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EstaPastaDeTrabalho"/>
  <mc:AlternateContent xmlns:mc="http://schemas.openxmlformats.org/markup-compatibility/2006">
    <mc:Choice Requires="x15">
      <x15ac:absPath xmlns:x15ac="http://schemas.microsoft.com/office/spreadsheetml/2010/11/ac" url="https://tcescbr.sharepoint.com/sites/daf.clic.teams2/Documentos Compartilhados/General/Plano de Contratações Anual (PCA)/2024/DFD Unidades/Aprovado/"/>
    </mc:Choice>
  </mc:AlternateContent>
  <xr:revisionPtr revIDLastSave="10" documentId="8_{2532AD13-DE02-4F7C-B117-6A4AACF3F9F7}" xr6:coauthVersionLast="47" xr6:coauthVersionMax="47" xr10:uidLastSave="{94502A51-599D-45A8-997B-15DAF97C9B95}"/>
  <bookViews>
    <workbookView xWindow="28680" yWindow="-120" windowWidth="29040" windowHeight="15720" tabRatio="696" firstSheet="3" activeTab="3" xr2:uid="{00000000-000D-0000-FFFF-FFFF00000000}"/>
  </bookViews>
  <sheets>
    <sheet name="Avaliação das Contratações" sheetId="1" state="hidden" r:id="rId1"/>
    <sheet name="Atas" sheetId="7" state="hidden" r:id="rId2"/>
    <sheet name="Planilha3" sheetId="29" state="hidden" r:id="rId3"/>
    <sheet name="PCA Consolidado  2024" sheetId="33" r:id="rId4"/>
    <sheet name="Alteração 14-02-2024" sheetId="30" r:id="rId5"/>
    <sheet name="Alteração 27-02-2024" sheetId="31" r:id="rId6"/>
    <sheet name="Alteração 22-03-2024" sheetId="32" r:id="rId7"/>
    <sheet name="DGP 2023" sheetId="25" state="hidden" r:id="rId8"/>
    <sheet name="COMP 2023" sheetId="23" state="hidden" r:id="rId9"/>
    <sheet name="CEIS 2023" sheetId="24" state="hidden" r:id="rId10"/>
    <sheet name="APLA 2023" sheetId="22" state="hidden" r:id="rId11"/>
    <sheet name="DTI 2023" sheetId="13" state="hidden" r:id="rId12"/>
    <sheet name="ACOM 2023" sheetId="15" state="hidden" r:id="rId13"/>
    <sheet name="DCGE 2023" sheetId="16" state="hidden" r:id="rId14"/>
    <sheet name="DLC 2023" sheetId="17" state="hidden" r:id="rId15"/>
    <sheet name="ICON 2023" sheetId="18" state="hidden" r:id="rId16"/>
    <sheet name="LINCE 2023" sheetId="20" state="hidden" r:id="rId17"/>
  </sheets>
  <definedNames>
    <definedName name="_xlnm._FilterDatabase" localSheetId="4" hidden="1">'Alteração 14-02-2024'!$A$3:$M$3</definedName>
    <definedName name="_xlnm._FilterDatabase" localSheetId="6" hidden="1">'Alteração 22-03-2024'!$A$3:$M$3</definedName>
    <definedName name="_xlnm._FilterDatabase" localSheetId="5" hidden="1">'Alteração 27-02-2024'!$A$3:$M$3</definedName>
    <definedName name="_xlnm._FilterDatabase" localSheetId="1" hidden="1">Atas!$A$3:$O$105</definedName>
    <definedName name="_xlnm._FilterDatabase" localSheetId="0" hidden="1">'Avaliação das Contratações'!$A$3:$N$74</definedName>
    <definedName name="_xlnm._FilterDatabase" localSheetId="3" hidden="1">'PCA Consolidado  2024'!$A$3:$M$207</definedName>
    <definedName name="_Hlk520730686" localSheetId="1">Atas!#REF!</definedName>
    <definedName name="_Hlk520730686" localSheetId="0">'Avaliação das Contratações'!#REF!</definedName>
    <definedName name="_Hlk523240194" localSheetId="1">Atas!#REF!</definedName>
    <definedName name="_Hlk523240194" localSheetId="0">'Avaliação das Contratações'!#REF!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82" i="33" l="1"/>
  <c r="J17" i="33"/>
  <c r="J2" i="33"/>
  <c r="J2" i="32"/>
  <c r="J2" i="31"/>
  <c r="J2" i="30"/>
  <c r="E2" i="25" l="1"/>
  <c r="E2" i="24"/>
  <c r="E2" i="23"/>
  <c r="E2" i="22"/>
  <c r="E2" i="20"/>
  <c r="E2" i="18"/>
  <c r="E2" i="17"/>
  <c r="E8" i="16"/>
  <c r="E2" i="16"/>
  <c r="E2" i="15"/>
  <c r="E38" i="13"/>
  <c r="E2" i="13"/>
  <c r="J21" i="1"/>
  <c r="J13" i="1"/>
  <c r="I7" i="7"/>
  <c r="J16" i="1"/>
  <c r="J26" i="1"/>
  <c r="O23" i="7"/>
  <c r="N23" i="7"/>
  <c r="O22" i="7"/>
  <c r="N22" i="7"/>
  <c r="O21" i="7"/>
  <c r="N21" i="7"/>
  <c r="O20" i="7"/>
  <c r="N20" i="7"/>
  <c r="O19" i="7"/>
  <c r="N19" i="7"/>
  <c r="O18" i="7"/>
  <c r="N18" i="7"/>
  <c r="O17" i="7"/>
  <c r="N17" i="7"/>
  <c r="O16" i="7"/>
  <c r="N16" i="7"/>
  <c r="O15" i="7"/>
  <c r="N15" i="7"/>
  <c r="O14" i="7"/>
  <c r="N14" i="7"/>
  <c r="O13" i="7"/>
  <c r="N13" i="7"/>
  <c r="O12" i="7"/>
  <c r="N12" i="7"/>
  <c r="O11" i="7"/>
  <c r="N11" i="7"/>
  <c r="O10" i="7"/>
  <c r="N10" i="7"/>
  <c r="O9" i="7"/>
  <c r="N9" i="7"/>
  <c r="O4" i="7"/>
  <c r="N4" i="7"/>
  <c r="O8" i="7"/>
  <c r="N8" i="7"/>
  <c r="O7" i="7"/>
  <c r="N7" i="7"/>
  <c r="O6" i="7"/>
  <c r="N6" i="7"/>
  <c r="O5" i="7"/>
  <c r="N5" i="7"/>
  <c r="J2" i="1"/>
  <c r="I2" i="7"/>
  <c r="J2" i="7"/>
  <c r="N24" i="7"/>
  <c r="N25" i="7"/>
  <c r="N26" i="7"/>
  <c r="N27" i="7"/>
  <c r="N28" i="7"/>
  <c r="N29" i="7"/>
  <c r="N30" i="7"/>
  <c r="N31" i="7"/>
  <c r="N51" i="7"/>
  <c r="N52" i="7"/>
  <c r="N53" i="7"/>
  <c r="N54" i="7"/>
  <c r="N55" i="7"/>
  <c r="N56" i="7"/>
  <c r="N57" i="7"/>
  <c r="N58" i="7"/>
  <c r="N59" i="7"/>
  <c r="N60" i="7"/>
  <c r="N61" i="7"/>
  <c r="N62" i="7"/>
  <c r="N63" i="7"/>
  <c r="N64" i="7"/>
  <c r="N65" i="7"/>
  <c r="N66" i="7"/>
  <c r="N67" i="7"/>
  <c r="N68" i="7"/>
  <c r="N69" i="7"/>
  <c r="N70" i="7"/>
  <c r="N71" i="7"/>
  <c r="N72" i="7"/>
  <c r="N73" i="7"/>
  <c r="N74" i="7"/>
  <c r="N75" i="7"/>
  <c r="N76" i="7"/>
  <c r="O105" i="7"/>
  <c r="O104" i="7"/>
  <c r="O103" i="7"/>
  <c r="O102" i="7"/>
  <c r="O101" i="7"/>
  <c r="O100" i="7"/>
  <c r="O99" i="7"/>
  <c r="O98" i="7"/>
  <c r="O97" i="7"/>
  <c r="O96" i="7"/>
  <c r="O95" i="7"/>
  <c r="O94" i="7"/>
  <c r="O93" i="7"/>
  <c r="O92" i="7"/>
  <c r="O91" i="7"/>
  <c r="O90" i="7"/>
  <c r="O89" i="7"/>
  <c r="O88" i="7"/>
  <c r="O87" i="7"/>
  <c r="O86" i="7"/>
  <c r="O85" i="7"/>
  <c r="O84" i="7"/>
  <c r="O83" i="7"/>
  <c r="O82" i="7"/>
  <c r="O81" i="7"/>
  <c r="O80" i="7"/>
  <c r="O79" i="7"/>
  <c r="O78" i="7"/>
  <c r="O76" i="7"/>
  <c r="O75" i="7"/>
  <c r="O74" i="7"/>
  <c r="O73" i="7"/>
  <c r="O72" i="7"/>
  <c r="O71" i="7"/>
  <c r="O70" i="7"/>
  <c r="O69" i="7"/>
  <c r="O68" i="7"/>
  <c r="O67" i="7"/>
  <c r="O66" i="7"/>
  <c r="O65" i="7"/>
  <c r="O64" i="7"/>
  <c r="O63" i="7"/>
  <c r="O62" i="7"/>
  <c r="O61" i="7"/>
  <c r="O60" i="7"/>
  <c r="O59" i="7"/>
  <c r="O58" i="7"/>
  <c r="O57" i="7"/>
  <c r="O56" i="7"/>
  <c r="O55" i="7"/>
  <c r="O54" i="7"/>
  <c r="O53" i="7"/>
  <c r="O52" i="7"/>
  <c r="O51" i="7"/>
  <c r="O31" i="7"/>
  <c r="O30" i="7"/>
  <c r="O29" i="7"/>
  <c r="O28" i="7"/>
  <c r="O27" i="7"/>
  <c r="O26" i="7"/>
  <c r="O25" i="7"/>
  <c r="O24" i="7"/>
  <c r="O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tc={10D3EB78-1959-44C5-8EEE-7BDC12C456DA}</author>
  </authors>
  <commentList>
    <comment ref="F39" authorId="0" shapeId="0" xr:uid="{00000000-0006-0000-0100-000001000000}">
      <text>
        <t>[Comentário encadeado]
Sua versão do Excel permite que você leia este comentário encadeado, no entanto, as edições serão removidas se o arquivo for aberto em uma versão mais recente do Excel. Saiba mais: https://go.microsoft.com/fwlink/?linkid=870924
Comentário:
    https://consulta.tce.sc.gov.br/Diario/dotc-e2022-07-22.pdf</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tc={B9C0176F-DB51-4803-B5A4-5AD2EB7F7574}</author>
  </authors>
  <commentList>
    <comment ref="B3" authorId="0" shapeId="0" xr:uid="{00000000-0006-0000-0D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tc={B9C0176F-DB51-4804-B5A4-5AD2EB7F7574}</author>
  </authors>
  <commentList>
    <comment ref="B3" authorId="0" shapeId="0" xr:uid="{00000000-0006-0000-0E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tc={1389E0E4-CE19-456E-BD62-01EEDB922121}</author>
    <author>tc={97E4B6C2-6DFF-4D9C-8CCB-9CD8781BDFD4}</author>
  </authors>
  <commentList>
    <comment ref="B3" authorId="0" shapeId="0" xr:uid="{00000000-0006-0000-05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 ref="E4" authorId="1" shapeId="0" xr:uid="{00000000-0006-0000-0500-000002000000}">
      <text>
        <t>[Comentário encadeado]
Sua versão do Excel permite que você leia este comentário encadeado, no entanto, as edições serão removidas se o arquivo for aberto em uma versão mais recente do Excel. Saiba mais: https://go.microsoft.com/fwlink/?linkid=870924
Comentário:
    O número de sessões dependerá de escolha de cada participante, sendo necessária, no mínimo, 1 sessão por servidor. O número de participantes por turma e o número de turmas dependem da quantidade de servidores inscritos para participar do Programa.</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tc={B9C0176F-DB51-47FC-B5A4-5AD2EB7F7574}</author>
  </authors>
  <commentList>
    <comment ref="B3" authorId="0" shapeId="0" xr:uid="{00000000-0006-0000-06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tc={B9C0176F-DB51-47FD-B5A4-5AD2EB7F7574}</author>
  </authors>
  <commentList>
    <comment ref="B3" authorId="0" shapeId="0" xr:uid="{00000000-0006-0000-07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tc={B9C0176F-DB51-47FE-B5A4-5AD2EB7F7574}</author>
  </authors>
  <commentList>
    <comment ref="B3" authorId="0" shapeId="0" xr:uid="{00000000-0006-0000-08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tc={B9C0176F-DB51-47FF-B5A4-5AD2EB7F7574}</author>
    <author>tc={BBA27AE3-FE11-4EF3-A3ED-0CCC7B4BB559}</author>
  </authors>
  <commentList>
    <comment ref="B3" authorId="0" shapeId="0" xr:uid="{00000000-0006-0000-09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 ref="B30" authorId="1" shapeId="0" xr:uid="{00000000-0006-0000-0900-000002000000}">
      <text>
        <t>[Comentário encadeado]
Sua versão do Excel permite que você leia este comentário encadeado, no entanto, as edições serão removidas se o arquivo for aberto em uma versão mais recente do Excel. Saiba mais: https://go.microsoft.com/fwlink/?linkid=870924
Comentário:
    https://consulta.tce.sc.gov.br/Diario/dotc-e2022-07-22.pdf</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tc={B9C0176F-DB51-4800-B5A4-5AD2EB7F7574}</author>
  </authors>
  <commentList>
    <comment ref="B3" authorId="0" shapeId="0" xr:uid="{00000000-0006-0000-0A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tc={B9C0176F-DB51-4801-B5A4-5AD2EB7F7574}</author>
  </authors>
  <commentList>
    <comment ref="B3" authorId="0" shapeId="0" xr:uid="{00000000-0006-0000-0B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tc={B9C0176F-DB51-4802-B5A4-5AD2EB7F7574}</author>
  </authors>
  <commentList>
    <comment ref="B3" authorId="0" shapeId="0" xr:uid="{00000000-0006-0000-0C00-000001000000}">
      <text>
        <t>[Comentário encadeado]
Sua versão do Excel permite que você leia este comentário encadeado, no entanto, as edições serão removidas se o arquivo for aberto em uma versão mais recente do Excel. Saiba mais: https://go.microsoft.com/fwlink/?linkid=870924
Comentário:
    Justificar a nova contratação, quando o objeto não estiver previsto em "Avaliação das Contratações"</t>
      </text>
    </comment>
  </commentList>
</comments>
</file>

<file path=xl/sharedStrings.xml><?xml version="1.0" encoding="utf-8"?>
<sst xmlns="http://schemas.openxmlformats.org/spreadsheetml/2006/main" count="2644" uniqueCount="1096">
  <si>
    <t>AVALIAÇÃO DAS CONTRATAÇÕES</t>
  </si>
  <si>
    <t>VALOR TOTAL GLOBAL</t>
  </si>
  <si>
    <t>Nº</t>
  </si>
  <si>
    <t>COORDENAÇÃO</t>
  </si>
  <si>
    <t>TIPO PROCESSO</t>
  </si>
  <si>
    <t>Nº PROCESSO</t>
  </si>
  <si>
    <t>Nº CONTRATO</t>
  </si>
  <si>
    <t>CONTRATADA</t>
  </si>
  <si>
    <t>ÁREA RESPONSÁVEL</t>
  </si>
  <si>
    <t>OBJETO</t>
  </si>
  <si>
    <t>VALOR MENSAL</t>
  </si>
  <si>
    <t>VALOR GLOBAL</t>
  </si>
  <si>
    <t>DATA CONTRATO</t>
  </si>
  <si>
    <t>INÍCIO VIGÊNCIA</t>
  </si>
  <si>
    <t>FIM VIGÊNCIA</t>
  </si>
  <si>
    <t>PRAZO FINAL</t>
  </si>
  <si>
    <t>INFORMAR SE SERÁ: 
- PRORROGADO;
- NOVA CONTRATAÇÃO;
- ENCERRADO.</t>
  </si>
  <si>
    <t>JUSTIFICATIVA DA NECESSIDADE DE PRORROGAÇÃO/NOVA CONTRATAÇÃO</t>
  </si>
  <si>
    <t>COGS</t>
  </si>
  <si>
    <t>PE</t>
  </si>
  <si>
    <t>28/2021</t>
  </si>
  <si>
    <t>24/2021</t>
  </si>
  <si>
    <t>CASA DESIGN DISTRIBUIDORA</t>
  </si>
  <si>
    <t>DTI</t>
  </si>
  <si>
    <t>Aquisição de suprimentos de informática</t>
  </si>
  <si>
    <t>25/2021</t>
  </si>
  <si>
    <t>INOVAMAX TELEINFORMATICA</t>
  </si>
  <si>
    <t>COIN</t>
  </si>
  <si>
    <t>25/2020</t>
  </si>
  <si>
    <t>23/2020</t>
  </si>
  <si>
    <t>ALGAR SOLUÇÕES EM TIC S/A</t>
  </si>
  <si>
    <t>Serviço de conectividade IP dedicado à rede Internet mundial, suportando aplicações TCP/IP, com garantia de 100% da banda contratada, segurança contra ataques de DDoS (Distributed Deny of Service) e segurança de perímetro (firewall), incluindo instalação, manutenção e demais equipamentos necessários para o perfeito funcionamento da solução</t>
  </si>
  <si>
    <t>24/2020</t>
  </si>
  <si>
    <t xml:space="preserve"> JRV SERVIÇOS LTDA ME</t>
  </si>
  <si>
    <t>DL</t>
  </si>
  <si>
    <t>31/2021</t>
  </si>
  <si>
    <t>26/2021</t>
  </si>
  <si>
    <t>Weikan Tecnologia Eireli</t>
  </si>
  <si>
    <t>Licenciamento anual do software TeamViewer</t>
  </si>
  <si>
    <t>CDMA</t>
  </si>
  <si>
    <t>G4F Soluções Corporativas Ltda EPP</t>
  </si>
  <si>
    <t>contratação de empresa especializada na prestação de serviços contínuos de mão-de-obra terceirizada para execução de projeto e de manutenção de software para o Tribunal de Contas do Estado de Santa Catarina (TCE/SC), conforme especificações técnicas detalhadas no Anexo II do Edital de Pregão Eletrônico nº 26/2021</t>
  </si>
  <si>
    <t>37/2021</t>
  </si>
  <si>
    <t>34/2021</t>
  </si>
  <si>
    <t>LF TECNOLOGIA LTDA</t>
  </si>
  <si>
    <t>Fornecimento de equipamentos áudio visual objetivando a composição de Salas Multimídias no atual prédio do TCESC - Lote 1</t>
  </si>
  <si>
    <t>35/2021</t>
  </si>
  <si>
    <t>CROSSING COMERCIO E SERVICOS DE TECNOLOGIA LTDA</t>
  </si>
  <si>
    <t>Fornecimento de equipamentos áudio visual objetivando a composição de Salas Multimídi3s no atual prédio do TCESC - Lote 1</t>
  </si>
  <si>
    <t>IL</t>
  </si>
  <si>
    <t>40/2020</t>
  </si>
  <si>
    <t>32/2020</t>
  </si>
  <si>
    <t>BRy Tecnologia S/A</t>
  </si>
  <si>
    <t>Contratação de suporte técnico e manutenção dos produtos BRy Signer SDK</t>
  </si>
  <si>
    <t>51/2021</t>
  </si>
  <si>
    <t>49/2021</t>
  </si>
  <si>
    <t>Integrasul Tecnologia da
Informação e Comunicação Ltda</t>
  </si>
  <si>
    <t>Fibras, DIO e cordões óticos</t>
  </si>
  <si>
    <t>PP</t>
  </si>
  <si>
    <t>81/2017</t>
  </si>
  <si>
    <t>21/2018</t>
  </si>
  <si>
    <t>PD Case Informática Ltda</t>
  </si>
  <si>
    <t>Contratação de serviços de desenvolvimento, programação, manutenção e suporte aos sistemas de TI</t>
  </si>
  <si>
    <t>86/2019</t>
  </si>
  <si>
    <t>06/2020</t>
  </si>
  <si>
    <t>Tecnetworking Serviços e Soluções em Tecnologia da Informação Ltda</t>
  </si>
  <si>
    <t>Licenciamento anual de Adobe Creative Cloud for teams – All Apps</t>
  </si>
  <si>
    <t>01/2021</t>
  </si>
  <si>
    <t>02/2021</t>
  </si>
  <si>
    <t>Soluti – Soluções em Negócios em Inteligentes S/A</t>
  </si>
  <si>
    <t>Contratação de empresa para prestação de serviço contínuo, sob demanda, de emissão de certificados digitais padrão ICP-Brasil do tipo e-CPF/e-CNPJ com fornecimento de dispositivo de armazenamento do tipo token USB (itens 1 e 3), compreendendo visita local para validação presencial nas instalações do Tribunal, em Florianópolis, bem como emissão de certificados digitais para Servidor Web que permita o acesso ao Servidor Web SSL</t>
  </si>
  <si>
    <t>48/2019</t>
  </si>
  <si>
    <t>33/2019</t>
  </si>
  <si>
    <t>Selbetti Gestão de Documentos S.A</t>
  </si>
  <si>
    <t>Serviço de locação de impressoras, fotocopiadoras e scanners novos</t>
  </si>
  <si>
    <t>12/2022</t>
  </si>
  <si>
    <t>02/2022</t>
  </si>
  <si>
    <t>Brasil Digital Telecomunicações Ltda</t>
  </si>
  <si>
    <t>Contratação de fibra ótica apagada entre o TCE/SC e a ALESC</t>
  </si>
  <si>
    <t>06/2021</t>
  </si>
  <si>
    <t>04/2021</t>
  </si>
  <si>
    <t xml:space="preserve">IPM Sistemas Ltda </t>
  </si>
  <si>
    <t>Contratação de empresa para locação de sistema de informações integradas de gestão administrativa, seguindo a especificação técnica e que obrigatoriamente contemple os seguintes módulos licitações e contratos, compras, almoxarifado, patrimônio e frotas</t>
  </si>
  <si>
    <t>13/03/202</t>
  </si>
  <si>
    <t>19/2020</t>
  </si>
  <si>
    <t>13/2020</t>
  </si>
  <si>
    <t>Hewlett-Packard Brasil Ltda</t>
  </si>
  <si>
    <t>Extensão de garantia dos equipamentos instalados no Datacenter do TCE/SC</t>
  </si>
  <si>
    <t>08/2022</t>
  </si>
  <si>
    <t>Proville Informática LTDA</t>
  </si>
  <si>
    <t>Fornecimento de microcomputadores portáteis DELL LATITUDE 3420</t>
  </si>
  <si>
    <t>09/2022</t>
  </si>
  <si>
    <t>Torino Informática LTDA</t>
  </si>
  <si>
    <t>Fornecimento de microcomputadores portáteis HP 640 G8, I7-1165G7</t>
  </si>
  <si>
    <t>10/2022</t>
  </si>
  <si>
    <t>Fornecimento de microcomputadores portáteis DELL M15 R6</t>
  </si>
  <si>
    <t>30/2022</t>
  </si>
  <si>
    <t>17/2022</t>
  </si>
  <si>
    <t>Desenvolva Softwares Ltda</t>
  </si>
  <si>
    <t>Licença vitalícia do sistema Argos de diárias</t>
  </si>
  <si>
    <t>61/2019</t>
  </si>
  <si>
    <t>32/2019</t>
  </si>
  <si>
    <t>Hand Talk Serviços Ltda EPP</t>
  </si>
  <si>
    <t>Licença de uso do software Handtalk - Libras</t>
  </si>
  <si>
    <t>55/2020</t>
  </si>
  <si>
    <t>Teltec Solutions Ltda</t>
  </si>
  <si>
    <t>Contratação de subscrição de licença de uso do software Microsoft Office 365 Enterprise</t>
  </si>
  <si>
    <t>52/2019</t>
  </si>
  <si>
    <t>27/2019</t>
  </si>
  <si>
    <t>SERPRO</t>
  </si>
  <si>
    <t>Serviços de Processamento de Dados</t>
  </si>
  <si>
    <t>27/2021</t>
  </si>
  <si>
    <t>Certificado Digital em Nuvem - NEOID - Pessoa Física - A3, com validade de 3 (três) anos</t>
  </si>
  <si>
    <t>42/2020</t>
  </si>
  <si>
    <t>34/2020</t>
  </si>
  <si>
    <t>Ziad Soluções Mobile Eireli EPP</t>
  </si>
  <si>
    <t>Contratação de serviços de locação de Software de SMS para gerenciamento, transmissão e recepção de mensagens de texto por celular</t>
  </si>
  <si>
    <t>COIN/CBAD</t>
  </si>
  <si>
    <t>53/2021</t>
  </si>
  <si>
    <t>46/2021</t>
  </si>
  <si>
    <t>Brasoftware Informática Ltda</t>
  </si>
  <si>
    <t>Contratação da renovação e aquisição de licenças Microsoft com Software Assurance para um período de 36 meses</t>
  </si>
  <si>
    <t>08/2021</t>
  </si>
  <si>
    <t>14/2021</t>
  </si>
  <si>
    <t>Solo Network Brasil S.A</t>
  </si>
  <si>
    <t>Contratação de solução de antivírus para o TCE/SC, incluindo implantação, treinamento e suporte</t>
  </si>
  <si>
    <t>15/2022</t>
  </si>
  <si>
    <t>06/2022</t>
  </si>
  <si>
    <t xml:space="preserve">TELSINC COMÉRCIO DE EQUIPAMENTOS DE INFORMÁTICA LTDA </t>
  </si>
  <si>
    <t>Contratação de créditos Microsoft Azure (azure prepayment) para um período de 36 meses, na modalidade EAS</t>
  </si>
  <si>
    <t>24/2022</t>
  </si>
  <si>
    <t>11/2022</t>
  </si>
  <si>
    <t>Extensão da Garantia dos Switches Core e de Distribuição instalados no TCE/SC e de equipamentos de backup</t>
  </si>
  <si>
    <t>42/2021</t>
  </si>
  <si>
    <t>CIASC</t>
  </si>
  <si>
    <t>Prestação de serviços de tecnologia da informação e comunicação para o TCE</t>
  </si>
  <si>
    <t>29/2021</t>
  </si>
  <si>
    <t>41/2021</t>
  </si>
  <si>
    <t>Service Informática Ltda</t>
  </si>
  <si>
    <t>Fornecimento de equipamentos para datacenter do TCE/SC, contemplando o fornecimento de servidores, licenças de software, hardwares de comunicação, serviços de instalação, repasse de conhecimento e treinamento e suporte especializado</t>
  </si>
  <si>
    <t>50/2021</t>
  </si>
  <si>
    <t>03/2022</t>
  </si>
  <si>
    <t>Seprol Comércio e
Consultoria em Informática Ltda</t>
  </si>
  <si>
    <t>Fornecimento de equipamentos para o TCE/SC, contemplando o fornecimento de switches, access points, licenças de software, serviços de instalação, repasse de conhecimento e treinamento e suporte especializado</t>
  </si>
  <si>
    <t>16/2022</t>
  </si>
  <si>
    <t>Seprol Comércio e Consultoria em Informática Ltda</t>
  </si>
  <si>
    <t>Contratação de empresa especializada para fornecimento de equipamentos para o TCE/SC, contemplando o fornecimento de hardware, licenças de software, serviços de instalação, repasse de conhecimento e suporte especializado para solução de backup</t>
  </si>
  <si>
    <t>19/2022</t>
  </si>
  <si>
    <t>WECOM COMÉRCIO, DISTRIBUIÇÃO E SERVIÇOS EM TECNOLOGIA DA INFORMAÇÃO S/A</t>
  </si>
  <si>
    <t>Serviços de telefonia, solução IP PABX em nuvem, licenças de software, telefones IP, serviços de instalação, repasse de conhecimento e treinamento e suporte especializado</t>
  </si>
  <si>
    <t>CBAB</t>
  </si>
  <si>
    <t>31/2022</t>
  </si>
  <si>
    <t>26/2022</t>
  </si>
  <si>
    <t>Konsultex Informática Ltda EPP</t>
  </si>
  <si>
    <t>Prestação de serviços de migração, suporte técnico e de consultoria em Alfresco Community</t>
  </si>
  <si>
    <t>PRORROGADO</t>
  </si>
  <si>
    <t>NOVA CONTRATAÇÃO</t>
  </si>
  <si>
    <t>ENCERRADO</t>
  </si>
  <si>
    <t>ACOM</t>
  </si>
  <si>
    <t>AGET</t>
  </si>
  <si>
    <t>CC</t>
  </si>
  <si>
    <t>APLA</t>
  </si>
  <si>
    <t>CV</t>
  </si>
  <si>
    <t>CEIS</t>
  </si>
  <si>
    <t>CLIC</t>
  </si>
  <si>
    <t>COMP</t>
  </si>
  <si>
    <t>CORAL</t>
  </si>
  <si>
    <t>TP</t>
  </si>
  <si>
    <t>DAE</t>
  </si>
  <si>
    <t>DAF</t>
  </si>
  <si>
    <t>DCCM</t>
  </si>
  <si>
    <t>DGAD</t>
  </si>
  <si>
    <t>DGP</t>
  </si>
  <si>
    <t>DIE</t>
  </si>
  <si>
    <t>DLC</t>
  </si>
  <si>
    <t>GABP</t>
  </si>
  <si>
    <t>GAP</t>
  </si>
  <si>
    <t>ICON</t>
  </si>
  <si>
    <t>LINCE</t>
  </si>
  <si>
    <t>SEG</t>
  </si>
  <si>
    <t>ATAS DE REGISTRO DE PREÇOS VIGENTES</t>
  </si>
  <si>
    <t>Nº ATA</t>
  </si>
  <si>
    <t>LOTE</t>
  </si>
  <si>
    <t>VALOR CONTRATO</t>
  </si>
  <si>
    <t>VALOR CONSUMIDO</t>
  </si>
  <si>
    <t>DATA ASSINATURA</t>
  </si>
  <si>
    <t>DATA AVISO AO GESTOR</t>
  </si>
  <si>
    <t>HOJE</t>
  </si>
  <si>
    <t>SITUAÇÃO</t>
  </si>
  <si>
    <t>40/2021</t>
  </si>
  <si>
    <t>11/2021</t>
  </si>
  <si>
    <t>1</t>
  </si>
  <si>
    <t>IMPERATRIZ COMERCIO ATACADISTA DE PRODUTOS ALIMENTICIOS EIRELI</t>
  </si>
  <si>
    <t>Café</t>
  </si>
  <si>
    <t>05/2022</t>
  </si>
  <si>
    <t>01/2022</t>
  </si>
  <si>
    <t>2</t>
  </si>
  <si>
    <t>Cambirela Distribuidora de bebidas Ltda</t>
  </si>
  <si>
    <t>Fornecimento de Água Mineral</t>
  </si>
  <si>
    <t>Sul Brasil Atacadista Limitada</t>
  </si>
  <si>
    <t>Nadal Livraria e Papelaria Ltda</t>
  </si>
  <si>
    <t>Açúcar, Leite, Chá e Adoçante</t>
  </si>
  <si>
    <t>07/2022</t>
  </si>
  <si>
    <t>04/2022</t>
  </si>
  <si>
    <t>1 e 2</t>
  </si>
  <si>
    <t>Imunizar Clínica de Vacinas Ltda</t>
  </si>
  <si>
    <t>Vacina</t>
  </si>
  <si>
    <t>Água Mineral - 500ml</t>
  </si>
  <si>
    <t>1, 2, 4 e 7</t>
  </si>
  <si>
    <t xml:space="preserve">Rede Comércio Atacadista Ltda </t>
  </si>
  <si>
    <t>3</t>
  </si>
  <si>
    <t xml:space="preserve">Sebold Indústria de Cosméticos Ltda </t>
  </si>
  <si>
    <t>DCO</t>
  </si>
  <si>
    <t>5 e 8</t>
  </si>
  <si>
    <t xml:space="preserve">Squadra Comércio e Serviços Ltda </t>
  </si>
  <si>
    <t>6, 9 e 11</t>
  </si>
  <si>
    <t xml:space="preserve">Briojaragua Comercio de Produtos de Limpeza e Higiene Ltda  </t>
  </si>
  <si>
    <t>VALOR TOTAL ESTIMADO</t>
  </si>
  <si>
    <r>
      <rPr>
        <b/>
        <sz val="10"/>
        <color rgb="FFFF0000"/>
        <rFont val="Arial"/>
        <family val="2"/>
      </rPr>
      <t>Ordem Prioridade</t>
    </r>
    <r>
      <rPr>
        <b/>
        <sz val="10"/>
        <color theme="1"/>
        <rFont val="Arial"/>
        <family val="2"/>
      </rPr>
      <t xml:space="preserve"> da Compra ou Contratação</t>
    </r>
  </si>
  <si>
    <r>
      <rPr>
        <b/>
        <sz val="10"/>
        <color rgb="FFFF0000"/>
        <rFont val="Arial"/>
        <family val="2"/>
      </rPr>
      <t>Nome da área</t>
    </r>
    <r>
      <rPr>
        <b/>
        <sz val="10"/>
        <color theme="1"/>
        <rFont val="Arial"/>
        <family val="2"/>
      </rPr>
      <t xml:space="preserve"> requisitante ou técnica com a identificação do responsável</t>
    </r>
  </si>
  <si>
    <r>
      <rPr>
        <b/>
        <sz val="10"/>
        <color rgb="FFFF0000"/>
        <rFont val="Arial"/>
        <family val="2"/>
      </rPr>
      <t>Justificativa</t>
    </r>
    <r>
      <rPr>
        <b/>
        <sz val="10"/>
        <color theme="1"/>
        <rFont val="Arial"/>
        <family val="2"/>
      </rPr>
      <t xml:space="preserve"> da necessidade da Contratação</t>
    </r>
  </si>
  <si>
    <r>
      <t xml:space="preserve">Descrição sucinta do </t>
    </r>
    <r>
      <rPr>
        <b/>
        <sz val="10"/>
        <color rgb="FFFF0000"/>
        <rFont val="Arial"/>
        <family val="2"/>
      </rPr>
      <t>Objeto</t>
    </r>
  </si>
  <si>
    <r>
      <t xml:space="preserve">Indique o número do </t>
    </r>
    <r>
      <rPr>
        <b/>
        <sz val="10"/>
        <color rgb="FFFF0000"/>
        <rFont val="Arial"/>
        <family val="2"/>
      </rPr>
      <t>Contrato atual (se houver)</t>
    </r>
  </si>
  <si>
    <r>
      <rPr>
        <b/>
        <sz val="10"/>
        <color rgb="FFFF0000"/>
        <rFont val="Arial"/>
        <family val="2"/>
      </rPr>
      <t>Quantidade</t>
    </r>
    <r>
      <rPr>
        <b/>
        <sz val="10"/>
        <color theme="1"/>
        <rFont val="Arial"/>
        <family val="2"/>
      </rPr>
      <t xml:space="preserve"> a ser Contratada, </t>
    </r>
    <r>
      <rPr>
        <b/>
        <u/>
        <sz val="10"/>
        <color theme="1"/>
        <rFont val="Arial"/>
        <family val="2"/>
      </rPr>
      <t>quando couber</t>
    </r>
    <r>
      <rPr>
        <b/>
        <sz val="10"/>
        <color theme="1"/>
        <rFont val="Arial"/>
        <family val="2"/>
      </rPr>
      <t>, considerada a expectativa de consumo Anual</t>
    </r>
  </si>
  <si>
    <r>
      <t xml:space="preserve">Estimativa preliminar do </t>
    </r>
    <r>
      <rPr>
        <b/>
        <sz val="10"/>
        <color rgb="FFFF0000"/>
        <rFont val="Arial"/>
        <family val="2"/>
      </rPr>
      <t>Valor</t>
    </r>
    <r>
      <rPr>
        <b/>
        <sz val="10"/>
        <color theme="1"/>
        <rFont val="Arial"/>
        <family val="2"/>
      </rPr>
      <t xml:space="preserve"> da contratação</t>
    </r>
  </si>
  <si>
    <r>
      <t xml:space="preserve">Indicação da </t>
    </r>
    <r>
      <rPr>
        <b/>
        <sz val="10"/>
        <color rgb="FFFF0000"/>
        <rFont val="Arial"/>
        <family val="2"/>
      </rPr>
      <t>Data de conclusão</t>
    </r>
    <r>
      <rPr>
        <b/>
        <sz val="10"/>
        <color theme="1"/>
        <rFont val="Arial"/>
        <family val="2"/>
      </rPr>
      <t xml:space="preserve"> pretendida para contratação</t>
    </r>
  </si>
  <si>
    <r>
      <t xml:space="preserve">Indicação de critérios ou de requisitos para uma </t>
    </r>
    <r>
      <rPr>
        <b/>
        <sz val="10"/>
        <color rgb="FFFF0000"/>
        <rFont val="Arial"/>
        <family val="2"/>
      </rPr>
      <t>contratação mais sustentável</t>
    </r>
    <r>
      <rPr>
        <b/>
        <sz val="10"/>
        <color theme="1"/>
        <rFont val="Arial"/>
        <family val="2"/>
      </rPr>
      <t xml:space="preserve"> do objeto</t>
    </r>
  </si>
  <si>
    <r>
      <rPr>
        <b/>
        <sz val="10"/>
        <color rgb="FFFF0000"/>
        <rFont val="Arial"/>
        <family val="2"/>
      </rPr>
      <t>Indicação de vinculação ou dependência com o objeto de outro documento</t>
    </r>
    <r>
      <rPr>
        <b/>
        <sz val="10"/>
        <color theme="1"/>
        <rFont val="Arial"/>
        <family val="2"/>
      </rPr>
      <t xml:space="preserve"> de formalização de demanda para a sua execução, com vistas a determinar a sequência em que as contratações serão realizadas</t>
    </r>
  </si>
  <si>
    <t>PLANEJAMENTO DE NOVAS CONTRATAÇÕES - 2023</t>
  </si>
  <si>
    <t>VALOR ESTIMADO TOTAL (R$)</t>
  </si>
  <si>
    <t>Justificativa da necessidade da Nova Contratação</t>
  </si>
  <si>
    <t>Descrição sucinta do Objeto</t>
  </si>
  <si>
    <t>Quantidade a ser Contratada, quando couber, considerada a expectativa de consumo Anual</t>
  </si>
  <si>
    <t>Estimativa preliminar do valor da contratação</t>
  </si>
  <si>
    <t>indicação da data pretendida para a conclusão da contratação</t>
  </si>
  <si>
    <t>Grau de prioridade da compra ou da contratação em baixo, médio ou alto</t>
  </si>
  <si>
    <t>Indicação de vinculação ou dependência com o objeto de outro documento de formalização de demanda para a sua execução, com vistas a determinar a sequência em que as contratações serão realizadas</t>
  </si>
  <si>
    <t>Nome da área requisitante ou técnica com a identificação do responsável</t>
  </si>
  <si>
    <t>Não temos nenhum servidor ativo neste cargo no TCE/SC</t>
  </si>
  <si>
    <t>Profissional com formação em Psicologia para apoiar os participantes durante o Programa de Reflexão para a Aposentadoria.</t>
  </si>
  <si>
    <t>Em média, 4 sessões por participante, considerando, no máximo, 15 participantes por turma</t>
  </si>
  <si>
    <t>R$ 300,00 por sessão, ou seja, R$ 18.000,00 por turma</t>
  </si>
  <si>
    <t>Alto</t>
  </si>
  <si>
    <t>Não se aplica</t>
  </si>
  <si>
    <t>DGP - Giane Vanessa Fiorini</t>
  </si>
  <si>
    <t xml:space="preserve">Contratação de empresa para prestar assessoria juridica na coordenadoria da folha de pagamento </t>
  </si>
  <si>
    <t xml:space="preserve">Dar continuidade à capacitação dos gestores realizada em 2021 e 2022 sobre os temas: gestão de equipes, gestão do desempenho (planejamento, feedback), teletrabalho, em consonância com a Política de Gestão de Pessoas, regulamentada pela Portaria N.TC-672/2011, política de capacitação e desenvolvimento, art. 7º, "c", "j", "k", "l". </t>
  </si>
  <si>
    <t>Profissional com formação e conhecimento para realizar a Capacitação de Gestores 2023</t>
  </si>
  <si>
    <t>não se aplica</t>
  </si>
  <si>
    <t>Implementar a Políca de Gestão de Pessoas, regulamentada pela Portaria N.TC-672/2011, política de capacitação e desenvolvimento, art. 7º, "c", "d", e política de qualidade de vida, art. 8º, "a", "d"</t>
  </si>
  <si>
    <t>Profissional para ministrar palestra em tema a ser definido pela DGP, no início de 2023</t>
  </si>
  <si>
    <t>Médio</t>
  </si>
  <si>
    <t>Profissional para ministrar palestra em tema a ser definido pela DGP, na Semana da Família</t>
  </si>
  <si>
    <t>Implementar a Política de Gestão de Pessoas, regulamentada pela Portaria N.TC-672/2011, política de capacitação e desenvolvimento, art. 7º, "c", "d", e política de qualidade de vida, art. 8º, "a", "d"</t>
  </si>
  <si>
    <t>Profissional para ministrar palestra em tema a ser definido pela DGP,  na Semana do Servidor</t>
  </si>
  <si>
    <t>Propiciar o desenvolvimento da equipe da DGP, com a participação em evento que  promova a interação de profissionais da área de gestão de pessoas de Santa Catarina, o conhecimento e experiência em assuntos da atualidade relacionados à Gestão de Pessoas.</t>
  </si>
  <si>
    <t>Inscrições no Congresso de Recursos Humanos de Santa Catarina</t>
  </si>
  <si>
    <t>10</t>
  </si>
  <si>
    <t>Alta</t>
  </si>
  <si>
    <t>Propiciar o desenvolvimento da equipe da DGP, com a participação em evento que  promova a interação, troca de experiências e conhecimentos entre servidores da área de Gestão de Pessoas dos Tribunais de Contas</t>
  </si>
  <si>
    <t>Passagens aéreas e diárias para participação no XII Encontro Técnico de Gestão de Pessoas dos Tribunais de Contas do Brasil</t>
  </si>
  <si>
    <t>6</t>
  </si>
  <si>
    <t>Propiciar o desenvolvimento pessoal dos servidores do TCE, com palestras referentes a temas de Saúde do Trabalhador e Teletrabalho</t>
  </si>
  <si>
    <t>Profissional para ministrar palestra sobre Segurança e Saúde do Trabalho no Contexto do Teletrabalho</t>
  </si>
  <si>
    <t>DGP/CASS - Silvana Salum</t>
  </si>
  <si>
    <t>Propiciar o desenvolvimento da equipe da DGP, com a participação em evento que  promova a interação, troca de experiências e conhecimentos referente a saúde mental da trabalhador</t>
  </si>
  <si>
    <t>Passagens aéreas e diárias para participação 22º Congresso de Cérebro, Comportamento e Emoções.</t>
  </si>
  <si>
    <t>5</t>
  </si>
  <si>
    <t>Propiciar o desenvolvimento da equipe da DGP para compreender a importância das percepções interpessoais, competências individuais no trabalho em equipe , e exercitar a gestão de conflitos.</t>
  </si>
  <si>
    <t>Profissional para ministrar palestra sobre Relações interpessoais e gestão de conflitos</t>
  </si>
  <si>
    <t>15</t>
  </si>
  <si>
    <t>Aquisição de Material Gráfico Personalidado para reposição do estoque</t>
  </si>
  <si>
    <t>Material Gráfico</t>
  </si>
  <si>
    <t>Baixo</t>
  </si>
  <si>
    <t>DAF/COMP</t>
  </si>
  <si>
    <t>Avaliar novo contrato de almoxarifado virtual</t>
  </si>
  <si>
    <t>Material Expediente, Copo e Cozinha, Processamento de Dados</t>
  </si>
  <si>
    <t>não foi possível prorrogar contrato atual</t>
  </si>
  <si>
    <t>Seguro total novo para frota de veículos</t>
  </si>
  <si>
    <t>alto</t>
  </si>
  <si>
    <t>Aquisição de 07 veículos-tipo SUV e Van</t>
  </si>
  <si>
    <t>médio</t>
  </si>
  <si>
    <t>CEIS/DITR</t>
  </si>
  <si>
    <t xml:space="preserve">Aquisição de material a ser utilizado pela brigada de incêndio (extintores de incêndio, material de EPI, etc...) </t>
  </si>
  <si>
    <t>CEIS/ASMI</t>
  </si>
  <si>
    <t>Serviço de cercamento do TCE com material e mão de obra</t>
  </si>
  <si>
    <t>Serviço de recomposição do revestimento cerâmico(retirada e recolocação de pastilhas) do TCE/SC</t>
  </si>
  <si>
    <t>R$---------------</t>
  </si>
  <si>
    <t>Obra de engenharia para retrofit do ático do edifício do TCE/SC</t>
  </si>
  <si>
    <t>O contrato em vigor não poderá ser renovado, e o softwae Channel é utilizado para realizar o acompanhamento do plano estratégico do TCE.</t>
  </si>
  <si>
    <t>Suporte Técnico e Manutenção Corretiva da Plataforma Channel</t>
  </si>
  <si>
    <t>contratação anual</t>
  </si>
  <si>
    <t>Apla/Adriana Luz</t>
  </si>
  <si>
    <t>Manter o link de comunicação entre o TCE e a ALESC</t>
  </si>
  <si>
    <t>DTI/COIN</t>
  </si>
  <si>
    <t>Suporte de Antivirus</t>
  </si>
  <si>
    <t>Suporte para a solução Kaspersky de antivírus</t>
  </si>
  <si>
    <t>Serviço VOIP Telefonia</t>
  </si>
  <si>
    <t>Solução de Telefonia em nuvem para o TCE/SC</t>
  </si>
  <si>
    <t>Link usado para conexão com a internet</t>
  </si>
  <si>
    <t xml:space="preserve">Serviço de conectividade IP dedicado à rede Internet mundial, suportando aplicações TCP/IP, com garantia de 100% da banda contratada, segurança contra ataques de DDoS (Distributed Deny of Service) </t>
  </si>
  <si>
    <t>Firewall usado para proteção de rede</t>
  </si>
  <si>
    <t xml:space="preserve"> segurança de perímetro (firewall), incluindo instalação, manutenção e demais equipamentos necessários para o perfeito funcionamento da solução</t>
  </si>
  <si>
    <t>Serviços prestados pelo CIASC</t>
  </si>
  <si>
    <t>Link de internet, sistemas, firewall ciasc entre outros</t>
  </si>
  <si>
    <t>Serviços Tercerizados de Infra estrutura e Banco de Dados</t>
  </si>
  <si>
    <t>Funcionários tercerizados e serviços</t>
  </si>
  <si>
    <t>DTI/COIN / DTI/CBAD</t>
  </si>
  <si>
    <t>Serviço de DNS publico</t>
  </si>
  <si>
    <t>Amazon Route 53</t>
  </si>
  <si>
    <t>Renovação e Aquisição de Licenciamento Microsoft</t>
  </si>
  <si>
    <t>Licenças de Windows Server</t>
  </si>
  <si>
    <t>Aumentar proteção de desktops e notebooks</t>
  </si>
  <si>
    <t>Modulo de Proteção Web para desktops</t>
  </si>
  <si>
    <t>medio</t>
  </si>
  <si>
    <t>Aumentar fitas LTO para backup</t>
  </si>
  <si>
    <t>Fitasl LTO 6</t>
  </si>
  <si>
    <t>60</t>
  </si>
  <si>
    <t>Backup de dados em nuvem</t>
  </si>
  <si>
    <t>Armazenamento de dados em nuvem</t>
  </si>
  <si>
    <t>60TB</t>
  </si>
  <si>
    <t>Impressão</t>
  </si>
  <si>
    <t>Aluguel impressoras + scanner</t>
  </si>
  <si>
    <t>56</t>
  </si>
  <si>
    <t>alta</t>
  </si>
  <si>
    <t>DTI/COGS</t>
  </si>
  <si>
    <t>Hod Serpro</t>
  </si>
  <si>
    <t>Consulta CPF/CNPJ</t>
  </si>
  <si>
    <t>Renovação das licenças atualmente contratadas</t>
  </si>
  <si>
    <t>TeamViewer</t>
  </si>
  <si>
    <t>Acesso remoto para suporte</t>
  </si>
  <si>
    <t>9 canais</t>
  </si>
  <si>
    <t>Creative Cloud - Adobe</t>
  </si>
  <si>
    <t>Edição Vídeos/ACOM</t>
  </si>
  <si>
    <t>5 licenças</t>
  </si>
  <si>
    <t>Office 365</t>
  </si>
  <si>
    <t>Email, teams, word, excel, etc</t>
  </si>
  <si>
    <t>Renovação das 882 licenças atualmente contratadas + 70 novas licenças E3 previstas para 2023</t>
  </si>
  <si>
    <t xml:space="preserve">Jira </t>
  </si>
  <si>
    <t>Suporte Pós Implementação</t>
  </si>
  <si>
    <t>600hs</t>
  </si>
  <si>
    <t>Monitores de vídeo</t>
  </si>
  <si>
    <t>Uso como segunda tela</t>
  </si>
  <si>
    <t>200</t>
  </si>
  <si>
    <t>Almoxarifado Virtual</t>
  </si>
  <si>
    <t>Compra suprimentos Informática</t>
  </si>
  <si>
    <t>12 meses</t>
  </si>
  <si>
    <t>Solução de monitoramento de Segurança</t>
  </si>
  <si>
    <t>Serviço de SOC - Segurança</t>
  </si>
  <si>
    <t>Versionamento de Banco</t>
  </si>
  <si>
    <t>Consultoria/treinamento, ferramentas de banco para versionamento e pacote de automações (DBForge/Visual Studio e PowerShell)</t>
  </si>
  <si>
    <t>DTI/CBAD</t>
  </si>
  <si>
    <t>Solução de segurança web e balancemaneto de carga</t>
  </si>
  <si>
    <t>ADD ON Vmware ALB</t>
  </si>
  <si>
    <t>4</t>
  </si>
  <si>
    <t>Solução de Gestão de Aplicação Kubernets</t>
  </si>
  <si>
    <t>Tanzu</t>
  </si>
  <si>
    <t>16</t>
  </si>
  <si>
    <t>Infogram</t>
  </si>
  <si>
    <t>Infográfico - Gab. Cons. Sabrina</t>
  </si>
  <si>
    <t xml:space="preserve">R Shiny </t>
  </si>
  <si>
    <t>Painel estatístico dinâmico - DAE</t>
  </si>
  <si>
    <t>Consultoria Alfresco</t>
  </si>
  <si>
    <t>Otimização da base do Alfresco</t>
  </si>
  <si>
    <t>Carteira Funcional Digital - Serpro</t>
  </si>
  <si>
    <t>Carteira Funcional Digital</t>
  </si>
  <si>
    <t>1000</t>
  </si>
  <si>
    <t>Ativos de Redes para acesso a rede cabeada e se fio</t>
  </si>
  <si>
    <t>Aruba</t>
  </si>
  <si>
    <t>Solução de backup</t>
  </si>
  <si>
    <t>Suporte backup veeam e licenças</t>
  </si>
  <si>
    <t>Garantia HPE equipamentos</t>
  </si>
  <si>
    <t>Garantia de equipamentos</t>
  </si>
  <si>
    <t>Fibra ótica TCE/SC x ALESC</t>
  </si>
  <si>
    <t>Fibra ótica</t>
  </si>
  <si>
    <t>Suporte pós implementação HCI</t>
  </si>
  <si>
    <t>suporte</t>
  </si>
  <si>
    <t>Assinatura processo eletrônico</t>
  </si>
  <si>
    <t>BRy Signer SDK</t>
  </si>
  <si>
    <t>Patrimônio</t>
  </si>
  <si>
    <t>Sistema Atendenet - IPM</t>
  </si>
  <si>
    <t>Certificação digital e web</t>
  </si>
  <si>
    <t>400</t>
  </si>
  <si>
    <t>baixo</t>
  </si>
  <si>
    <t>300 + 30 visitas + certificação site</t>
  </si>
  <si>
    <t>acessibilidade</t>
  </si>
  <si>
    <t>HandTalk</t>
  </si>
  <si>
    <t>24 meses</t>
  </si>
  <si>
    <t>Mão de obra desenvolvimento</t>
  </si>
  <si>
    <t>contratação de empresa especializada na prestação de serviços contínuos de mão-de-obra terceirizada para execução de projeto e de manutenção de software</t>
  </si>
  <si>
    <t xml:space="preserve"> Orientá-los sobre como se portar diante da impresa e se manifestar publicamente sobre assuntos referentes à sua atuação </t>
  </si>
  <si>
    <t>Media training para Conselheiros, Diretores e outros servidores que atuem como porta-vozes da instituição.profissional</t>
  </si>
  <si>
    <t>A definir</t>
  </si>
  <si>
    <t>Equipamentos e Softwares</t>
  </si>
  <si>
    <t>Listagem de equipamentos e softwares para produção e edição de fotos e vídeos (anexa na terceira aba deste arquivo)</t>
  </si>
  <si>
    <t>(anexa na terceira aba deste arquivo)</t>
  </si>
  <si>
    <t>Entender o que é o metaverso e como as instituições públicos podem atuar nessa área</t>
  </si>
  <si>
    <t>Consultoria sobre metaverso</t>
  </si>
  <si>
    <t>ampliar o alcance da divulgação sobre o TCE/SC</t>
  </si>
  <si>
    <t>Convênio para contratação do serviço de divulgação da Associação dos Jornais do Interior (ADJORI)</t>
  </si>
  <si>
    <t>Convênio para contratação do serviço de divulgação da Associação Catarinense de Emissoras de Rádio e TV – ACAERT</t>
  </si>
  <si>
    <t>O Para onde vai o seu dinheiro é uma publicação anual, que em 2023 chegará à 21ª edição, sendo necessário prever a contratação de redator para a próxima edição.</t>
  </si>
  <si>
    <t>Serviço de redação do Para onde vai o seu dinheiro, por Dispensa de Licitação</t>
  </si>
  <si>
    <t>Serviço único</t>
  </si>
  <si>
    <t>Entre R$ 8 mil e R$ 12 mil</t>
  </si>
  <si>
    <t xml:space="preserve">Serviço de clipagem é essencial para monitoramento de informações sobre o TCE/SC veiculadas nas emissoras de rádio e televisão e mídias impressas e digitais, manifestamos nosso interesse em uma nova contratação </t>
  </si>
  <si>
    <t>Prestação de serviços de monitoramento, clipagem, gravação e fornecimento de mídia física de informações sobre o TCE/SC veiculadas em emissoras de rádio, televisão e mídias impressas e digitais</t>
  </si>
  <si>
    <t>A plataforma Apache Ni-Fi é open source e há pretensão de utilizá-la por conta da integração com os componentes da plataforma de Big Data. Inicialmente a DIE fará o estudo da versão livre, para após viabilidade, e uso, efetuar a contratação da subscrição. A subscrição garantirá o suporte oficial do fornecedor</t>
  </si>
  <si>
    <t>Subscrição de camada para ingestão de dados da plataforma de Big Data - Apache NiFi</t>
  </si>
  <si>
    <t>4 cores</t>
  </si>
  <si>
    <t>DIE/CIAF</t>
  </si>
  <si>
    <t>O treinamento é necessário por conta que é um dos componentes principais para extração e transformação de dados no âmbito da plataforma de Big Data</t>
  </si>
  <si>
    <t>Treinamento  do Apache Spark</t>
  </si>
  <si>
    <t>1 curso</t>
  </si>
  <si>
    <t>Treinamento para manipulação de dados utilizando banco de dados em grafo, considerando a implantação do bancos de dados em grafo no TCE/SC</t>
  </si>
  <si>
    <t>Treinamento neo4j</t>
  </si>
  <si>
    <t xml:space="preserve">O componente é presente na contratação do big data, e é fundamental para realização de streaming de dados. </t>
  </si>
  <si>
    <t>Treinamento  Apache Kafka</t>
  </si>
  <si>
    <t>Atualização com as normas atuais quanto a auditoria de TI</t>
  </si>
  <si>
    <t>Treinamento em Auditoria de TI</t>
  </si>
  <si>
    <t>DIE/CFTI</t>
  </si>
  <si>
    <t>Na parceria com o TCU no projeto alice, o conhecimento de python é essencial para o desenvolvimento de scripts</t>
  </si>
  <si>
    <t>Treinamento em Python</t>
  </si>
  <si>
    <t>2 curso</t>
  </si>
  <si>
    <t>solução para produção de soluções de machine learning e inteligência artificial compatíveis com o cluster de Big Data</t>
  </si>
  <si>
    <t>Treinamento para Certificação CISA</t>
  </si>
  <si>
    <t xml:space="preserve">A necessidade de trabalhar com dados via streaming e manipulá-los antes mesmo da entrada de dados no banco de dados do tribunal. Em ambientes em que exigem um processamento instantaneo, tecnologias de streaming permitem um tempo de resposta próximo ao tempo real  aliado ao cluster de big data. Essa contratação visa agregar forças as já existentes tecnologias de streaming presentes no big data </t>
  </si>
  <si>
    <t>Subscrição de streaming analytics Big Data</t>
  </si>
  <si>
    <t>Considerando a criticidade crescente que o cluster ocupará nos negócios do TCE/SC, a solução de disaster recovery visa prover uma estrutura de retaguarda em caso de indisponibilidade do ambiente principal</t>
  </si>
  <si>
    <t>Susbrição de disaster recovery Big Data</t>
  </si>
  <si>
    <t xml:space="preserve">6 nós </t>
  </si>
  <si>
    <t>Necessário para criptografia dos dados no repouso do cluster de big data</t>
  </si>
  <si>
    <t xml:space="preserve">Subscriçõa para criptografia do cluster Big Data KTS KMS </t>
  </si>
  <si>
    <t>Necessidade de mensurar o valor dos sistemas desenvolvidos dentro dos processos de auditoria</t>
  </si>
  <si>
    <t>Consultoria para realizar a contagem de pontos de função</t>
  </si>
  <si>
    <t>1000 pontos de função</t>
  </si>
  <si>
    <t>DIE/CFTI e/ou DTI</t>
  </si>
  <si>
    <t>Workload XM é um serviço Cloudera que ajuda  a entender interativamente as cargas de trabalho, clusters e recursos do cluster que irá implantar no TCE. Sua ampla variedade de métricas e testes de integridade ajudam  ao TCE identificar e solucionar problemas existentes e potenciais.</t>
  </si>
  <si>
    <t>Workload XM</t>
  </si>
  <si>
    <t>Hardware necessário para subscrição do disaster recovery</t>
  </si>
  <si>
    <t>Hardware necessário para subscrição do Apache Ni-Fi</t>
  </si>
  <si>
    <t>Solução para produção de soluções de machine learning e inteligência artificial compatíveis com o cluster de Big Data</t>
  </si>
  <si>
    <t>Solução para esteira de I.A e M.L (a definir)</t>
  </si>
  <si>
    <t>A integração com a base de imagens do google street view possibilitará a aplicação de técnicas de processamento de imagens para auxiliar os auditores em eventuais riscos de credores da administração pública</t>
  </si>
  <si>
    <t xml:space="preserve">Contratação de solução de integração com google street view via API </t>
  </si>
  <si>
    <t>Com a implantação do e-Sfinge on-line e da auditoria concomitante por meio da aplicação de trilhas, se faz necessário contar com uma sala de monitoramento, que poderá ser utilizada também no acompanhamento da execução de procedimentos em campo (auditorias coordenadas)</t>
  </si>
  <si>
    <t>Equipamentos para sala de monitoramento e avaliação</t>
  </si>
  <si>
    <t>Com o ingresso de novos servidores,  alguma rotatividade da equipe da DIE e o interesse de colegas de outras diretorias, se faz necessário realizar nova capacitação em doutrina de inteligência de controle. O treinamento é critério de avaliação no MMD</t>
  </si>
  <si>
    <t>Capacitação em doutrina de inteligência de controle</t>
  </si>
  <si>
    <t>A análise de relacionamentos é fundamental para a identificação de irregularidades mais elaboradas</t>
  </si>
  <si>
    <t>Treinamento no uso do software Gephi</t>
  </si>
  <si>
    <t>A contratação de  soluções de Ti, e por consequência a fiscalização, tem ser tornado cada vez mais complexa. A elaboração de ETP tem se mostrado etapa fundamental para melhoria das contratações e da fiscalização</t>
  </si>
  <si>
    <t>Treinamento em Elaboração de ETP</t>
  </si>
  <si>
    <t>A fim de viabilizar a realização de auditorias simultâneas em todo o Estado.</t>
  </si>
  <si>
    <t>Contratação de empresa especializada em locação de veículos com motorista para o TCE/SC</t>
  </si>
  <si>
    <t>200 diárias</t>
  </si>
  <si>
    <t>DGCE</t>
  </si>
  <si>
    <t>Insumo Laboratório de Obras Rodoviárias</t>
  </si>
  <si>
    <t>Papéis Filtro - Marshall, Rotarex, CBR</t>
  </si>
  <si>
    <t>300 unidades de cada</t>
  </si>
  <si>
    <t>DLC/COSE/DIV.2 - Rodrigo Gloria</t>
  </si>
  <si>
    <t>Broca p/ perfuratriz diamantada 108mm</t>
  </si>
  <si>
    <t>5 unidades</t>
  </si>
  <si>
    <t>Tricloroetileno</t>
  </si>
  <si>
    <t>Tambor 280kg</t>
  </si>
  <si>
    <t>Equipamentos Laboratório de Obras Rodoviárias</t>
  </si>
  <si>
    <t>Roda Trena de Medição Profissional BOSCH</t>
  </si>
  <si>
    <t>1 (uma) unidade de cada</t>
  </si>
  <si>
    <t>Jogo de peneiras - malhas 40, 50, 80, 100 e 200</t>
  </si>
  <si>
    <t>Extrator de betume Soxhlet - Kit Completo</t>
  </si>
  <si>
    <t>1 (uma) unidade</t>
  </si>
  <si>
    <t>Ferramentas, Utensílios e Insumos de uso geral Laboratório de Obras Rodoviárias</t>
  </si>
  <si>
    <t>Concessão de Suprimento de Fundos</t>
  </si>
  <si>
    <t>Previsão de pedido de adiantamento de duas vezes no ano</t>
  </si>
  <si>
    <t>Mobiliário Laboratório de Obras Rodoviárias</t>
  </si>
  <si>
    <t>Cadeira alta tipo laboratório</t>
  </si>
  <si>
    <t>4 unidades</t>
  </si>
  <si>
    <t>Manutenção e Calibração de Equipamentos Laboratório de Obras Rodoviárias</t>
  </si>
  <si>
    <t>Necessidade de seleção de empresa que forneça conforme a demanda durante o ano de manutenção e calibração dos equipamentos</t>
  </si>
  <si>
    <t>Contrato de prestação de serviços</t>
  </si>
  <si>
    <t>Câmera GoPro/Acessórios</t>
  </si>
  <si>
    <t>1 unidade</t>
  </si>
  <si>
    <t>Ferramenta de Contratação pública - Online. Com conteúdo relevante, auxilia a quem atua em licitações e contratos</t>
  </si>
  <si>
    <t>Contratação da assinatura digital da ferramenta “Zênite Fácil”</t>
  </si>
  <si>
    <t>1 renovação</t>
  </si>
  <si>
    <t>Biblioteca</t>
  </si>
  <si>
    <t>Justifica-se a contratação anual do conteúdo Fórum Conhecimento tendo em vista que o Direito é matéria complexa e em constante mudança, a informação é contínua e a atualização é imprescindível para evitar riscos e garantir, assim, a eficácia e a eficiência na instituição.</t>
  </si>
  <si>
    <t>Renovação anual da Plataforma Fórum de Conhecimento Jurídico, cujo conteúdo será disponibilizado ao TCE/SC de modo perpétuo e com atualização pelo período de 12 meses</t>
  </si>
  <si>
    <t>As diretorias apresentam suas necessidades de capacitação, as quais são inseridas no Plano Anual de Capacitação. Para efetivar esses cursos, é necessário a contratação de professores autônomos ou empresas que ministrem o curso solicitado</t>
  </si>
  <si>
    <t>Contratação de cursos in company</t>
  </si>
  <si>
    <t>30</t>
  </si>
  <si>
    <t>Despesa diretamente relacionada com a quantidade de cursos constantes do Plano Anual de Capacitação</t>
  </si>
  <si>
    <t>Icon</t>
  </si>
  <si>
    <t>Durante o decorrer do exercício são divulgados cursos, para os quais, há interesse de participação de um número pequeno de servidores, sendo mais vantajosa a contratação de vagas em cursos externos do que a contratação de cursos in company</t>
  </si>
  <si>
    <t>Compra de vaga para servidores em eventos externos</t>
  </si>
  <si>
    <t>40</t>
  </si>
  <si>
    <t>Despesa diretamente relacionada com a quantidade de vagas solicitadas pelos Diretores</t>
  </si>
  <si>
    <t>Os eventos vão sendo divugados durante o ano, sendo distribuída a participação entre os servidores indicados de cada área do TCE que tenha relação com o evento</t>
  </si>
  <si>
    <t>Compra de vaga para servidores em congressos e eventos similares</t>
  </si>
  <si>
    <t xml:space="preserve">Justifica-se a renovação do Sistema SophiA, gerenciamento eletrônico do acervo, por ser vital ao bom andamento da biblioteca, no que concerne ao processamento técnico de todos os itens adquiridos, seja por compra, doação ou permuta; às pesquisas no acervo; atualizações e suporte técnico do sistema; empréstimos, renovações e reserva de itens  </t>
  </si>
  <si>
    <t>Manutenção da cessão de uso do Sistema SophiA Biblioteca Avançado</t>
  </si>
  <si>
    <t xml:space="preserve">A participação de servidores do TCE   nos cursos de mestrado profissional é de grande importância para a elevação do nível de capacitação do corpo funcional </t>
  </si>
  <si>
    <t>O presente contrato tem por objeto a capacitação de servidores do Tribunal de Contas de Santa Catarina em nível de mestrado na Área de Administração. Serão patrocinadas pela CONTRATANTE 3 (três) vagas para ingresso em 2022 no Mestrado Profissional em Administração mantido pela CONTRATADA no Centro de Ciências da Administração e Socioeconômicas - ESAG</t>
  </si>
  <si>
    <t>2 parcelas para 2 vagas (Luis Felipe Camargo de Sousa e Andre Diniz dos Santos)</t>
  </si>
  <si>
    <t>Capacitação de servidores do TCE/SC em nível de mestrado na Área de Administração - 2021</t>
  </si>
  <si>
    <t>1 parcela para 2 vagas (Marcio Rogério de Medeiros e Monique Portella)</t>
  </si>
  <si>
    <t>Dependendo da carga horárioa dos eventos e cursos organizados pelo Icon, há a necessidade de fornecimento de coffee break para a otimização do tempo de capacitação</t>
  </si>
  <si>
    <t>Contratação de pessoa jurídica para a prestação de serviços de fornecimento de alimentação e bebidas (coffee break), por meio de profissionais qualificados, destinado aos eventos de capacitação e institucionais do TCE/SC</t>
  </si>
  <si>
    <t>7.500 seviços</t>
  </si>
  <si>
    <t>Despesa diretamente relacionada com a quantidade de eventos realizados</t>
  </si>
  <si>
    <t>Os banners com a arte dos eventos são utilizados tanto nos auditórios quanto na recepção do TCE, durante a realização destes</t>
  </si>
  <si>
    <t>Banner para os eventos presenciais organizados pelo Icon</t>
  </si>
  <si>
    <t>36 banners (previsão de 12 eventos presenciais com 3 banners cada)</t>
  </si>
  <si>
    <t>Nos eventos com público externo são distribuídas as pastas contendo um bloco de anotações, caneta e informações sobre cada evento que está sendo realizado</t>
  </si>
  <si>
    <t>Pastas, blocos e canetas com o logo do TCE/SC</t>
  </si>
  <si>
    <t>8.000 unidades de cada</t>
  </si>
  <si>
    <t>Quando os eventos não são em Florianópolis, os servidores participantes têm direito ao recebimento de diárias para custear suas despesas</t>
  </si>
  <si>
    <t>Diárias (média de 4 diárias por servidor/evento)</t>
  </si>
  <si>
    <t>320 diárias</t>
  </si>
  <si>
    <t>Despesa diretamente relacionada com a quantidade de eventos externos autorizados</t>
  </si>
  <si>
    <t>Quando os eventos são em cidades em que no deslocamento não possa ser feito de carro, são adquiridas passagens aéreas</t>
  </si>
  <si>
    <t>Passagens aéreas</t>
  </si>
  <si>
    <t>80 passagens aéreas ida e volta (valor médio de R$ 3.000,00)</t>
  </si>
  <si>
    <t>Para utilização na realização de cursos nas salas do Icon, assim como eventos nos auditórios</t>
  </si>
  <si>
    <t>Passador de slides</t>
  </si>
  <si>
    <t>5 passadores</t>
  </si>
  <si>
    <t>Os backdrops com a arte dos eventos são utilizados nos auditórios, durante a realização de eventos de grande porte</t>
  </si>
  <si>
    <t>Backdrop para os eventos presenciais de grande porte organizados pelo Icon</t>
  </si>
  <si>
    <t>4 backdrops</t>
  </si>
  <si>
    <t>Despesa diretamente relacionada com a quantidade de eventos de grande porte realizados</t>
  </si>
  <si>
    <t>Acompanhamento da DL 35/2022</t>
  </si>
  <si>
    <t>Contratação de serviço especializado em elaboração, gestão e avaliação do Programa de Inovação Aberta para o TCESC, baseado em metodologia específica desenvolvida no LinkLab da Associação Catarinense de Tecnologia – ACATE</t>
  </si>
  <si>
    <t>12x 25.000,00 (média)</t>
  </si>
  <si>
    <t>ALTO</t>
  </si>
  <si>
    <t>Lince - Tatiana Custódio</t>
  </si>
  <si>
    <t>Evento Inovação</t>
  </si>
  <si>
    <t>De acordo com o previsto em nosso Objetivo 3: Aprender novas metodologias e abordagens  e KR2: Propor  a realização de 03 eventos/capacitações/treinamentos que envolvam novas abordagens e metodologias; </t>
  </si>
  <si>
    <t>3 x 30.000,00</t>
  </si>
  <si>
    <t>relacionado ao art. 2º, VI da Resolução 172/2021 </t>
  </si>
  <si>
    <t>Com apoio e orçamento do ICON</t>
  </si>
  <si>
    <t>Premiação para ideias inovadoras no TCESC; </t>
  </si>
  <si>
    <t>De acordo com o previsto em nosso Objetivo 1: Sensibilizar as diretorias para iniciar/fortalecer a cultura da Inovação no TCESC, KR4:Lançar um desafio com premiação para ideias inovadoras no TCESC; </t>
  </si>
  <si>
    <t>MÉDIO</t>
  </si>
  <si>
    <t>(relacionado ao art  2°, III da Resolução 172/2021) </t>
  </si>
  <si>
    <t>Café com Lince</t>
  </si>
  <si>
    <t>De acordo com o previsto em nosso Objetivo 1: Sensibilizar as diretorias para iniciar/fortalecer a cultura da Inovação no TCESC e KR5: Realizar 08 encontros café com LINCE (01 julho, 03 em agosto e 01 em cada mês até dezembro, meta de 24 pessoas) ; </t>
  </si>
  <si>
    <t>8 x 50,00</t>
  </si>
  <si>
    <t>relacionado ao art  2°, III da Resolução 172/2021</t>
  </si>
  <si>
    <t>Assinatura de Softwares</t>
  </si>
  <si>
    <t>Softwares necessários para a atividade do laboratório, como Beautiful.ai, Miro, Canva, Infogram, etc</t>
  </si>
  <si>
    <t>3 x 2000,00</t>
  </si>
  <si>
    <t>Desafios de Inovação</t>
  </si>
  <si>
    <t>De acordo com o previsto em nosso Objetivo 3: Aprender novas metodologias e abordagens  e KR1 Executar oito projeto a ser selecionado pelo laboratório de inovação e aprovado pelo CITC;  </t>
  </si>
  <si>
    <t>8 x 30.000,00</t>
  </si>
  <si>
    <t>Lince, em parceria com as diretorias responsaveis pelos desafios. Chegar a POC pelo menos nessa parceria. A contratação inteiramente pela diretoria</t>
  </si>
  <si>
    <t>Podcast</t>
  </si>
  <si>
    <t>De acordo com o Objetivo 4: Compartilhar conhecimento sobre Inovação, KR1 Realizar 04 podcasts com parceiros de órgãos públicos sobre inovação , Universidades e/ou outras instituições do ecossistema de inovação.</t>
  </si>
  <si>
    <t>4 x 5.000,00</t>
  </si>
  <si>
    <t>20,000,00</t>
  </si>
  <si>
    <t>Lince em parceria com a ACOM</t>
  </si>
  <si>
    <t>Aquisição de Livros</t>
  </si>
  <si>
    <t>Organizar o ambiente para os servidores</t>
  </si>
  <si>
    <t>20 x 80,00</t>
  </si>
  <si>
    <t>Relacionado ao art. 2°, IV da Resolução 172/2021)</t>
  </si>
  <si>
    <t>Lince com apoio ICON - Bibliotesca</t>
  </si>
  <si>
    <t>Aquisição de Mobiliario</t>
  </si>
  <si>
    <t>Preparar o ambiente da ACATE para as atividades do laboratório compreendendo TV, mesa, cadeira, quadro, ar-condicionado</t>
  </si>
  <si>
    <t>Lince, com o apoio do DAF</t>
  </si>
  <si>
    <t>A plataforma contribui com os trabalhos da Coordenadoria de Licitações e Contratações da DAF, para a formação das pesquisas de preços, e eventualmente também poderá ser utilizada pela DLC</t>
  </si>
  <si>
    <t>A plataforma é uma ferramenta que permite a realização de pesquisa e de comparação de preços praticados pela administração pública.</t>
  </si>
  <si>
    <t>NA</t>
  </si>
  <si>
    <t>Necessidade de atendimento aos princípios da publicidade e da transparência dos atos praticados no âmbito da Administração Pública, consoante mandamento constitucional e em especial, o contido nos artigos 5º e 54 da Lei n. 14.133/2021.</t>
  </si>
  <si>
    <t>Contratação de empresa para a prestação dos serviços de veiculação de publicidade legal impressa e/ou eletrônica de aviso de licitações bem como de outras matérias de interesse do Tribunal de Contas de Santa Catarina</t>
  </si>
  <si>
    <t>4.316 cm/coluna</t>
  </si>
  <si>
    <t xml:space="preserve"> A ferramenta é utilizada constantemente como instrumento de apoio e pesquisa pela Coordenadoria de Licitações, Contratações e Patrimônio, pela equipe que realiza os processos licitatórios, por servidores da DLC e da Procuradoria Jurídica do TCE, podendo, ainda, a plataforma ser utilizada por qualquer servidor da instituição que tenha interesse, uma vez que não há limite de usuários.</t>
  </si>
  <si>
    <t>Contratação da ferramenta Sollicita, que consiste em um conjunto de aplicativos acessados via web que contempla informações sobre licitações e contratações,
disponibiliza instrumentos de consulta e orientação jurídica, além do acervo de palestras proferidas pelo grupo Negócios Públicos.</t>
  </si>
  <si>
    <t>CPEO</t>
  </si>
  <si>
    <t>Cessão da Folha de Pagamentos e utilização de serviços financeiros</t>
  </si>
  <si>
    <t>Prestação de Serviços Financeiros</t>
  </si>
  <si>
    <t>12</t>
  </si>
  <si>
    <t>seguro patrimonial</t>
  </si>
  <si>
    <t>Contratação de seguro total para frota de veículos oficiais do TCE/SC</t>
  </si>
  <si>
    <t>17 veículos</t>
  </si>
  <si>
    <t>n/a</t>
  </si>
  <si>
    <t>Contratação de  seguro para cobertura dos bens móveis e imóveis do Tribunal de Contas do Estado de Santa Catarina</t>
  </si>
  <si>
    <t>abastecimento dos veículos da Frota</t>
  </si>
  <si>
    <t>Contratação de empresa especializada no gerenciamento do fornecimento de combustíveis</t>
  </si>
  <si>
    <t>33.000l</t>
  </si>
  <si>
    <t>necessidade de realização de serviços prediais preventivos e corretivos</t>
  </si>
  <si>
    <t>Manutenção preventiva e corretiva da Subestação e do Grupo Gerador localizados no prédio sede do TCE/SC</t>
  </si>
  <si>
    <t>contratação de empresa para prestação de serviços de manutenção preventiva mensal e corretiva do sistema de do sistema de climatização e exaustão TOSHIBA – VRF 100%, instalado nos Blocos A e B do Tribunal de Contas, conforme especificações técnicas detalhadas no Anexo II do Edital de Pregão Eletrônico nº 69/2022</t>
  </si>
  <si>
    <t>Utilizar peças e componentes de reposição certificadas pelo Inmetro, de acordo com a legislação vigente;
Utilizar produtos de limpeza, de lubrificação e antiferrugem menos ofensivos;
Realizar a coleta de resíduos provenientes da manutenção, em especial óleo, bateria, estopas, vasilhames, graxa, solventes, entre outros materiais.
Efetuar o descarte de peças e materiais em observância à política de responsabilidade socioambiental adotada pelo órgão.</t>
  </si>
  <si>
    <t>serviços de lavanderia de artigos de cama, mesa e banho</t>
  </si>
  <si>
    <t>Prestação de serviços de lavanderia para o TCE/SC</t>
  </si>
  <si>
    <t>veículos não entram na garagem do TCE/SC devido a altura</t>
  </si>
  <si>
    <t>Serviço de estacionamento coberto, para guarda de 02 (dois) veículos (modelo Mercedes-Benz, Sprinter), de domingo a sábado, em regime integral – 7 (sete) dias por semana, 24 (vinte e quatro) horas por dia.</t>
  </si>
  <si>
    <t>Contratação de seguro total para veículos integrantes da frota oficial do TCE/SC.</t>
  </si>
  <si>
    <t>08 veículos</t>
  </si>
  <si>
    <t>Serviços de jardinagem e paisagismo nas instalações deste Tribunal de Contas de Santa Catarina, incluindo o fornecimento de mão de obra, materiais de consumo, insumos, pulverização preventiva e corretiva contra pragas, adubação, poda, limpeza, retirada de lixo orgânico, reposição de plantas e mudas.</t>
  </si>
  <si>
    <t>prestação de serviços de limpeza,asseio, conservação e apoio administrativo para supriri as demandas de rotina de funcionamento do TCE/SC</t>
  </si>
  <si>
    <t>Contratação de empresa especializada para prestação de serviços continuados, relativos aos postos de trabalho de asseio, manutenção, conservação e apoio operacional, incluindo despesas eventuais decorrentes de viagens dos postos de trabalho, além da prestação de serviços sazonais de desratização, dedetização, lavação e limpeza de fachadas e vidros externos, lavação de caixas d’água / cisternas e reservatórios, lavação de tapetes e acarpetados, serviços de limpeza dos auditórios (paredes, carpetes e poltronas), bem como a limpeza de cortinas de rolo e persianas plissadas para o Tribunal de Contas do Estado de Santa Catarina.</t>
  </si>
  <si>
    <t>Contratação de serviços de manutenção preventiva e corretiva, com fornecimento de peças, de 02 (dois) elevadores, com 4 (quatro) paradas cada, instalados nos Blocos A e B do TCE/SC</t>
  </si>
  <si>
    <t>Utilizar peças e componentes de reposição certificadas pelo Inmetro, de acordo com a legislação vigente;
Utilizar produtos de limpeza, de lubrificação e antiferrugem menos ofensivos;
Realizar a coleta de resíduos provenientes da manutenção, em especial óleo, bateria, estopas, vasilhames, graxa, solventes, entre outros materiais.
Efetuar o descarte de peças e materiais em observância à política de responsabilidade socioambiental adotada pelo órgão.n/a</t>
  </si>
  <si>
    <t>Contratação de empresa para prestação de serviços de manutenção preventiva mensal e corretiva do sistema de climatização da marca Toshiba do tipo VRF com 100% inverter, renovação do ar e exaustão instalados no edifício sede do TCE/SC</t>
  </si>
  <si>
    <t>manutenção preventiva e corretiva com fornecimento de peças dos veículos que compõe a frota do TCE/SC</t>
  </si>
  <si>
    <t>gerenciamento de manutenção preventiva e corretiva, incluindo pneus, com o uso de cartão magnético ou tecnologia de validação eletrônica via web em tempo real, para os veículos automotores da frota do TCE/SC, em rede credenciada de oficinas.</t>
  </si>
  <si>
    <t>garantir a comunicação de voz e dados, bem como acesso as informações públicas na intenet a servidores que necessitem agilidade na tomada de decisão, dentro ou fora do TCE/SC e em trânisto em outra localidade</t>
  </si>
  <si>
    <t>Contratação de prestação de serviço móvel pessoal (SMP - dados móveis e voz), Gestão de Dispositivos Móveis (MDM) e opção aparelhos móveis em comodato conforme as especificações e condições constantes no Termo de Referência, anexo do Edital.</t>
  </si>
  <si>
    <t>contratação de licença do software autocad em atendimento à CEIS</t>
  </si>
  <si>
    <t xml:space="preserve">contratação de licenças de softwares de design gráfico, com direito de atualização e suporte conforme espeficicações e quantidades constantes do termo de referência do Edital - CARONA </t>
  </si>
  <si>
    <t>prover segurança física e patrimonial para o local</t>
  </si>
  <si>
    <t>manutenção de  sistema  de  vídeo monitoramento baseado  na tecnologia IP,   incluindo  peças</t>
  </si>
  <si>
    <t xml:space="preserve">a energia solar é uma energia limpa e renovavel e gera economia na conta de luz </t>
  </si>
  <si>
    <t>Contratação de empresa especializada de engenharia para atualização de projeto fotovoltaico e adequações da subestação Assessoria PEE (Projeto de Eficiência Energética)</t>
  </si>
  <si>
    <t>Usar produtos de limpeza e conservação de superfícies e objetos inanimados que obedeçam às classificações e especificações determinadas pela ANVISA;
Adotar medidas para evitar o desperdício de água tratada, conforme instituído no Decreto nº 48.138, de 8 de outubro de 2003;
Observar a Resolução CONAMA nº 20, de 7 de dezembro de 1994, quanto aos equipamentos de limpeza que gerem ruído no seu funcionamento;
Fornecer aos empregados os equipamentos de segurança que se fizerem necessários para a execução de serviços;
Realizar um programa interno de treinamento de seus empregados, nos primeiros meses de execução contratual, para redução de consumo de energia elétrica, de consumo de água e redução de produção de resíduos sólidos, observadas as normas ambientais vigentes;
Respeitar as Normas Brasileiras – NBR publicadas pela Associação Brasileira de Normas Técnicas sobre resíduos sólidos.
Que os equipamentos/bens sejam, preferencialmente, acondicionados em embalagem individual adequada, com o menor volume possível, que utilize materiais recicláveis, de forma a garantir a máxima proteção durante o transporte e o armazenamento
Que os equipamentos/bens não contenham substâncias perigosas em concentração acima da recomendada na diretiva RoHS (Restriction of Certain Hazardous Substances), tais como mercúrio (Hg), chumbo (Pb), cromo hexavalente (Cr(VI)), cádmio (Cd), bifenil-polibromados (PBBs), éteres difenil-polibromados (PBDEs).
n/a</t>
  </si>
  <si>
    <t>Prestação de serviços coleta, transporte e destino final dos resíduos de serviços de saúde e perigosos classe I</t>
  </si>
  <si>
    <t>Lei 12.305/2010</t>
  </si>
  <si>
    <t>obtenção de informações através de canais de TV especializados, com notícias dos acontecimentos mais importantes no campo da economia, ciência, desfesa, segurança pública e administração pública, mas que ainda não são oferecidos por meio de canais gratuitos da televisão aberta</t>
  </si>
  <si>
    <t>Prestação de serviços de TV via cabo, para obtenção de informações geradas na imprensa nacional e internacional.</t>
  </si>
  <si>
    <t>Execução do projeto do sistema fotovoltaico, das ações de M&amp;V (Medição e Verificação), marketing e divulgação, palestras de treinamento</t>
  </si>
  <si>
    <t xml:space="preserve">requisitos de avaliação de conformaidade RAC (Inmetro) </t>
  </si>
  <si>
    <t>contratação de empresa especializada para prestação de serviços de pintura e restaurações diversas para garagens e doca deste Tribunal de Contas de Santa Catarina.</t>
  </si>
  <si>
    <t>revitalizar e modernizar o ático para melhorar tanto o aspecto visual como funcional.</t>
  </si>
  <si>
    <t>Contratação de empresa especializada para execução da reforma para o redesign arquitetônico do ático do Tribunal de Contas do Estado de Santa Catarina-TCE/SC, conforme especificações técnicas, planilha orçamentária, projetos executivos de arquitetura, projetos executivos complementares e memoriais descritivos elaborados pela empresa projetista.</t>
  </si>
  <si>
    <t>remanejamento de divisórias para suprir as as necessidades de alteração de layout do TCE/SC</t>
  </si>
  <si>
    <t>registro de preços para instalação, manutenção, desmontagem, retirada, remanejamento e recolocação de divisórias, portas e respectivos acessórios, com fornecimento de materiais, para o edifício do Tribunal de Contas de Santa Catarina (TCE/SC)</t>
  </si>
  <si>
    <t>CERTIFICADO FLORESTAL DE CADEIA DE CUSTÓDIA - A apresentação de Certificado Florestal de Cadeia de Custódia é obrigatória para o fornecimento de material de origem Florestal, podendo ser substituído por certificação florestal emitida pelas seguintes entidades certificadoras:</t>
  </si>
  <si>
    <t>contratação de empresa especializada para execução de serviço de recomposição do revestimento cerâmico (retirada, recolocação de pastilhas e rejunte) na fachada do edifício do Tribunal de Contas de Santa Catarina, sob regime de empreitada por preço unitário, do tipo menor preço global</t>
  </si>
  <si>
    <t>contratação de empresa especializada para aquisição de mobiliário e prestação de serviços de confecção, montagem e instalação de móveis planejados e soltos a serem montados e instalados no ático do Tribunal de Contas do Estado de Santa Catarina-TCE/SC</t>
  </si>
  <si>
    <t>Utilizar somente matéria-prima florestal procedente, nos termos do artigo 11 do Decreto n° 5.975, de 2006, de: (a) manejo florestal, realizado por meio de Plano de Manejo Florestal Sustentável - PMFS devidamente aprovado pelo órgão competente do Sistema Nacional do Meio Ambiente - SISNAMA; (b) supressão da vegetação natural, devidamente autorizada pelo órgão competente do Sistema Nacional do Meio Ambiente - SISNAMA; (c) florestas plantadas; e (d) outras fontes de biomassa florestal, definidas em normas específicas do órgão ambiental competente;n/a</t>
  </si>
  <si>
    <t>melhorar a estrutura de datacenter com tecnologia de climatização de precisão</t>
  </si>
  <si>
    <t>borrachas de vedação dos painéis sofreram ressecamento</t>
  </si>
  <si>
    <t>renovação parcial da frota oficial do Tribunal de Contas de Santa Catarina-TCE/SC</t>
  </si>
  <si>
    <t>registro de preços para eventual aquisição de sete (07) Veículos novos, 0 km, para renovação parcial da frota oficial do Tribunal de Contas de Santa Catarina-TCE/SC</t>
  </si>
  <si>
    <t>07 veículos</t>
  </si>
  <si>
    <t>4340m2</t>
  </si>
  <si>
    <t>melhorar a infraestrutra do TCE/SC</t>
  </si>
  <si>
    <t>necessidade de que as obras sejam executadas de modo que torne a edificação acessivel a pessoas com deficiência</t>
  </si>
  <si>
    <t>Resolução CONAMA nº 307, de 05/07/2002 (Estabelece diretrizes, critérios e procedimentos para a gestão dos resíduos da construção civil)</t>
  </si>
  <si>
    <t>contratação de prestação de serviços de troca e reposição de vidros quebrados e instalação de porta de correr automática de vidro no Tribunal de01/02/ Contas de Santa Catarina</t>
  </si>
  <si>
    <t>CBAD - Daniel de Brito Moro</t>
  </si>
  <si>
    <t>Prosseguimento do contrato vigente</t>
  </si>
  <si>
    <t>Migração Alfresco</t>
  </si>
  <si>
    <t>Liquibase - Versionamento do banco de dados</t>
  </si>
  <si>
    <t>CDMA - Leonardo Manzoni</t>
  </si>
  <si>
    <t>prosseguimento da mão de obra de desenvolvimento</t>
  </si>
  <si>
    <t>G4F - terceirizada de máo de obra de desenvolvimento</t>
  </si>
  <si>
    <t>prosseguimento de serviço serpro-whatsapp</t>
  </si>
  <si>
    <t>Serviço-Meta-Whatsapp</t>
  </si>
  <si>
    <t>Suporte técnico e manutenção - BRy Signer SDK</t>
  </si>
  <si>
    <t>Certificado Digital em nuvem - NEOID</t>
  </si>
  <si>
    <t>Software de SMS - Ziad</t>
  </si>
  <si>
    <t>Locação de sistema de informações integradas e suporte técnico (IPM)</t>
  </si>
  <si>
    <t>serviço externo de monitoramento de aplicações</t>
  </si>
  <si>
    <t>Contratação de plataforma de teste, registro e monitoramento de desempenho e conformidade das aplicações do TCE por meio de acesso através de múltiplos canais de acesso</t>
  </si>
  <si>
    <t>COGS - Marcos Quilante</t>
  </si>
  <si>
    <t>Continuidade serviço email, comunicação, armazenamento em nuvem, pacote word, excel, etc</t>
  </si>
  <si>
    <t>Office 365  - Plataforma de produtividade baseados em nuvem, como Teams, Outlook, Word, Excel, PowerPoint, OneDrive etc</t>
  </si>
  <si>
    <t>1200 licenças (E1, E3, E5, F3, BI PRO)</t>
  </si>
  <si>
    <t xml:space="preserve">Suporte avançado da empresa fornecedora da solução sob demanda </t>
  </si>
  <si>
    <t>Jira - Suporte pós implantação sob demanda</t>
  </si>
  <si>
    <t>500 horas</t>
  </si>
  <si>
    <t>Emissão e renovação de tokens dos servidores para assinatura digital</t>
  </si>
  <si>
    <t>Certificado Digital - Token para assinatura digital</t>
  </si>
  <si>
    <t>120 certificados</t>
  </si>
  <si>
    <t>Serviço para consulta de CPF e CNPJ pelos servidores do TCE cadastrados na plataforma</t>
  </si>
  <si>
    <t>Serpro - CPF/CNPJ  - Serviço disponibilizado para acesso às bases de dados da Receita Federal do Brasil para consulta de CPF e CNPJ.</t>
  </si>
  <si>
    <t>22 usuários</t>
  </si>
  <si>
    <t>Serviço de carteiras funcionais digitais para os servidores do TCE</t>
  </si>
  <si>
    <t>Serpro - PROID  - Serviço que armazena os dados dos servidores do TCE na base de dados do Serpro, permitindo ao usuário baixar um aplicativo no smartphone e acessar sua carteira funcional digital.</t>
  </si>
  <si>
    <t>700 carteiras</t>
  </si>
  <si>
    <t>Plataforma de edição de vídeos para a ACOM</t>
  </si>
  <si>
    <t>Adobe - Conjunto de aplicativos usados para design gráfico, edição de vídeo, fotografia etc.</t>
  </si>
  <si>
    <t xml:space="preserve">Continuidade do serviço de impressão </t>
  </si>
  <si>
    <t>Outsourcing Impressão  - Parque de impressoras, multifuncionais e scanners alugados para atender as demandas de impressões.</t>
  </si>
  <si>
    <t>57 equipamentos (impressoras e scanners)</t>
  </si>
  <si>
    <t>Continuidade da área de trabalho digital baseada na plataforma Google WorkSpace para o MPC</t>
  </si>
  <si>
    <t>Google  - Área de trabalho digital baseada na plataforma Google WorkSpace</t>
  </si>
  <si>
    <t>ATD Starter: 80 ; TD Standard : 06 ; ATD Plus: 04</t>
  </si>
  <si>
    <t>Acesso remoto para suporte na DTI/DIMI e DTI/COIN</t>
  </si>
  <si>
    <t>TeamViewer  - Sistema para acesso remoto a um computador, com id e senha informados pelo usuário para permitir suporte a distância.</t>
  </si>
  <si>
    <t>12 canais</t>
  </si>
  <si>
    <t>Sistema estatístico utilizado na DAE</t>
  </si>
  <si>
    <t>R Shinny - O Shiny é um sistema para desenvolvimento de aplicações web usando o R, um pacote do R (shiny) e um servidor web (shiny server).</t>
  </si>
  <si>
    <t>1 licença</t>
  </si>
  <si>
    <t>Infográfico usado no LINCE, APLA e SNI</t>
  </si>
  <si>
    <t>Infogram - Sistema pra criação de infográficos e relatórios</t>
  </si>
  <si>
    <t>6 licenças</t>
  </si>
  <si>
    <t>Continuidade serviço de gerenciamento de tarefas - helpdesk  e projetos de negócio e de software</t>
  </si>
  <si>
    <t>Jira - Plataforma para gerenciamento de chamados no Help Desk e gerenciamento de projetos de negócio e projetos de software com integração com bitbucket.</t>
  </si>
  <si>
    <t>Jira Service: 120 ; Jira Software : 120 ; Jira Work: 120 + 120 un. de cada plugin (Confluence, Bitbucket, Access, ScriptRunner, Customer Satisfaction, eazyBI, Workflow, Toolbox, Timesheets, Gliffy)</t>
  </si>
  <si>
    <t>Suprir demandas de webcam, headset, teclado  adicional, suporte notebook, memória, SSD, mouse e material de consumo na microinformática</t>
  </si>
  <si>
    <t>Suprimentos  - webcam, headset, teclado  adicional, suporte notebook, memória, SSD, mouse e material de consumo na microinformática</t>
  </si>
  <si>
    <t>Aprox. 200 webcam, 200 headset, 100 teclado adicional, 100 suporte, 150 SSD</t>
  </si>
  <si>
    <t>Manutenção da reserva técnica</t>
  </si>
  <si>
    <t>Aquisição de notebooks</t>
  </si>
  <si>
    <t>100</t>
  </si>
  <si>
    <t>Aquisição de monitores</t>
  </si>
  <si>
    <t>COIN - Edipo Juventino da Silva</t>
  </si>
  <si>
    <t>Switches e suporte</t>
  </si>
  <si>
    <t>Prosseguimento do contrato vigente (horas de suporte ainda não utilizadas)</t>
  </si>
  <si>
    <t>Datacenter</t>
  </si>
  <si>
    <t>Cloudera</t>
  </si>
  <si>
    <t xml:space="preserve">Solução de backup   </t>
  </si>
  <si>
    <t>Prosseguimento do contrato vigente (CIASC)</t>
  </si>
  <si>
    <t>SIGEF, CEI, GOVLINK, Virtualização de servidores, Serviço VPN+</t>
  </si>
  <si>
    <t>Serviços de telefonia</t>
  </si>
  <si>
    <t>Serviço de Appliance de Firewall e suporte, incluindo instalação e configuração</t>
  </si>
  <si>
    <t>Antivírus</t>
  </si>
  <si>
    <t>Prosseguimento do contrato vigente (CIASC x MPTC)</t>
  </si>
  <si>
    <t>Fibras ópticas, hospedagem de sites, SIGRH e SIGEF</t>
  </si>
  <si>
    <t>Fibra ótica Internet</t>
  </si>
  <si>
    <t>Fibra apagada</t>
  </si>
  <si>
    <t>Serviço de alta disponibilidade de DNS</t>
  </si>
  <si>
    <t>ZTNA (Zero Trust Network Access) - A segurança de TI deve ser sempre uma prioridade alta em qualquer instituição. Soluções de Zero Trust auxiliam no controle de acesso aos recursos de TI, essenciais para evitar violações de dados e ameaças de segurança. </t>
  </si>
  <si>
    <t>500</t>
  </si>
  <si>
    <t>No break - Em conjunto com a Coordenação de Infraestrutura (DAF), garante a continuidade das operações mesmo em caso de interrupção de energia. </t>
  </si>
  <si>
    <t>Pentest - Antes de adotar novas soluções, uma avaliação de vulnerabilidades deve ser realizada. Testes de invasão ajudarão a identificar quaisquer pontos fracos na segurança de TI antes que eles se tornem um problema. </t>
  </si>
  <si>
    <t>PAM (Privileged Access Management) + Cofre de senhas - Este é um elemento fundamental para o controle de acesso e prevenção de violação de dados, protegendo as credenciais de alto privilégio. </t>
  </si>
  <si>
    <t>50</t>
  </si>
  <si>
    <t>Solução integrada ao ClearxPass para analise de conformidade de computadores; </t>
  </si>
  <si>
    <t>Renovação de licenciamentos Microsoft; </t>
  </si>
  <si>
    <t>Load Balancer e WAF (Web Application Firewall) - Garante a alta disponibilidade e segurança dos aplicativos web. </t>
  </si>
  <si>
    <t>Contratação de ambiente para DR em nuvem integrado com solução VMware; </t>
  </si>
  <si>
    <t>Solução de backup para "containers" e "kubernets"; </t>
  </si>
  <si>
    <t>Aumento de velocidade de internet</t>
  </si>
  <si>
    <t>Novo link de internet 1,5GB</t>
  </si>
  <si>
    <t>COIN - Edipo Juventino da Silva/CBAD - Daniel de Brito Moro</t>
  </si>
  <si>
    <t>Prosseguimento do contrato vigente (mão de obra Infraestrutura e Banco de Dados)</t>
  </si>
  <si>
    <t>Ibrowse - mão de obra Infraestrutura e Banco de Dados</t>
  </si>
  <si>
    <t>N. PCA</t>
  </si>
  <si>
    <t>Art. 10, inciso VII, da Resolução nº TC-0108/2015</t>
  </si>
  <si>
    <t>Contratação da Plataforma Fórum de Conhecimento Jurídico (biblioteca digital, livros impressos, inscrições em cursos de capacitação e logins para acesso externo)</t>
  </si>
  <si>
    <t>Programa de Capacitação do Tribunal de Contas do Estado (Arts. 7º, § 2º, 8º e 9º da Resolução nº TC-0180/2021)</t>
  </si>
  <si>
    <t>Contratação palestrantes pessoa física (cursos)</t>
  </si>
  <si>
    <t>Contratação palestrantes pessoa jurídica (cursos) 39.48</t>
  </si>
  <si>
    <t>Programa de Capacitação do Tribunal de Contas do Estado (Arts. 19 e 20 da Resolução nº TC-0180/2021)</t>
  </si>
  <si>
    <t>Capacitação de servidores do TCE/SC em nível de mestrado na Área de Administração/UDESC - 2022</t>
  </si>
  <si>
    <t>Capacitação de servidores do TCE/SC em nível de mestrado na Área de Administração/UDESC - 2023</t>
  </si>
  <si>
    <t>Capacitação de servidores do TCE/SC em nível de mestrado na Área de Administração/UDESC - 2024</t>
  </si>
  <si>
    <t>Capacitação de servidores do TCE/SC em nível de mestrado na Área de Direito/UFSC - 2022 - TURMA 1 *</t>
  </si>
  <si>
    <t>Capacitação de servidores do TCE/SC em nível de mestrado na Área de Direito/UFSC - 2022 - TURMA 2 *</t>
  </si>
  <si>
    <t>Art. 10, incisos I e VI, da Resolução nº TC-0108/2015</t>
  </si>
  <si>
    <t>Prestação de serviços de fornecimento de alimentação e bebidas (coffee break), por meio de profissionais qualificados, destinado aos eventos de capacitação e institucionais do TCE/SC</t>
  </si>
  <si>
    <t>Copos biodegradáveis, guardanapos de papel reciclado</t>
  </si>
  <si>
    <t>Compra de canetas esferográficas, na cor azul, personalizadas do TCE/SC, para utilização nos eventos organizados pelo ICON</t>
  </si>
  <si>
    <t>Compra de pastas, tamanho 23x33 cm (fechado) e 55x39 cm (aberto), 4x0 cores, papel reciclado 300 gr, bolsa interna (faca), suporte para caneta (lombada), para utilização nos eventos organizados pelo ICON</t>
  </si>
  <si>
    <t>Papel reciclado</t>
  </si>
  <si>
    <t>Compra de blocos, 25 folhas de miolo sem impressão, tamanho 14x20 cm (fechado) e  28,3x20 cm (aberto), papel reclicado 75 gr, picotado, grampeado e colado, capa 4x0 cores, 14x20 cm (fechado), papel reciclado 150 gr, para utilização nos eventos organizados pelo ICON</t>
  </si>
  <si>
    <t>Material de Consumo (elemento de despesa 30.x) Crachás, banners, etc</t>
  </si>
  <si>
    <t>Inscrições em eventos/cursos (compra de vaga) elemento/subelemento 39.31</t>
  </si>
  <si>
    <t>Os serviços contratados são indispensáveis para o bom andamento das atividades deste Tribunal, sendo utilizado por diversos setores como instrumento de envio e recebimento de correspondências e encomendas, sendo essencial para a realização das comunicações processuais desta Secretaria Geral. A continuidade da prestação dos serviços dos Correios é essencial para o andamento dos processos do Tribunal de Contas. Isso porque o art. 37, II, da Lei Orgânica do TCE/SC prevê que a diligência,  a citação, a audiência e a notificação serão realizadas também por via postal, por carta registrada, com aviso de recebimento, o que está regulamentado pelo Regimento Interno.</t>
  </si>
  <si>
    <t>Prestação de serviços, pela ECT, e venda de produtos</t>
  </si>
  <si>
    <t>Início de vigência: 1/1/2022 Data fim da vigência: 31/12/2023 Prazo final: 31/12/2023 - Há necessidade de prorrogação.</t>
  </si>
  <si>
    <t>Além da exigência legal de publicidade e transparência dos atos do TCE, tal contratação justifica-se pelo estimulo do controle social e do relacionamento com o público-alvo</t>
  </si>
  <si>
    <t>Transmissão e gravação de sessões do pleno e eventos</t>
  </si>
  <si>
    <t>Transmitir à sociedade, através dos meios de comunicação de massa (televisão e rádio) notícias e informações de caráter educativo, informativo e de utilidade pública relacionadas às atribuições do TCE/SC</t>
  </si>
  <si>
    <t>Veiculação de peças informativas de utilidade pública, com conteúdo informativos, educativos e de orientação social</t>
  </si>
  <si>
    <t xml:space="preserve">Monitorar de que forma as ações do TCE estão sendo vistas pelos veículos de imprensa, além de analisar em quais locais do Estado o Tribunal tem mais alcance, a fim de traçar estratégias de comunicação com o público externo </t>
  </si>
  <si>
    <t>Prestação dos serviços de monitoramento, clipagem, gravação e fornecimento de mídia física de informações sobre TCE/SC veiculadas em emissoras de rádio, televisão e mídias impressas e digitais</t>
  </si>
  <si>
    <t>Serviços para produção, gravação, edição e finalização de produtos radiojornalísticos, no formato de rádio releases, institucionais, radiojornais e peças similares</t>
  </si>
  <si>
    <t>Prestação de serviços de rádio difusão para o Tribunal de Contas de Santa Catarina.</t>
  </si>
  <si>
    <t>Monitoramento das redes sociais, a fim de nos direcionar quanto aos conteúdos publicados, bem como verificar a relevância de nossas publicações com relação aos outros órgãos públicos</t>
  </si>
  <si>
    <t>Contratação de assinatura anual da ferramenta de inteligência e benchmarking “SocialMediaGov”</t>
  </si>
  <si>
    <t>Orientá-los sobre como se portar diante da imprensa e se manifestar publicamente sobre assuntos referentes à sua atuação</t>
  </si>
  <si>
    <t>Media training para Conselheiros, Diretores e outros servidores que atuem como porta-vozes da instituição profissional</t>
  </si>
  <si>
    <t>Para Onde vai o Seu Dinheiro é uma publicação anuual, que em 2024 chegará à 23ª edição, sendo necessário prever a contratação de redator para a próxima edição</t>
  </si>
  <si>
    <t>Serviço de redação do Para Onde Vai o Seu Dinheiro, por dispensa de licitação</t>
  </si>
  <si>
    <t>Adequação à LGPD dentro da comunicação, a fim de estar e conformidade com a lei</t>
  </si>
  <si>
    <t>Consultoria LGPD na Comunicação</t>
  </si>
  <si>
    <t>Aumento de demanda, principalmente para produção de vídeos para as TVs abertas (Convênio Acaert), e demandas das redes sociais</t>
  </si>
  <si>
    <t>Aluguel de equipamentos de broadcast para produção de vídeos especiais</t>
  </si>
  <si>
    <t xml:space="preserve">Locação de estúdio de vídeo/foto </t>
  </si>
  <si>
    <t>Contratação de serviços de estúdio de áudio e produção de jingle e locução</t>
  </si>
  <si>
    <t>DLC/COSE/DLOR - Rodrigo Gloria</t>
  </si>
  <si>
    <t>Utensílio Laboratório de Obras Rodoviárias</t>
  </si>
  <si>
    <t>Bacias de Alumínio D=30</t>
  </si>
  <si>
    <t>Equipamento Laboratório de Obras Rodoviárias</t>
  </si>
  <si>
    <t>termômetro espeto digital, Resistente à água</t>
  </si>
  <si>
    <t>Serra circular de bancada para cortar corpos de prova de concreto asfáltico</t>
  </si>
  <si>
    <t>Cilindro de aluminio macico diametro 100 x 60 mm, usado no ensaio da norma DNIT 428 - ME</t>
  </si>
  <si>
    <t>Customização da Van do laboratório - Mobiliário Interno</t>
  </si>
  <si>
    <t>Broca integral diamantada p/ extratora rotativa 400MM DIAM. 4 1/4 ROSCA 1 1/4</t>
  </si>
  <si>
    <t>1 Tambor 280kg</t>
  </si>
  <si>
    <t>Solução concentrada para equivalente de areia - 1 litro</t>
  </si>
  <si>
    <t>Ferramenta Laboratório de Obras Rodoviárias</t>
  </si>
  <si>
    <t>Trado holandês com 1 haste e 1 cruzeta</t>
  </si>
  <si>
    <t>Trado helicoidal com 1 haste e 1 cruzeta</t>
  </si>
  <si>
    <t xml:space="preserve">Retrorrefletômetro horizontal </t>
  </si>
  <si>
    <t>Retrorrefletômetro vertical</t>
  </si>
  <si>
    <t>Conjunto para Determinação do Equivalente de Areia</t>
  </si>
  <si>
    <t>Treliça para Pavimentos em alumínio - para medição de afundamentos de trilha de roda conforme DNIT 007/2033-PRO</t>
  </si>
  <si>
    <t xml:space="preserve">1 </t>
  </si>
  <si>
    <t>Pacote de 100 unidades de papel de filtro para extratora centrífuga de betume, com diâmetro de 24,5 cm, orifício de 4,5 cm e gramatura de 250 g/m²</t>
  </si>
  <si>
    <t>Pacote 100 unidades papel filtro diâmetro de 10 cm gramatura de 80 g/m² - ensaio Marshall</t>
  </si>
  <si>
    <t>Pacote 100 unidades papel filtro diâmetro de 15 cm gramatura de 80 g/m² - ensaio CBR</t>
  </si>
  <si>
    <t>Pacote 100 unidades papel filtro para soxhlet - gramatura de 250 g/m²</t>
  </si>
  <si>
    <t xml:space="preserve">Broca integral diamantada p/ extratora rotativa   400MM DIAM. 6 1/4 ROSCA 1 1/4 </t>
  </si>
  <si>
    <t>DIE-CIAF</t>
  </si>
  <si>
    <t>Aquisição de máquinas para criação de ambiente de desenvolvimento do Big Data</t>
  </si>
  <si>
    <t>Aquisição de hardware servidores para compor ambiente de desenvolvimento</t>
  </si>
  <si>
    <t>Final do 2º semestre de 2024</t>
  </si>
  <si>
    <t>Não há</t>
  </si>
  <si>
    <t xml:space="preserve">Aquisição de subscrição de ambiente de desenvolvimento Big Data </t>
  </si>
  <si>
    <t>Aquisição de subscrição de nós para o ambiente de big data</t>
  </si>
  <si>
    <t>Necessitamos de consultoria estatística/econometria para criação dos projetos de banco de preço, matriz de risco e outros estudos</t>
  </si>
  <si>
    <t xml:space="preserve">Consultoria em estatística e econometria </t>
  </si>
  <si>
    <t>2500h</t>
  </si>
  <si>
    <t>Necessidade de ter um suporte oficial do fabricante para o apache Airflow (ferramenta de workflow dos jobs de dados)</t>
  </si>
  <si>
    <t>Subscrição do apache Airflow</t>
  </si>
  <si>
    <t>DIE-CFTI</t>
  </si>
  <si>
    <t>Atualização com as normas atuais quanto a auditoria de TI. A CFTI é relativamente nova, e considerando o aumento de gasto com TI nas organizações, esse treinamento é vital para melhoria da qualidade da fiscalização.</t>
  </si>
  <si>
    <t>18 pessoas</t>
  </si>
  <si>
    <t>Final do 1º semestre de 2024</t>
  </si>
  <si>
    <t xml:space="preserve">Na área de fiscalização, é recorrentente a necessidade obter-se conhecimento de maneira ágil. Nos processos autuados, é normal processos que demandam novos conhecimentos de TI. Plataformas de ensinos apresentam uma vasta gama de áreas de conhecimento. De modo que, está disponível a qualquer momento, sob demanda. Reduzindo drasticamente o tempo necessário para eventual necessidade de contratação de curso. </t>
  </si>
  <si>
    <t>Plataforma de cursos por assinatura ( a exemplo ALURA)</t>
  </si>
  <si>
    <t>A Certificação CISA  foi considerada na pontuação associada ao MMD</t>
  </si>
  <si>
    <t>DIE-COPI</t>
  </si>
  <si>
    <t>Desenvolver a capacidade de avaliar as  informações colhidas por meio de entrevista, quando da execução de atividades de controle externo.</t>
  </si>
  <si>
    <t>O treinamento de Técnica de Entrevistas, Interrogatório e Detecção de Mentiras visa capacitar os participantes, de forma vivencial, a maximizar a produção de informações em uma entrevista (correição), abordando aspectos verbais e não verbais e, concomitantemente, a inferir efetivamente quanto à veracidade destas informações produzidas para, com o domínio dos fatos. (http://www.detectarmentiras.com.br/p/servicos-de-consultoria-e-auditoria.html)</t>
  </si>
  <si>
    <t xml:space="preserve">01 curso com 4 módulos, que totalizam 24 horas, para 40 pessoas. </t>
  </si>
  <si>
    <t>Aquisição de plataforma de Big Data</t>
  </si>
  <si>
    <t>Contratação de subscrição do Cloudera Data Plataform Private Cloud Base Edition (CDP) com serviços de instalação, configuração e consultoria sob demanda, bem como a contratação de hardware necessário para implantação e sustentação da solução (Lotes 1 e 2 – subscrição Cloudera, treinamento, consultoria, instalação e configuração do cluster)</t>
  </si>
  <si>
    <t>Disponibilizar conjunto de painéis de informação e de consultas a dados custodiados pelo TCE/SC</t>
  </si>
  <si>
    <t>Contratação de empresa especializada em consultoria na construção e sustentação de dashboards em QlikSense, bem como treinamento e desenvolvimento na plataforma QlikSense e nas suas ferramentas de apoio como Nprinting, e desenvolvimento Web de Dashboards (Mashups)</t>
  </si>
  <si>
    <t>Dar suporte aos projetos dos painéis de informação, que constam no planejamento estratégico deste Tribunal;</t>
  </si>
  <si>
    <t>Solução Data Analytic Qlik</t>
  </si>
  <si>
    <t>Ultilização no âmbito do Projeto de Painéis de Informação. O projeto em questão se comunica com o nó blockchain e cruza de forma automática todos os CPFs que permeiam as principais bases desta corte de contas com a referida base do blockchain, com o intuito de apontar inconsistências a níveis cadastrais.</t>
  </si>
  <si>
    <t>bCPF: serviço detecnologia da informação, que compreende adistribuição de informações de cadastro com tecnologia Blockchain</t>
  </si>
  <si>
    <t>Ultilização no âmbito do Projeto de Paineis de Informação. O projeto em questão já se comunica com o nó blockchain e cruza de forma automática todos os CNPJs que permeiam as bases desta corte de contas com a referida base do blockchain com o intuito de apontar inconsistências a níveis cadastrais. </t>
  </si>
  <si>
    <t xml:space="preserve">bCNPJ: serviço detecnologia da informação, que compreende adistribuição de informações de cadastro com tecnologia Blockchain </t>
  </si>
  <si>
    <t>O conhecimento em SQL permitirá a realização de consultas no banco de dado, facilitando a detecção de irregularidades, o cruzamento de informações e a geração de relatórios</t>
  </si>
  <si>
    <t>O curso em SQL Para Análise de Dados e Data Science, do básico ao avançado, objetiva desenvolver habilidades em linguagem padrão para manipulação de registros em bancos de dados relacionais, em Structured Query Language  (https://www.datascienceacademy.com.br/course/sql-para-analise-de-dados-e-data-science)</t>
  </si>
  <si>
    <t>1 curso com 96 horas para 8 pessoas</t>
  </si>
  <si>
    <t>1 trimestre de 2024</t>
  </si>
  <si>
    <t>Com a implantação da platagorma Sigma, sistema de gerenciamento de dados de Big Data do TCE, faz necessário o conhecimento aplicado de SQL diretamente no banco de dados</t>
  </si>
  <si>
    <t>SQL aplicado à plataforma Sigma, inclui a apresentação da plataforma, com os fundamentos da origem, processo e disponibilização dos dados, e a Apresentação da interface do Sigma (HUE), com o balizamento dos conceitos dos databases e tabelas disponibilizadas e aplicação dos de SQL para consultas reais</t>
  </si>
  <si>
    <t>1 curso de 12 horas</t>
  </si>
  <si>
    <t>A Coordenação é responsável pela elaboração dos Painéis utilizando o QlikSense, como o Farol TCE. O desenvolvimento da habilidade nessa ferramenta possibilita identificar padrões, tendências e insights ocultos nos dados, facilitando oo trabalho do controle externo</t>
  </si>
  <si>
    <t>A capacitação em QlikSense, ferramenta de business intelligence, oferece aos auditores a capacidade de visualizar e analisar dados de maneira intuitiva e interativa (https://yoshidaqlik.com.br/magodosdadosqliksense/)</t>
  </si>
  <si>
    <t>1 curso com 17 horas para 8 pessoas</t>
  </si>
  <si>
    <t>DIE-CIAF/CFTI</t>
  </si>
  <si>
    <t xml:space="preserve">O Python possibilita automatizar tarefas de coleta, limpeza e análise de dados, agilizando o processo de auditoria e permitindo a identificação de irregularidades de forma mais rápida. Além disso, o conjunto de ferramentas adquiridas pelo TCE utilizam a linguagem Python, tornando o conhecimento dessa ferramenta fundamental </t>
  </si>
  <si>
    <t>O curso Análise de Dados com Linguagem Python inclui criação de projetos que incluem a extração, pré-processamento e técnicas de limpeza dos dados (https://www.datascienceacademy.com.br/course/projetos-de-analise-de-dados-com-linguagem-python)</t>
  </si>
  <si>
    <t>1 curso com 82 horas para 13 pessoas</t>
  </si>
  <si>
    <t>A DIV3 da CIAF é responsável pela análise de dados e a formação de cientista de dados abrange tópicos essenciais, como aprendizado de máquina e análise estatística avançada, que são cruciais para a detecção de irregularidades e tendências em dados governamentais.</t>
  </si>
  <si>
    <t>A capaciitação em Formação Cientista de Dados visa capacitar os servidores em: Bi1) Big Data Analytics com R e Microsoft Azure Machine Learning; 2) Big Data Real-Time Analytics com Python e Spark; 3)Engenharia de Dados com Hadoop e Spark; 4) Machine Learning; 5) Business Analytics; 6) Visualização de Dados e Design de Dashboards; e 7) Preparação Para Carreira de Cientista de Dados</t>
  </si>
  <si>
    <t>1 curso com 482 horas para 8 pessoas</t>
  </si>
  <si>
    <t>Ao longo de 2024 e 2025</t>
  </si>
  <si>
    <t>SQL Para Análise de Dados e Data Science e Análise de Dados com Linguagem Python</t>
  </si>
  <si>
    <t>Engenharia de Inteligência Artificial (IA) abrange aspectos fundamentais da aprendizagem de máquina, processamento de linguagem natural, visão computacional e outras técnicas avançadas, permitindo a automação de tarefas complexas de análise de dados e a detecção de padrões sutis em grandes conjuntos de informações.</t>
  </si>
  <si>
    <t xml:space="preserve">Formação Engenheiro de Inteligência Artificia (IA) possibilita uma formação. </t>
  </si>
  <si>
    <t>1 curso com 452 horas para 8 pessoas</t>
  </si>
  <si>
    <t>A aplicação dos conceitos estatísticos na criação de modelos preditivos e detecção de padrões contribuirá para os trabalhos da DIV 3.</t>
  </si>
  <si>
    <t>Análise Estatística Para Data Science com Linguagem Python inclui a aplicação da estatística para modelagem e previsão preditiva, previsão de Séries Temporais com Suavização Exponencial, com o Método Holt
e com o Método Sazonal de Holt-Winters</t>
  </si>
  <si>
    <t>1 curso com 54 horas para 13 pesosas</t>
  </si>
  <si>
    <t>4º trimestre de 2024</t>
  </si>
  <si>
    <t xml:space="preserve">É necessário termos uma consultoria mais especializada da plataforma de dados </t>
  </si>
  <si>
    <t>Contratação de consultoria Cloudera</t>
  </si>
  <si>
    <t>Em virtude do retorno presencial dos servidores, que passaram a usar todas as estações de trabalho disponíveis na DIE, bem como a realização de multiplas reuniões on line, torna-se necessário adquirir fones de ouvido com cancelamentos de ruído ativo.</t>
  </si>
  <si>
    <t xml:space="preserve">Fone de ouvido com conchas; formato das conchas: over ear (cobrir completamente os aparelhos auditivos); conchas com almofadas revestidas em couro/material sintético similar; Com arco ajustável; microfone integrado com cancelamento de ruído; Tecnologia de cancelamento ruídos: Ativo híbrido (ANC hybrid); Conexão usb (se com fio, mínimo 1,20m) ou sem fio (blueooth); cor única (preto, cinza ou azul marinho) e sem iluminação; sensibilidade Mínima do Driver a 1kHz1mW: 100 dB; resposta de Frequência Dinâmica: 20Hz-20kHz; impedância mínima (ohms): 32. </t>
  </si>
  <si>
    <t>A plataforma contribui para o aprendizado em compras de inovação e a conexão com startups para a solução de até 8 desafios anuais.</t>
  </si>
  <si>
    <t>Consultoria em Inovação aberta para o TCE/SC, baseado em metodologia específica desenvolvida no Linklab da ACATE</t>
  </si>
  <si>
    <t>A plataforma contribuiria significativamente com a modernização e aprimoramento da gestão de atividades do Tribunal de Contas do Estado de Santa Catarina (TCE/SC) ao oferecer um conjunto abrangente de ferramentas para gerenciamento de inovação aberta, ideias, projetos e OKRs.</t>
  </si>
  <si>
    <t>Contratação de software para gerenciamento de inovação aberta, ideias, projetos e OKRs. Cada um dos módulos deverá possuir a opção de suporte para 600 usuários do TCE/SC</t>
  </si>
  <si>
    <t>4 módulos com suporte para 600 usuários</t>
  </si>
  <si>
    <t>Diretoria</t>
  </si>
  <si>
    <t>Instituto Contas</t>
  </si>
  <si>
    <t>Laboratório Inovação</t>
  </si>
  <si>
    <t>DAF/AD_DAF</t>
  </si>
  <si>
    <t>Passagens para servidores, colaboradores e membros do TCE</t>
  </si>
  <si>
    <t>Aquisição de passagens aéreas e terrestres para servidores, colaboradores e membros do TCE/SC</t>
  </si>
  <si>
    <t>800</t>
  </si>
  <si>
    <t>Buscar, na medida do possível, a contratação, nas passagens aéreas nacionais, diretamente dias cias aéreas, mantendo-se a agência para passagens rodoviárias e internacionais</t>
  </si>
  <si>
    <t>Vinculação com as despesas de diárias de servidores, colaboradores e membros do TCE, bem como pagamento de inscrições em eventos - ICON.</t>
  </si>
  <si>
    <t>DGP - Rosana</t>
  </si>
  <si>
    <r>
      <rPr>
        <b/>
        <sz val="10"/>
        <color rgb="FF000000"/>
        <rFont val="Arial"/>
        <family val="2"/>
      </rPr>
      <t>Interesse em manutenção -</t>
    </r>
    <r>
      <rPr>
        <sz val="10"/>
        <color rgb="FF000000"/>
        <rFont val="Arial"/>
        <family val="2"/>
      </rPr>
      <t xml:space="preserve"> Necessidade de alteração de software para controle de gestão das informações de recursos humanos</t>
    </r>
  </si>
  <si>
    <r>
      <t xml:space="preserve">OSM Consultoria e Sistemas Ltda - </t>
    </r>
    <r>
      <rPr>
        <sz val="10"/>
        <rFont val="Arial"/>
        <family val="2"/>
      </rPr>
      <t>Contratação de empresa fornecedora de software como serviço (SaaS) para controle e gestão de sistema de informações integradas de recursos humanos e folha de pagamento, incluindo ativação, implantação, migração de base de dados, treinamentos, operação assistida, disponibilidade da solução, suporte técnico e customização</t>
    </r>
  </si>
  <si>
    <t>DGP/CSDP - Rosana</t>
  </si>
  <si>
    <t>Interesse em renovação</t>
  </si>
  <si>
    <r>
      <t xml:space="preserve">TDSA Comércio de Software Ltda ME - </t>
    </r>
    <r>
      <rPr>
        <sz val="10"/>
        <rFont val="Arial"/>
        <family val="2"/>
      </rPr>
      <t>Prestação de serviço de locação de sistema de informações integradas de gestão na área da saúde</t>
    </r>
  </si>
  <si>
    <t>DGP/CPAG - Rosana</t>
  </si>
  <si>
    <r>
      <rPr>
        <b/>
        <sz val="10"/>
        <color rgb="FF000000"/>
        <rFont val="Arial"/>
        <family val="2"/>
      </rPr>
      <t>Interesse em contratação -</t>
    </r>
    <r>
      <rPr>
        <sz val="10"/>
        <color rgb="FF000000"/>
        <rFont val="Arial"/>
        <family val="2"/>
      </rPr>
      <t xml:space="preserve"> Necessidade de consultoria relativa ao e-Social</t>
    </r>
  </si>
  <si>
    <t>Locação de sistema informatizado referente ao eSocial</t>
  </si>
  <si>
    <r>
      <t xml:space="preserve">CIEESC - </t>
    </r>
    <r>
      <rPr>
        <sz val="10"/>
        <rFont val="Arial"/>
        <family val="2"/>
      </rPr>
      <t>Contratação de empresa para prestação dos serviços de Agente de Integração de Estágio para preenchimento de vagas de estágio não obrigatório supervisionado</t>
    </r>
  </si>
  <si>
    <r>
      <t>MONGERAL AEGON SEGUROS E PREVIDÊNCIA S/A -</t>
    </r>
    <r>
      <rPr>
        <sz val="10"/>
        <rFont val="Arial"/>
        <family val="2"/>
      </rPr>
      <t xml:space="preserve"> Serviços de seguro coletivo contra acidentes pessoais, morte acidental, invalidez permanente total ou parcial por acidente para residentes do Tribunal de Contas do Estado de Santa Catarina – TCE/SC, conforme previsto na Resolução N.TC-224/2022, Portarias N.TC - 009/2023 e N.TC - 010/2023</t>
    </r>
  </si>
  <si>
    <t>30/02/2024</t>
  </si>
  <si>
    <r>
      <t xml:space="preserve">SERVICO SOCIAL DA INDUSTRIA (SESI) </t>
    </r>
    <r>
      <rPr>
        <sz val="10"/>
        <rFont val="Arial"/>
        <family val="2"/>
      </rPr>
      <t>- Laudos E-Social</t>
    </r>
  </si>
  <si>
    <r>
      <rPr>
        <b/>
        <sz val="10"/>
        <color rgb="FF000000"/>
        <rFont val="Arial"/>
        <family val="2"/>
      </rPr>
      <t>Interesse em contratação -</t>
    </r>
    <r>
      <rPr>
        <sz val="10"/>
        <color rgb="FF000000"/>
        <rFont val="Arial"/>
        <family val="2"/>
      </rPr>
      <t xml:space="preserve"> Necessidade de fornecimento e aplicação de vacina aos funcionários e colaboradores, com a finalidade preventiva</t>
    </r>
  </si>
  <si>
    <t>Fornecimento e aplicação de 600 doses de Vacina, espécie ainda a ser indicada, a serem aplicadas na sede do Tribunal de Contas do Estado de Santa Catarina, incluindo todo o material necessário.</t>
  </si>
  <si>
    <t>Em média, 600 vacinas</t>
  </si>
  <si>
    <t>DIMP</t>
  </si>
  <si>
    <t>fornecer água aos colaboradores e visitantes</t>
  </si>
  <si>
    <t>água mineral bombona</t>
  </si>
  <si>
    <t>entende-se por uma contratação sustentável</t>
  </si>
  <si>
    <t>água mineral garrafas pet com e sem gás</t>
  </si>
  <si>
    <t>não mais adquirir garrafas e uso exclusivo de bombonas</t>
  </si>
  <si>
    <t>fornecer insumos necessários para limpeza do TCE SC</t>
  </si>
  <si>
    <t>material de limpeza</t>
  </si>
  <si>
    <t>materiais biodegradáveis</t>
  </si>
  <si>
    <t>fornecer papel higiênico e papel toalha aos colaboradores e visitantes</t>
  </si>
  <si>
    <t>papel higiênico rolo 30 m, papel higiênico rolo 250m e papel toalha intercalado</t>
  </si>
  <si>
    <t>25 fardos papel higiênico 30m, 500 caixas papel higiênico 250m e 3300 fardos papel toalha intercalado</t>
  </si>
  <si>
    <t>renovação contratual</t>
  </si>
  <si>
    <t>fornecer material de escritório, suprimentos de informática e copa e cozinha</t>
  </si>
  <si>
    <t>serviços continuados de outsourcing para operação de almoxarifado virtual, sob demanda, visando ao suprimento de materiais de consumo</t>
  </si>
  <si>
    <t>disponibilizar café, leite, acúcar, chás e adoçantes aos colaboradores e visitantes do TCE SC</t>
  </si>
  <si>
    <t>gêneros alimentícios</t>
  </si>
  <si>
    <t>400 pacotes 5kg de açucar, 1500 caixas de chá, 200 frascos adoçante, 15000 litros leite</t>
  </si>
  <si>
    <t>embalagens recicláveis</t>
  </si>
  <si>
    <t>automatizar o levantamento patrimonial do TCE SC</t>
  </si>
  <si>
    <t>sistema RFID, incluindo leitor de dados móveis, etiquetas patrimoniais e sofware</t>
  </si>
  <si>
    <t>3 leitores, 50000 etiquetas e um software</t>
  </si>
  <si>
    <t>buscar fornecedor únco para toda solução</t>
  </si>
  <si>
    <t>otimizar o espaço do almoxarifado</t>
  </si>
  <si>
    <t>arquivo deslizante para mercadorias</t>
  </si>
  <si>
    <t>2 estantes duplas e duas simples</t>
  </si>
  <si>
    <t>Serviços de Veiculação de conteúdo jornalístico em emissoras de rádio sobre a atuação e resultados do TCE/SC.</t>
  </si>
  <si>
    <t>contratação de serviços de manutenção preventiva e corretiva, com fornecimento de peças, de 04 (quatro) elevadores, marca ThyssenKrupp, cabinas modelo Skylux, com 15 (quinze) paradas cada, instalados no prédio do Tribunal de Contas de Santa Catarina, conforme especificações técnicas detalhadas no Anexo I-A do Termo de Referência</t>
  </si>
  <si>
    <t>Justifica-se a CONTRATAÇÃO, uma vez que a coleta ou transporte inadequado de resíduos podem trazer riscos as pessoas envolvidas neste processo e à população em geral. A ausência de tratamento, quando necessário e a disposição final inadequada de resíduos, pode ocasionar consequências ainda mais graves, como a contaminação do solo, do lençol freático e das águas superficiais, como rios, mares e córregos, além de contribuírem para a proliferação de inúmeros vetores transmissores de doenças e a contaminação de catadores. Daí a necessidade de técnicas durante todo o processo de manipulação de tais resíduos, diminuindo a incidência de doenças e degradação do meio ambiente. Diante dos fatos relatados podemos entender a importância do serviço a ser contratado no presente Termo de Referência, pois a execução do serviço de acordo com todas as normas sanitárias, de segurança e ambientais existentes concernentes às atividades de coleta, transporte, tratamento e destinação final de resíduos, realizado por empresa que tenha aptidão, experiência e solidez no ramo a que se dedica, gera a garantia de benefícios ao meio ambiente e à população</t>
  </si>
  <si>
    <t>Prestação de serviços da pianista e preparadora vocal Sra. Cláudia Mara Todorov junto ao Coral Hélio Teixeira da Rosa</t>
  </si>
  <si>
    <t>Prestação de serviços pelo maestro Giovane Cascaes Pacheco com regência do Coral Hélio Teixeira da Rosa, constituída das atividades de elaboração de arranjos vocais do repertório selecionado, realização de ensaios ordinários semanais, condução do grupo nas apresentações estabelecidas pela administração do TCE/SC, na Grande Florianópolis e fora dela, bem como produção de arquivos de vídeo com apresentações originais, em formato mosaico ou similar, para utilização em cerimônias telepresenciais ou no portal eletrônico do Tribunal</t>
  </si>
  <si>
    <t>Interesse na contratação, considerando que o Coral Hélio Teixeira da Rosa foi instituído pela Resolução N.TC-06/2002 para desenvolvimento de atividades que: a) colaboram com a higiene laboral dos servidores do Tribunal de Contas; b) propiciam a diminuição dos níveis de estresse mental e físico dos participantes; c) reforçam o espírito de solidariedade, o trabalho em equipe e a amizade entre os servidores; e d) valorizam as qualidades artísticas dos integrantes.</t>
  </si>
  <si>
    <t>Contratação de serviços continuados de calibração dos equipamentos do laboratório de pavimentação e solo instalados no edifício sede do Tribunal de Contas de Santa Catarina</t>
  </si>
  <si>
    <t>contrataçaõ de empresa especializada para a prestação de serviços de manutenção preventiva e corretiva dos equipamentos do laboratório de pavimentação e solos instalado no TCE/Sc, com substituição de peças, componentes e outros materiais</t>
  </si>
  <si>
    <t>Necessidade de realizar a calibração dos equipamentos do laboratório de pavimentação</t>
  </si>
  <si>
    <t>Necessidade de realizar a manutenção preventiva e corretiva dos equipamentos do laboratório de pavimentação</t>
  </si>
  <si>
    <t>Aquisição de Sistema de Ar Condicionado de Precisão para Data Center - PE</t>
  </si>
  <si>
    <t>Serviços de engenharia de manutenção da impermeabilização das marquises no edifício do TCE/SC - DL</t>
  </si>
  <si>
    <t>Serviços de manutenção corretiva na pele de vidro das fachadas do edifício do TCE/SC - PE</t>
  </si>
  <si>
    <t>serviço de impermeabilização das garagens e rampas do TCE/SC, em área de 4340m2 (impermeabilização definitiva sem remoção do piso) - PE</t>
  </si>
  <si>
    <t>contratação de empresa especializada para prestação de serviços de confecção dos projetos de engenharia da reforma do Icon, Bliblioteca, Gabinetes de Conselheiros e Procuradores e Procuradoria Jurídica - DL</t>
  </si>
  <si>
    <t>Contratação de reforma do Icon, Bliblioteca, Gabinetes de Conselheiros e Procuradores e Procuradoria Jurídica.  - PE</t>
  </si>
  <si>
    <t>aquisição de material elétrico para atender a demanda da Ceis - DL</t>
  </si>
  <si>
    <t>aqusição de material hidráulico para atender a demanda da CEIS - DL</t>
  </si>
  <si>
    <t>Contratação de empresa especializada para fornecimento e instalação de coberturas em estrutura metálica - PE</t>
  </si>
  <si>
    <t>manutenção de válvulas redutoras de pressão - DL</t>
  </si>
  <si>
    <t>prestação de serviço de manutenção e recarga de extintores - DL</t>
  </si>
  <si>
    <t>contratação de empresa especializada para prestação de serviços de reforma, adequação e modernização de 04 elevadores marca thyssenkrupp - PE</t>
  </si>
  <si>
    <t>Prestação de serviços de elaboração de conteúdo, bem como a sua produção e desenvolvimento editorial, planejamento gráfico, diagramação, acabamento, impressão e distribuição da Revista do TCE/SC</t>
  </si>
  <si>
    <t>Prestação de serviços técnico-especializados de planejamento, organização e realização de concurso público para provimento, e formação de
cadastro de reserva, de cargos efetivos de Procuradores de Contas e servidores da Procuradoria do
Ministério Público de Contas de Santa Catarina.</t>
  </si>
  <si>
    <t>Prazo de execução contratual de 36 meses, a contar de 30/11/2022</t>
  </si>
  <si>
    <t>Prazo de execução contratual de 60 meses, a contar de 08/04/2022</t>
  </si>
  <si>
    <t>Transmitir à sociedade por meio de veiculação em emissoras de rádio sobre a atuação e resultado do TCE/SC</t>
  </si>
  <si>
    <t>Contratação de empresa de consultoria e assessoramento em planejamento para elaboração e implementação de Política de Comunicação Institucional, a ser executada no TCE/SC</t>
  </si>
  <si>
    <t>Necessidade de realização da Política de Comunicação Institucional do TCE/SC</t>
  </si>
  <si>
    <t>Solução para versionamento, publicações agendadas, retornos seguros (rollback), dicionário de modificações vinculadas com sprints</t>
  </si>
  <si>
    <t>Interligação de datacenter</t>
  </si>
  <si>
    <t>Solução para segurança de notebooks, principalmente para usuários em home office.</t>
  </si>
  <si>
    <t>Garantir a alta disponibilidade de energia no Dataceneter.</t>
  </si>
  <si>
    <t>Avaliar continuamente a segurança das aplicações do TCE</t>
  </si>
  <si>
    <t>Aumentar a segurança dos sistemas e aplicações.</t>
  </si>
  <si>
    <t>Melhorar segurança de computadores e desktops.</t>
  </si>
  <si>
    <t>Renovar licenças Windows</t>
  </si>
  <si>
    <t>Habilitar alta disponibilidade e segurança no acesso as aplicações web do TCE/SC</t>
  </si>
  <si>
    <t>Atender requisitos de governança e conformidade</t>
  </si>
  <si>
    <t>Assessoria Comunicação</t>
  </si>
  <si>
    <t>Coral Hélio Teixeira</t>
  </si>
  <si>
    <t>Gabinete Presidência</t>
  </si>
  <si>
    <t>PLANO DE CONTRATAÇÕES ANUAL (PCA) - 2024</t>
  </si>
  <si>
    <t>Contratação</t>
  </si>
  <si>
    <t>Nova Contratação</t>
  </si>
  <si>
    <t>Ata de Registro de Preços</t>
  </si>
  <si>
    <t>Contrato</t>
  </si>
  <si>
    <t>Nº 61/2022</t>
  </si>
  <si>
    <t>Nº 32/2020</t>
  </si>
  <si>
    <t>Nº 27/2021</t>
  </si>
  <si>
    <t>Nº 34/2020</t>
  </si>
  <si>
    <t>Nº 04/2021</t>
  </si>
  <si>
    <t>Nº 01/2021</t>
  </si>
  <si>
    <t>Nº 52/2022</t>
  </si>
  <si>
    <t>Nº 02/2021</t>
  </si>
  <si>
    <t>Nº 27/2019</t>
  </si>
  <si>
    <t>Nº 28/2023</t>
  </si>
  <si>
    <t>Nº 06/2020</t>
  </si>
  <si>
    <t>Nº 33/2019</t>
  </si>
  <si>
    <t>Nº 27/2023</t>
  </si>
  <si>
    <t>Nº 45/2023</t>
  </si>
  <si>
    <t>Nº 03/2022</t>
  </si>
  <si>
    <t>Nº 41/2021</t>
  </si>
  <si>
    <t>Nº 35/2022</t>
  </si>
  <si>
    <t>Nº 16/2022</t>
  </si>
  <si>
    <t>Nº 29/2023</t>
  </si>
  <si>
    <t>Nº 19/2022</t>
  </si>
  <si>
    <t>Nº 24/2020</t>
  </si>
  <si>
    <t>Nº 14/2021</t>
  </si>
  <si>
    <t>Nº 07/2020</t>
  </si>
  <si>
    <t>Nº 23/2020</t>
  </si>
  <si>
    <t>Nº 21/2023</t>
  </si>
  <si>
    <t>Nº 10/2023</t>
  </si>
  <si>
    <t>Nº 55/2022</t>
  </si>
  <si>
    <t>Nº 09/2020</t>
  </si>
  <si>
    <t>Nº 26/2020</t>
  </si>
  <si>
    <t>Nº 48/2021</t>
  </si>
  <si>
    <t>Nº 56/2022</t>
  </si>
  <si>
    <t>Nº 22/2022</t>
  </si>
  <si>
    <t>Nº 30/2022</t>
  </si>
  <si>
    <t>Nº 9912269989</t>
  </si>
  <si>
    <t>Nº 55/2023</t>
  </si>
  <si>
    <t>Nº 40/2022</t>
  </si>
  <si>
    <t>Nº 24/2019</t>
  </si>
  <si>
    <t>Nº 26/2023</t>
  </si>
  <si>
    <t>Nº 46/2023</t>
  </si>
  <si>
    <t>Nº 54/2023</t>
  </si>
  <si>
    <t>Nº 32/2023</t>
  </si>
  <si>
    <t>Nº 48/2023</t>
  </si>
  <si>
    <t>Nº 34/2022</t>
  </si>
  <si>
    <t>Nº 25/2022</t>
  </si>
  <si>
    <t>Nº 37/2019</t>
  </si>
  <si>
    <t>Nº 08/2020</t>
  </si>
  <si>
    <t>Nº 38/2020</t>
  </si>
  <si>
    <t>Nº 29/2022</t>
  </si>
  <si>
    <t>Nº 59/2022</t>
  </si>
  <si>
    <t>Nº 31/2018</t>
  </si>
  <si>
    <t>Nº 23/2021</t>
  </si>
  <si>
    <t>Nº 14/2023</t>
  </si>
  <si>
    <t>Nº 05/2023</t>
  </si>
  <si>
    <t>Nº 15/2019</t>
  </si>
  <si>
    <t>Nº 07/2022</t>
  </si>
  <si>
    <t>Nº 48/2022</t>
  </si>
  <si>
    <t>Nº 20/2020</t>
  </si>
  <si>
    <t>Nº 52/2023</t>
  </si>
  <si>
    <t>Nº 30/2020</t>
  </si>
  <si>
    <t>Nº 37/2022</t>
  </si>
  <si>
    <t>Nº 33/2020</t>
  </si>
  <si>
    <t>Nº 56/2019</t>
  </si>
  <si>
    <t>Nº 51/2019</t>
  </si>
  <si>
    <t>Nº 03/2023</t>
  </si>
  <si>
    <t>Nº 04/2023</t>
  </si>
  <si>
    <t>Nº 02/2023</t>
  </si>
  <si>
    <t>Nº 08/2023</t>
  </si>
  <si>
    <t>Nº 06/2023</t>
  </si>
  <si>
    <t>Nº 23/2023</t>
  </si>
  <si>
    <t>Nº 15/2022</t>
  </si>
  <si>
    <t>Nº 44/2023</t>
  </si>
  <si>
    <t>Nº 18/2022</t>
  </si>
  <si>
    <t>Nº 30/2023</t>
  </si>
  <si>
    <t>Nº 42/2023</t>
  </si>
  <si>
    <t>Nº 37/2021</t>
  </si>
  <si>
    <t>Nº 45/2022</t>
  </si>
  <si>
    <t>Nº 40/2023</t>
  </si>
  <si>
    <t>Nº 41/2023</t>
  </si>
  <si>
    <t>Nº 57/2023</t>
  </si>
  <si>
    <t>Nº 51/2023</t>
  </si>
  <si>
    <t>Nº 38/2021</t>
  </si>
  <si>
    <t>Nº 26/2022</t>
  </si>
  <si>
    <t>Nº 31/2021</t>
  </si>
  <si>
    <t>Nº 39/2023</t>
  </si>
  <si>
    <t>Nº 20/2022</t>
  </si>
  <si>
    <t>Nº 07/2023</t>
  </si>
  <si>
    <t>Nº 09, 10, 11, 12 e 13/2023</t>
  </si>
  <si>
    <t>Nº 23 e 24/2023</t>
  </si>
  <si>
    <t xml:space="preserve">Nº 03 e 13/2022 </t>
  </si>
  <si>
    <t>MPC Nº 01/2020</t>
  </si>
  <si>
    <t>PE Nº 56/2023</t>
  </si>
  <si>
    <t>PE Nº 76/2023</t>
  </si>
  <si>
    <t>PE Nº 68/2023</t>
  </si>
  <si>
    <t>Convênio</t>
  </si>
  <si>
    <t>Evolução da plataforma FAROL/TCESC</t>
  </si>
  <si>
    <t>Consultoria em painéis de informação</t>
  </si>
  <si>
    <t>5000h</t>
  </si>
  <si>
    <t>DL nº 88/2023</t>
  </si>
  <si>
    <t>Necessidade de contratação dos serviços de fornecimento de água tratada, coleta e tratamento do esgoto</t>
  </si>
  <si>
    <t>1º termo aditivo de valor e prazo do Contrato nº 41/2023 para execução da reforma para o redesign arquitetônico do ático do Tribunal de Contas do Estado de Santa Catarina TCE/SC</t>
  </si>
  <si>
    <t>As alterações solicitadas no termo aditivo são feitas a partir do levantamento dos quantitativos necessários para conclusão dos serviços, de modo que atendam da melhor maneira ao uso para que foram planejados.</t>
  </si>
  <si>
    <t>41/2023</t>
  </si>
  <si>
    <t>Contratação da Companhia Catarinense de Águas e Saneamento – CASAN, para prestar, de forma contínua, os serviços de fornecimento de água tratada, coleta e tratamento do esgoto produzido nas dependências do Tribunal de Contas de Santa Catarina durante o exercício de 2024</t>
  </si>
  <si>
    <t>Contratação da CELESC Distribuição S.A para fornecimento de energia elétrica para o exercício de 2024</t>
  </si>
  <si>
    <t>Necessidade de contratação dos serviços para fornecimento de energia elétrica</t>
  </si>
  <si>
    <t>Procedimento licitatório conjunto com o TJSC, para aquisição de equipamentos pórticos detectores de metais destinados ao incremento das condições de segurança das unidades, incluindo instalação e treinamento, a ser realizada por meio do Sistema de Registro de Preços</t>
  </si>
  <si>
    <t>A segurança das instalações do Tribunal de Contas é uma preocupação primordial, uma vez que o prédio abriga documentos, informações e equipamentos sensíveis, além de servidores, visitantes e partes interessadas. A aquisição desses equipamentos promoverá um ambiente mais seguro e protegido para as operações do Tribunal de Contas de Santa Catarina, garantindo a integridade de informações e a tranquilidade dos servidores, colaboradores e visitantes.</t>
  </si>
  <si>
    <t>ASMI</t>
  </si>
  <si>
    <t>SOC, SIEM e adaptações de segurança da informação</t>
  </si>
  <si>
    <t>Aprimoramentos de segurança das aplicações e rede do TCE/SC</t>
  </si>
  <si>
    <t>Justifica-se a contratação dos serviços de marcenaria em móveis sob medida levando em conta a necessidade de aperfeiçoar o espaço físico do Gabinete do Corregedor Geral e propiciar condições favoráveis de trabalho e melhor aproveitamento do espaço</t>
  </si>
  <si>
    <t>Contratação de serviços de marcenaria para mobiliário do Gabinete do Corregedor-Geral</t>
  </si>
  <si>
    <t>Compra de brindes, sacola ecobag e copo retrátil, 500 unidades cada, a serem distribuídos aos participantes do Seminário de Gestão do Esgotamento Sanitário, que ocorrerá nos dias 6 e 7 de março do corrente ano, no auditório deste Tribunal de Contas</t>
  </si>
  <si>
    <t>A distribuição de brindes, como sacolas e copos, tem como objetivo conscientizar o público, em especial o público-alvo que são gestores municipais, sobre a importância de diminuirmos a quantidade de lixo gerado pelo ser humano, além de já servido também para evitar o acúmulo de plástico e lixo durante o evento com a sua utilização. Tem como objetivo também incentivar e disseminar a sustentabilidade.</t>
  </si>
  <si>
    <t>É necessária a locação dos equipamentos para compor a estrutura do Seminário de Gestão do Esgotamento Sanitário - Seges, que acontecerá em 6 e 7 de março do corrente ano na Sede do TCE/SC, considerando que os equipamentos adquiridos pelo TCE/SC por meio do Contrato nº 62/2023 ainda não foram entregues.</t>
  </si>
  <si>
    <t>Locação de equipamentos audiovisuais para o Seminário de Gestão do Esgotamento Sanitário, que ocorrerá nos dias 6 e 7 de março do corrente ano, no auditório deste Tribunal de Contas</t>
  </si>
  <si>
    <t>Diretoria Geral de Administração</t>
  </si>
  <si>
    <t>A aquisição de tablets visa proporcionar maior flexibilidade e eficiência nas atividades dos membros do Tribunal e diretores, especialmente em situações onde o uso de notebooks se mostra inadequado, como a utilização do equipamento enquanto o usuário está em pé, ausência de uma superfície adequada para acomodar um notebook, problemas de espaço físico para viagens em especial de avião, leitura de discursos e falas em eventos, necessidade de dispositivos móveis durante reuniões externas, e acesso a documentos e processos em movimento ou quando o uso de um desktop não é possível.</t>
  </si>
  <si>
    <t>Fornecimento de tablets para o TCE/SC</t>
  </si>
  <si>
    <t>Justifica-se a contratação de empresa especializada para prestação do serviço para apólice de seguro desses novos veículos integrantes da frota oficial do TCE/SC, tendo em vista que os mesmos estão sujeitos a acidentes que podem causar dano ao patrimônio público e a terceiros sendo que a contratação do seguro proporciona maior segurança no caso de envolvimento em sinistro, possibilitando maior facilidade na recuperação dos veículos e no ressarcimento de possíveis danos que possam ocorrer.</t>
  </si>
  <si>
    <t>Contratação de seguro total para veículos integrantes da frota oficial do TCE/SC</t>
  </si>
  <si>
    <t xml:space="preserve">A presente aquisição será para suprir a necessidade de eletrodomésticos e equipamentos diversos no Ático, que está passando por reforma, e substituição de equipamentos que se encontram nas Copas, Gabinetes e Unidades, uma vez que estes já estão defeituosos e/ou sem condições de manutenção, devido ao desgaste natural, de modo a atender solicitações emergentes e futuras, bem como a reposição de outros que já foram retirados de seus locais. </t>
  </si>
  <si>
    <t>Aquisição de bens permanentes (eletrodomésticos e eletroeletrônicos)</t>
  </si>
  <si>
    <t>Objetivo contratar empresa especializada em serviço de serralheria para reforma dos bate rodas das garagens do Tribunal de Contas do Estado de Santa Catarina, em virtude do desgaste dos mesmos em decorrência do tempo e das condições climáticas. Cabe salientar que os bate rodas têm a função de limitar a aproximação de um veículo evitando uma possível colisão em uma parede ou em outro veículo.</t>
  </si>
  <si>
    <t>Serviço de serralheria para Reforma dos Bate Rodas das Garagens do Tribunal de Contas do Estado de Santa Catarina.</t>
  </si>
  <si>
    <t xml:space="preserve">Objetivo contratar empresa especializada em serviço de Hidrojateamento e Hoot Hocker para as garagens do Subsolo do Tribunal de Contas do Estado de Santa Catarina. A contratação tem por objetivo a limpeza de todas as grelhas e caixas de esgotamento do Subsolo do Tribunal de Contas do Estado de Santa Catarina evitando assim o acúmulo de água parada e preservando a integridade de todos os funcionários, colaboradores e visitantes do TCE/SC em virtude da proliferação e auto índice de casos em decorrência da dengue. </t>
  </si>
  <si>
    <t>Contratação de empresa especializada em serviço de Hidrojateamento e Hoot Hocker para as Garagens do Subsolo do TCE/SC</t>
  </si>
  <si>
    <t>Tem como justificativa suprir as necessidades deste Tribunal, considerando a possibilidade de ingresso de mais colaboradores terceirizados, no novo contrato, a partir de maio/2023, bem como os colaboradores residentes, proporcionando condições adequadas para o desenvolvimento das atividades fins da instituição. A quantidade estimada poderá não suprir toda a demanda do TCE/SC, mas é verificada a vantajosidade na contratação conjunta em virtude do ganho com economia de escala.</t>
  </si>
  <si>
    <t>Registro de preços de cadeiras giratórias em que o TCE/SC - compra compartilhada com TJSC</t>
  </si>
  <si>
    <t>DGP/CSDP</t>
  </si>
  <si>
    <t>Atendimento de urgências e emergências de membros, procuradores, servidores, colaboradores e daqueles que necessitam circular/permanecer nas dependências do TCE/SC (área de cobertura).</t>
  </si>
  <si>
    <t>Fornecimento do serviço de Ambulância UTI móvel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</si>
</sst>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R$&quot;\ #,##0;[Red]\-&quot;R$&quot;\ #,##0"/>
    <numFmt numFmtId="8" formatCode="&quot;R$&quot;\ #,##0.00;[Red]\-&quot;R$&quot;\ #,##0.00"/>
    <numFmt numFmtId="44" formatCode="_-&quot;R$&quot;\ * #,##0.00_-;\-&quot;R$&quot;\ * #,##0.00_-;_-&quot;R$&quot;\ * &quot;-&quot;??_-;_-@_-"/>
    <numFmt numFmtId="43" formatCode="_-* #,##0.00_-;\-* #,##0.00_-;_-* &quot;-&quot;??_-;_-@_-"/>
  </numFmts>
  <fonts count="25" x14ac:knownFonts="1">
    <font>
      <sz val="11"/>
      <color theme="1"/>
      <name val="Calibri"/>
      <family val="2"/>
      <scheme val="minor"/>
    </font>
    <font>
      <sz val="10"/>
      <color theme="1"/>
      <name val="Arial"/>
      <family val="2"/>
    </font>
    <font>
      <b/>
      <sz val="10"/>
      <color theme="1"/>
      <name val="Arial"/>
      <family val="2"/>
    </font>
    <font>
      <sz val="10"/>
      <color rgb="FFFF0000"/>
      <name val="Arial"/>
      <family val="2"/>
    </font>
    <font>
      <b/>
      <sz val="10"/>
      <name val="Arial"/>
      <family val="2"/>
    </font>
    <font>
      <b/>
      <sz val="11"/>
      <color theme="1"/>
      <name val="Arial"/>
      <family val="2"/>
    </font>
    <font>
      <sz val="8"/>
      <name val="Calibri"/>
      <family val="2"/>
      <scheme val="minor"/>
    </font>
    <font>
      <sz val="10"/>
      <name val="Arial"/>
      <family val="2"/>
    </font>
    <font>
      <b/>
      <sz val="12"/>
      <color theme="1"/>
      <name val="Arial"/>
      <family val="2"/>
    </font>
    <font>
      <b/>
      <sz val="10"/>
      <color rgb="FFFF0000"/>
      <name val="Arial"/>
      <family val="2"/>
    </font>
    <font>
      <sz val="10"/>
      <color rgb="FF000000"/>
      <name val="Arial"/>
      <family val="2"/>
    </font>
    <font>
      <sz val="11"/>
      <color rgb="FF000000"/>
      <name val="Calibri"/>
      <family val="2"/>
      <charset val="1"/>
    </font>
    <font>
      <sz val="11"/>
      <color theme="1"/>
      <name val="Calibri"/>
      <family val="2"/>
      <scheme val="minor"/>
    </font>
    <font>
      <b/>
      <sz val="14"/>
      <color theme="1"/>
      <name val="Arial"/>
      <family val="2"/>
    </font>
    <font>
      <b/>
      <u/>
      <sz val="10"/>
      <color theme="1"/>
      <name val="Arial"/>
      <family val="2"/>
    </font>
    <font>
      <b/>
      <sz val="11"/>
      <color theme="1"/>
      <name val="Calibri"/>
      <family val="2"/>
      <scheme val="minor"/>
    </font>
    <font>
      <b/>
      <sz val="10"/>
      <color theme="1"/>
      <name val="Calibri Light"/>
      <family val="2"/>
      <scheme val="major"/>
    </font>
    <font>
      <sz val="10"/>
      <color theme="1"/>
      <name val="Calibri Light"/>
      <family val="2"/>
      <scheme val="major"/>
    </font>
    <font>
      <sz val="10"/>
      <color rgb="FF000000"/>
      <name val="Calibri Light"/>
      <family val="2"/>
      <scheme val="major"/>
    </font>
    <font>
      <sz val="10"/>
      <color rgb="FF000000"/>
      <name val="Calibri"/>
      <family val="2"/>
    </font>
    <font>
      <sz val="10"/>
      <color rgb="FF444444"/>
      <name val="Calibri"/>
      <family val="2"/>
    </font>
    <font>
      <sz val="10"/>
      <name val="Calibri Light"/>
      <family val="2"/>
      <scheme val="major"/>
    </font>
    <font>
      <sz val="11"/>
      <color rgb="FF000000"/>
      <name val="Calibri"/>
      <family val="2"/>
      <charset val="1"/>
      <scheme val="minor"/>
    </font>
    <font>
      <b/>
      <sz val="10"/>
      <color rgb="FF000000"/>
      <name val="Arial"/>
      <family val="2"/>
    </font>
    <font>
      <sz val="10"/>
      <color theme="1"/>
      <name val="Calibri Light"/>
      <family val="2"/>
      <scheme val="major"/>
    </font>
  </fonts>
  <fills count="1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
      <patternFill patternType="solid">
        <fgColor rgb="FFFF0000"/>
        <bgColor indexed="64"/>
      </patternFill>
    </fill>
    <fill>
      <patternFill patternType="solid">
        <fgColor rgb="FFFFCCCC"/>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FF"/>
        <bgColor indexed="64"/>
      </patternFill>
    </fill>
    <fill>
      <patternFill patternType="solid">
        <fgColor theme="0"/>
        <bgColor rgb="FF000000"/>
      </patternFill>
    </fill>
    <fill>
      <patternFill patternType="solid">
        <fgColor theme="0"/>
        <bgColor indexed="64"/>
      </patternFill>
    </fill>
    <fill>
      <patternFill patternType="solid">
        <fgColor rgb="FFFFFFFF"/>
        <bgColor rgb="FF000000"/>
      </patternFill>
    </fill>
    <fill>
      <patternFill patternType="solid">
        <fgColor rgb="FFDDEBF7"/>
        <bgColor rgb="FF000000"/>
      </patternFill>
    </fill>
  </fills>
  <borders count="19">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rgb="FF000000"/>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s>
  <cellStyleXfs count="9">
    <xf numFmtId="0" fontId="0"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cellStyleXfs>
  <cellXfs count="198">
    <xf numFmtId="0" fontId="0" fillId="0" borderId="0" xfId="0"/>
    <xf numFmtId="0" fontId="1" fillId="0" borderId="2"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 fillId="0" borderId="0" xfId="0" applyFont="1"/>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14" fontId="1" fillId="3" borderId="2" xfId="0" applyNumberFormat="1" applyFont="1" applyFill="1" applyBorder="1" applyAlignment="1">
      <alignment horizontal="center" vertical="center" wrapText="1"/>
    </xf>
    <xf numFmtId="43" fontId="1" fillId="0" borderId="2" xfId="0" applyNumberFormat="1" applyFont="1" applyBorder="1" applyAlignment="1">
      <alignment horizontal="center" vertical="center" wrapText="1"/>
    </xf>
    <xf numFmtId="2" fontId="1" fillId="0" borderId="0" xfId="0" applyNumberFormat="1" applyFont="1"/>
    <xf numFmtId="0" fontId="1" fillId="0" borderId="0" xfId="0" applyFont="1" applyAlignment="1">
      <alignment horizontal="center"/>
    </xf>
    <xf numFmtId="0" fontId="1" fillId="0" borderId="0" xfId="0" applyFont="1" applyAlignment="1">
      <alignment horizontal="center" vertical="center"/>
    </xf>
    <xf numFmtId="0" fontId="2" fillId="5" borderId="3" xfId="0" applyFont="1" applyFill="1" applyBorder="1" applyAlignment="1">
      <alignment horizontal="center" vertical="center" wrapText="1"/>
    </xf>
    <xf numFmtId="14" fontId="1" fillId="6" borderId="2" xfId="0" applyNumberFormat="1" applyFont="1" applyFill="1" applyBorder="1" applyAlignment="1">
      <alignment horizontal="center" vertical="center" wrapText="1"/>
    </xf>
    <xf numFmtId="49" fontId="1" fillId="0" borderId="2" xfId="0" applyNumberFormat="1" applyFont="1" applyBorder="1" applyAlignment="1">
      <alignment horizontal="center" vertical="center" wrapText="1"/>
    </xf>
    <xf numFmtId="0" fontId="4" fillId="0" borderId="2" xfId="0" applyFont="1" applyBorder="1" applyAlignment="1">
      <alignment horizontal="center" vertical="center" wrapText="1"/>
    </xf>
    <xf numFmtId="49" fontId="1" fillId="0" borderId="0" xfId="0" applyNumberFormat="1" applyFont="1" applyAlignment="1">
      <alignment horizontal="center"/>
    </xf>
    <xf numFmtId="0" fontId="1" fillId="7" borderId="0" xfId="0" applyFont="1" applyFill="1" applyAlignment="1">
      <alignment horizontal="center"/>
    </xf>
    <xf numFmtId="0" fontId="1" fillId="7" borderId="0" xfId="0" applyFont="1" applyFill="1"/>
    <xf numFmtId="0" fontId="1" fillId="7" borderId="0" xfId="0" applyFont="1" applyFill="1" applyAlignment="1">
      <alignment horizontal="center" vertical="center"/>
    </xf>
    <xf numFmtId="14" fontId="3" fillId="3"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43" fontId="2" fillId="10" borderId="0" xfId="0" applyNumberFormat="1" applyFont="1" applyFill="1" applyAlignment="1">
      <alignment horizontal="center"/>
    </xf>
    <xf numFmtId="0" fontId="1" fillId="10" borderId="0" xfId="0" applyFont="1" applyFill="1" applyAlignment="1">
      <alignment horizontal="center"/>
    </xf>
    <xf numFmtId="14" fontId="1" fillId="10" borderId="4" xfId="0" applyNumberFormat="1" applyFont="1" applyFill="1" applyBorder="1" applyAlignment="1">
      <alignment horizontal="center" vertical="center" wrapText="1"/>
    </xf>
    <xf numFmtId="43" fontId="1" fillId="8" borderId="2" xfId="0" applyNumberFormat="1" applyFont="1" applyFill="1" applyBorder="1" applyAlignment="1">
      <alignment horizontal="center" vertical="center" wrapText="1"/>
    </xf>
    <xf numFmtId="0" fontId="2" fillId="11" borderId="3"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14" fontId="7" fillId="6" borderId="2" xfId="0" applyNumberFormat="1" applyFont="1" applyFill="1" applyBorder="1" applyAlignment="1">
      <alignment horizontal="center" vertical="center" wrapText="1"/>
    </xf>
    <xf numFmtId="43" fontId="2" fillId="11" borderId="0" xfId="0" applyNumberFormat="1" applyFont="1" applyFill="1" applyAlignment="1">
      <alignment horizontal="center"/>
    </xf>
    <xf numFmtId="0" fontId="2" fillId="11" borderId="0" xfId="0" applyFont="1" applyFill="1"/>
    <xf numFmtId="0" fontId="2" fillId="8" borderId="1"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1" fillId="8" borderId="2" xfId="0" applyFont="1" applyFill="1" applyBorder="1"/>
    <xf numFmtId="2" fontId="1" fillId="8" borderId="2" xfId="0" applyNumberFormat="1" applyFont="1" applyFill="1" applyBorder="1"/>
    <xf numFmtId="0" fontId="2" fillId="11" borderId="3" xfId="0" applyFont="1" applyFill="1" applyBorder="1" applyAlignment="1">
      <alignment horizontal="left" vertical="center" wrapText="1"/>
    </xf>
    <xf numFmtId="0" fontId="1" fillId="0" borderId="0" xfId="0" applyFont="1" applyAlignment="1">
      <alignment horizontal="left"/>
    </xf>
    <xf numFmtId="49" fontId="1" fillId="0" borderId="0" xfId="0" applyNumberFormat="1" applyFont="1" applyAlignment="1">
      <alignment horizontal="left"/>
    </xf>
    <xf numFmtId="0" fontId="1" fillId="8" borderId="2" xfId="0" applyFont="1" applyFill="1" applyBorder="1" applyAlignment="1">
      <alignment horizontal="center" vertical="center"/>
    </xf>
    <xf numFmtId="2" fontId="1" fillId="8" borderId="2" xfId="0" applyNumberFormat="1" applyFont="1" applyFill="1" applyBorder="1" applyAlignment="1">
      <alignment horizontal="center" vertical="center"/>
    </xf>
    <xf numFmtId="49" fontId="1" fillId="5"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49" fontId="3" fillId="0" borderId="2"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3" fillId="0" borderId="2" xfId="0" applyFont="1" applyBorder="1" applyAlignment="1">
      <alignment horizontal="justify" vertical="center" wrapText="1"/>
    </xf>
    <xf numFmtId="43" fontId="3" fillId="0" borderId="2" xfId="0" applyNumberFormat="1" applyFont="1" applyBorder="1" applyAlignment="1">
      <alignment horizontal="center" vertical="center" wrapText="1"/>
    </xf>
    <xf numFmtId="14" fontId="3" fillId="0" borderId="2" xfId="0" applyNumberFormat="1" applyFont="1" applyBorder="1" applyAlignment="1">
      <alignment horizontal="center" vertical="center" wrapText="1"/>
    </xf>
    <xf numFmtId="14" fontId="3" fillId="6"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xf>
    <xf numFmtId="0" fontId="3" fillId="8" borderId="2" xfId="0" applyFont="1" applyFill="1" applyBorder="1"/>
    <xf numFmtId="49" fontId="1" fillId="0" borderId="6" xfId="0" applyNumberFormat="1" applyFont="1" applyBorder="1" applyAlignment="1">
      <alignment horizontal="center" vertical="center" wrapText="1"/>
    </xf>
    <xf numFmtId="0" fontId="10" fillId="0" borderId="0" xfId="0" applyFont="1"/>
    <xf numFmtId="0" fontId="0" fillId="0" borderId="0" xfId="0" applyAlignment="1">
      <alignment horizontal="center"/>
    </xf>
    <xf numFmtId="0" fontId="11" fillId="0" borderId="9" xfId="0" applyFont="1" applyBorder="1" applyAlignment="1">
      <alignment horizontal="center" vertical="center" wrapText="1"/>
    </xf>
    <xf numFmtId="0" fontId="11" fillId="0" borderId="0" xfId="0" applyFont="1" applyAlignment="1">
      <alignment horizontal="center" vertical="center" wrapText="1"/>
    </xf>
    <xf numFmtId="8" fontId="1" fillId="0" borderId="2" xfId="0" applyNumberFormat="1" applyFont="1" applyBorder="1" applyAlignment="1">
      <alignment horizontal="center" vertical="center" wrapText="1"/>
    </xf>
    <xf numFmtId="49" fontId="1" fillId="0" borderId="0" xfId="0" applyNumberFormat="1" applyFont="1" applyAlignment="1">
      <alignment horizontal="center" vertical="center" wrapText="1"/>
    </xf>
    <xf numFmtId="6" fontId="1" fillId="0" borderId="2" xfId="0" applyNumberFormat="1" applyFont="1" applyBorder="1" applyAlignment="1">
      <alignment horizontal="center" vertical="center" wrapText="1"/>
    </xf>
    <xf numFmtId="8" fontId="2" fillId="11" borderId="0" xfId="0" applyNumberFormat="1" applyFont="1" applyFill="1" applyAlignment="1">
      <alignment horizontal="center"/>
    </xf>
    <xf numFmtId="49" fontId="1" fillId="14" borderId="2" xfId="0" applyNumberFormat="1" applyFont="1" applyFill="1" applyBorder="1" applyAlignment="1">
      <alignment horizontal="center" vertical="center" wrapText="1"/>
    </xf>
    <xf numFmtId="49" fontId="1" fillId="0" borderId="2" xfId="0" applyNumberFormat="1" applyFont="1" applyBorder="1" applyAlignment="1">
      <alignment horizontal="left" vertical="center" wrapText="1"/>
    </xf>
    <xf numFmtId="14" fontId="1" fillId="0" borderId="2" xfId="0" applyNumberFormat="1" applyFont="1" applyBorder="1" applyAlignment="1">
      <alignment horizontal="right" vertical="center" wrapText="1"/>
    </xf>
    <xf numFmtId="14" fontId="0" fillId="0" borderId="0" xfId="0" applyNumberFormat="1" applyAlignment="1">
      <alignment horizontal="center" vertical="center"/>
    </xf>
    <xf numFmtId="43" fontId="1" fillId="0" borderId="2" xfId="1" applyFont="1" applyFill="1" applyBorder="1" applyAlignment="1">
      <alignment horizontal="center" vertical="center"/>
    </xf>
    <xf numFmtId="49" fontId="1" fillId="0" borderId="8" xfId="0" applyNumberFormat="1" applyFont="1" applyBorder="1" applyAlignment="1">
      <alignment horizontal="center" vertical="center" wrapText="1"/>
    </xf>
    <xf numFmtId="8" fontId="1" fillId="0" borderId="9" xfId="0" applyNumberFormat="1" applyFont="1" applyBorder="1" applyAlignment="1">
      <alignment horizontal="center" vertical="center" wrapText="1"/>
    </xf>
    <xf numFmtId="8" fontId="1" fillId="0" borderId="12"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1" fillId="0" borderId="13" xfId="0" applyFont="1" applyBorder="1" applyAlignment="1">
      <alignment horizontal="center" vertical="center" wrapText="1"/>
    </xf>
    <xf numFmtId="8" fontId="1" fillId="0" borderId="8" xfId="0" applyNumberFormat="1" applyFont="1" applyBorder="1" applyAlignment="1">
      <alignment horizontal="center" vertical="center" wrapText="1"/>
    </xf>
    <xf numFmtId="14" fontId="0" fillId="0" borderId="9" xfId="0" applyNumberFormat="1" applyBorder="1" applyAlignment="1">
      <alignment horizontal="center" vertical="center"/>
    </xf>
    <xf numFmtId="0" fontId="0" fillId="0" borderId="0" xfId="0" applyAlignment="1">
      <alignment horizontal="left" vertical="center" wrapText="1"/>
    </xf>
    <xf numFmtId="0" fontId="11" fillId="14" borderId="2" xfId="0" applyFont="1" applyFill="1" applyBorder="1" applyAlignment="1">
      <alignment horizontal="center" vertical="center" wrapText="1"/>
    </xf>
    <xf numFmtId="0" fontId="0" fillId="0" borderId="0" xfId="0" applyAlignment="1">
      <alignment horizontal="center" vertical="center" wrapText="1"/>
    </xf>
    <xf numFmtId="4" fontId="0" fillId="0" borderId="0" xfId="0" applyNumberFormat="1" applyAlignment="1">
      <alignment vertical="center" wrapText="1"/>
    </xf>
    <xf numFmtId="0" fontId="8" fillId="11" borderId="14" xfId="0" applyFont="1" applyFill="1" applyBorder="1" applyAlignment="1">
      <alignment horizontal="center" vertical="center" wrapText="1"/>
    </xf>
    <xf numFmtId="0" fontId="8" fillId="11" borderId="14" xfId="0" applyFont="1" applyFill="1" applyBorder="1" applyAlignment="1">
      <alignment horizontal="right" vertical="center" wrapText="1"/>
    </xf>
    <xf numFmtId="44" fontId="8" fillId="11" borderId="0" xfId="0" applyNumberFormat="1" applyFont="1" applyFill="1" applyAlignment="1">
      <alignment horizontal="center" vertical="center" wrapText="1"/>
    </xf>
    <xf numFmtId="0" fontId="8" fillId="11" borderId="0" xfId="0" applyFont="1" applyFill="1" applyAlignment="1">
      <alignment vertical="center" wrapText="1"/>
    </xf>
    <xf numFmtId="0" fontId="8" fillId="11" borderId="0" xfId="0" applyFont="1" applyFill="1" applyAlignment="1">
      <alignment horizontal="center" vertical="center" wrapText="1"/>
    </xf>
    <xf numFmtId="0" fontId="8" fillId="11" borderId="14" xfId="0" applyFont="1" applyFill="1" applyBorder="1" applyAlignment="1">
      <alignment horizontal="justify" vertical="center" wrapText="1"/>
    </xf>
    <xf numFmtId="49" fontId="1" fillId="0" borderId="2" xfId="0" applyNumberFormat="1" applyFont="1" applyBorder="1" applyAlignment="1">
      <alignment horizontal="justify" vertical="center" wrapText="1"/>
    </xf>
    <xf numFmtId="0" fontId="0" fillId="0" borderId="0" xfId="0" applyAlignment="1">
      <alignment horizontal="justify" vertical="center" wrapText="1"/>
    </xf>
    <xf numFmtId="49" fontId="10" fillId="0" borderId="2" xfId="0" applyNumberFormat="1" applyFont="1" applyBorder="1" applyAlignment="1">
      <alignment horizontal="center" vertical="center" wrapText="1"/>
    </xf>
    <xf numFmtId="0" fontId="10" fillId="0" borderId="2" xfId="0" applyFont="1" applyBorder="1" applyAlignment="1">
      <alignment horizontal="justify" vertical="center" wrapText="1"/>
    </xf>
    <xf numFmtId="49" fontId="10" fillId="0" borderId="2" xfId="0" applyNumberFormat="1" applyFont="1" applyBorder="1" applyAlignment="1">
      <alignment horizontal="justify" vertical="center" wrapText="1"/>
    </xf>
    <xf numFmtId="44" fontId="10" fillId="0" borderId="2" xfId="0" applyNumberFormat="1" applyFont="1" applyBorder="1" applyAlignment="1">
      <alignment horizontal="center" vertical="center" wrapText="1"/>
    </xf>
    <xf numFmtId="43" fontId="10" fillId="0" borderId="2"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4" xfId="0" applyNumberFormat="1" applyFont="1" applyBorder="1" applyAlignment="1">
      <alignment horizontal="center" vertical="center" wrapText="1"/>
    </xf>
    <xf numFmtId="0" fontId="10" fillId="0" borderId="0" xfId="0" applyFont="1" applyAlignment="1">
      <alignment horizontal="center" vertical="center" wrapText="1"/>
    </xf>
    <xf numFmtId="0" fontId="10" fillId="12" borderId="2" xfId="0" applyFont="1" applyFill="1" applyBorder="1" applyAlignment="1">
      <alignment horizontal="center" vertical="center" wrapText="1"/>
    </xf>
    <xf numFmtId="17" fontId="10" fillId="0" borderId="2" xfId="0" applyNumberFormat="1" applyFont="1" applyBorder="1" applyAlignment="1">
      <alignment horizontal="center" vertical="center" wrapText="1"/>
    </xf>
    <xf numFmtId="0" fontId="10" fillId="13" borderId="10" xfId="0" applyFont="1" applyFill="1" applyBorder="1" applyAlignment="1">
      <alignment horizontal="left" vertical="center" wrapText="1"/>
    </xf>
    <xf numFmtId="4" fontId="10" fillId="0" borderId="2" xfId="0" applyNumberFormat="1" applyFont="1" applyBorder="1" applyAlignment="1">
      <alignment horizontal="center" vertical="center" wrapText="1"/>
    </xf>
    <xf numFmtId="0" fontId="10" fillId="13" borderId="9" xfId="0" applyFont="1" applyFill="1" applyBorder="1" applyAlignment="1">
      <alignment horizontal="left" vertical="center" wrapText="1"/>
    </xf>
    <xf numFmtId="4" fontId="10" fillId="13" borderId="9" xfId="0" applyNumberFormat="1" applyFont="1" applyFill="1" applyBorder="1" applyAlignment="1">
      <alignment horizontal="center" vertical="center" wrapText="1"/>
    </xf>
    <xf numFmtId="4" fontId="10" fillId="13" borderId="11" xfId="0" applyNumberFormat="1" applyFont="1" applyFill="1" applyBorder="1" applyAlignment="1">
      <alignment horizontal="center" vertical="center" wrapText="1"/>
    </xf>
    <xf numFmtId="4" fontId="10" fillId="13" borderId="0" xfId="0" applyNumberFormat="1" applyFont="1" applyFill="1" applyAlignment="1">
      <alignment horizontal="center" vertical="center" wrapText="1"/>
    </xf>
    <xf numFmtId="0" fontId="10" fillId="13" borderId="2" xfId="0" applyFont="1" applyFill="1" applyBorder="1" applyAlignment="1">
      <alignment vertical="center" wrapText="1"/>
    </xf>
    <xf numFmtId="4" fontId="10" fillId="13" borderId="2" xfId="0" applyNumberFormat="1" applyFont="1" applyFill="1" applyBorder="1" applyAlignment="1">
      <alignment horizontal="center" vertical="center" wrapText="1"/>
    </xf>
    <xf numFmtId="17" fontId="1" fillId="0" borderId="2" xfId="0" applyNumberFormat="1" applyFont="1" applyBorder="1" applyAlignment="1">
      <alignment horizontal="center" vertical="center" wrapText="1"/>
    </xf>
    <xf numFmtId="0" fontId="16" fillId="8" borderId="2" xfId="0" applyFont="1" applyFill="1" applyBorder="1" applyAlignment="1">
      <alignment horizontal="center" vertical="center" wrapText="1"/>
    </xf>
    <xf numFmtId="0" fontId="17" fillId="0" borderId="9" xfId="0" applyFont="1" applyBorder="1" applyAlignment="1">
      <alignment horizontal="left" vertical="top" wrapText="1"/>
    </xf>
    <xf numFmtId="49" fontId="17" fillId="0" borderId="2" xfId="0" applyNumberFormat="1" applyFont="1" applyBorder="1" applyAlignment="1">
      <alignment horizontal="left" vertical="top" wrapText="1"/>
    </xf>
    <xf numFmtId="0" fontId="18" fillId="0" borderId="2" xfId="0" applyFont="1" applyBorder="1" applyAlignment="1">
      <alignment horizontal="left" vertical="top" wrapText="1"/>
    </xf>
    <xf numFmtId="0" fontId="17" fillId="0" borderId="2" xfId="0" applyFont="1" applyBorder="1" applyAlignment="1">
      <alignment horizontal="left" vertical="top" wrapText="1"/>
    </xf>
    <xf numFmtId="0" fontId="20" fillId="0" borderId="9" xfId="0" applyFont="1" applyBorder="1"/>
    <xf numFmtId="0" fontId="17" fillId="0" borderId="9" xfId="0" applyFont="1" applyBorder="1" applyAlignment="1">
      <alignment horizontal="left" vertical="top"/>
    </xf>
    <xf numFmtId="49" fontId="18" fillId="0" borderId="2" xfId="0" applyNumberFormat="1" applyFont="1" applyBorder="1" applyAlignment="1">
      <alignment horizontal="left" vertical="top" wrapText="1"/>
    </xf>
    <xf numFmtId="43" fontId="18" fillId="0" borderId="8" xfId="0" applyNumberFormat="1" applyFont="1" applyBorder="1" applyAlignment="1">
      <alignment horizontal="left" vertical="top" wrapText="1"/>
    </xf>
    <xf numFmtId="0" fontId="17" fillId="0" borderId="2" xfId="0" applyFont="1" applyBorder="1" applyAlignment="1">
      <alignment horizontal="left" vertical="top"/>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49" fontId="18" fillId="0" borderId="8" xfId="0" applyNumberFormat="1" applyFont="1" applyBorder="1" applyAlignment="1">
      <alignment horizontal="left" vertical="top" wrapText="1"/>
    </xf>
    <xf numFmtId="49" fontId="18" fillId="0" borderId="9" xfId="0" applyNumberFormat="1" applyFont="1" applyBorder="1" applyAlignment="1">
      <alignment horizontal="left" vertical="top" wrapText="1"/>
    </xf>
    <xf numFmtId="0" fontId="18" fillId="14" borderId="8" xfId="0" applyFont="1" applyFill="1" applyBorder="1" applyAlignment="1">
      <alignment horizontal="left" vertical="top" wrapText="1"/>
    </xf>
    <xf numFmtId="49" fontId="18" fillId="0" borderId="7" xfId="0" applyNumberFormat="1" applyFont="1" applyBorder="1" applyAlignment="1">
      <alignment horizontal="left" vertical="top" wrapText="1"/>
    </xf>
    <xf numFmtId="49" fontId="17" fillId="0" borderId="8" xfId="0" applyNumberFormat="1" applyFont="1" applyBorder="1" applyAlignment="1">
      <alignment horizontal="left" vertical="top" wrapText="1"/>
    </xf>
    <xf numFmtId="49" fontId="17" fillId="0" borderId="9" xfId="0" applyNumberFormat="1" applyFont="1" applyBorder="1" applyAlignment="1">
      <alignment horizontal="left" vertical="top" wrapText="1"/>
    </xf>
    <xf numFmtId="14" fontId="17" fillId="0" borderId="2" xfId="0" applyNumberFormat="1" applyFont="1" applyBorder="1" applyAlignment="1">
      <alignment horizontal="left" vertical="top" wrapText="1"/>
    </xf>
    <xf numFmtId="0" fontId="17" fillId="0" borderId="0" xfId="0" applyFont="1" applyAlignment="1">
      <alignment horizontal="left" vertical="top" wrapText="1"/>
    </xf>
    <xf numFmtId="0" fontId="10" fillId="0" borderId="2" xfId="0" applyFont="1" applyBorder="1" applyAlignment="1">
      <alignment vertical="center" wrapText="1"/>
    </xf>
    <xf numFmtId="0" fontId="10" fillId="0" borderId="2" xfId="0" applyFont="1" applyBorder="1" applyAlignment="1">
      <alignment horizontal="right" vertical="center" wrapText="1"/>
    </xf>
    <xf numFmtId="14" fontId="10" fillId="0" borderId="2" xfId="0" applyNumberFormat="1" applyFont="1" applyBorder="1" applyAlignment="1">
      <alignment horizontal="right" vertical="center" wrapText="1"/>
    </xf>
    <xf numFmtId="0" fontId="22" fillId="15" borderId="2" xfId="0" applyFont="1" applyFill="1" applyBorder="1" applyAlignment="1">
      <alignment horizontal="center" vertical="center" wrapText="1"/>
    </xf>
    <xf numFmtId="0" fontId="10" fillId="14" borderId="4" xfId="0" applyFont="1" applyFill="1" applyBorder="1" applyAlignment="1">
      <alignment horizontal="justify" vertical="center" wrapText="1"/>
    </xf>
    <xf numFmtId="4" fontId="10" fillId="14" borderId="4" xfId="0" applyNumberFormat="1" applyFont="1" applyFill="1" applyBorder="1" applyAlignment="1">
      <alignment horizontal="center" vertical="center" wrapText="1"/>
    </xf>
    <xf numFmtId="0" fontId="10" fillId="14" borderId="2" xfId="0" applyFont="1" applyFill="1" applyBorder="1" applyAlignment="1">
      <alignment horizontal="center" vertical="center" wrapText="1"/>
    </xf>
    <xf numFmtId="4" fontId="10" fillId="14" borderId="2" xfId="0" applyNumberFormat="1"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3" fontId="10" fillId="0" borderId="2" xfId="0" applyNumberFormat="1" applyFont="1" applyBorder="1" applyAlignment="1">
      <alignment horizontal="center" vertical="center" wrapText="1"/>
    </xf>
    <xf numFmtId="0" fontId="10" fillId="14" borderId="2" xfId="0" applyFont="1" applyFill="1" applyBorder="1" applyAlignment="1">
      <alignment horizontal="justify" vertical="center" wrapText="1"/>
    </xf>
    <xf numFmtId="0" fontId="10" fillId="0" borderId="4" xfId="0" applyFont="1" applyBorder="1" applyAlignment="1">
      <alignment horizontal="justify" vertical="center" wrapText="1"/>
    </xf>
    <xf numFmtId="3" fontId="10" fillId="0" borderId="4" xfId="0" applyNumberFormat="1" applyFont="1" applyBorder="1" applyAlignment="1">
      <alignment horizontal="center" vertical="center" wrapText="1"/>
    </xf>
    <xf numFmtId="0" fontId="7" fillId="14" borderId="2" xfId="0" applyFont="1" applyFill="1" applyBorder="1" applyAlignment="1">
      <alignment horizontal="center" vertical="center" wrapText="1"/>
    </xf>
    <xf numFmtId="0" fontId="15" fillId="2" borderId="0" xfId="0" applyFont="1" applyFill="1" applyAlignment="1">
      <alignment horizontal="center" vertical="center" wrapText="1"/>
    </xf>
    <xf numFmtId="49"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xf>
    <xf numFmtId="0" fontId="1" fillId="0" borderId="0" xfId="0" applyFont="1" applyAlignment="1">
      <alignment wrapText="1"/>
    </xf>
    <xf numFmtId="44" fontId="0" fillId="0" borderId="0" xfId="0" applyNumberFormat="1"/>
    <xf numFmtId="0" fontId="0" fillId="0" borderId="0" xfId="0" applyAlignment="1">
      <alignment wrapText="1"/>
    </xf>
    <xf numFmtId="0" fontId="23" fillId="16" borderId="2"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0" fontId="23" fillId="0" borderId="2" xfId="0" applyFont="1" applyBorder="1" applyAlignment="1">
      <alignment horizontal="justify" vertical="center" wrapText="1"/>
    </xf>
    <xf numFmtId="8" fontId="0" fillId="0" borderId="0" xfId="0" applyNumberFormat="1" applyAlignment="1">
      <alignment horizontal="center" vertical="center" wrapText="1"/>
    </xf>
    <xf numFmtId="0" fontId="22" fillId="0" borderId="2" xfId="0" applyFont="1" applyBorder="1" applyAlignment="1">
      <alignment horizontal="justify" vertical="center" wrapText="1"/>
    </xf>
    <xf numFmtId="49" fontId="17" fillId="0" borderId="2" xfId="0" applyNumberFormat="1" applyFont="1" applyBorder="1" applyAlignment="1">
      <alignment horizontal="center" vertical="top" wrapText="1"/>
    </xf>
    <xf numFmtId="0" fontId="19" fillId="0" borderId="2" xfId="0" applyFont="1" applyBorder="1" applyAlignment="1">
      <alignment horizontal="center"/>
    </xf>
    <xf numFmtId="0" fontId="20" fillId="0" borderId="2" xfId="0" applyFont="1" applyBorder="1" applyAlignment="1">
      <alignment horizontal="center"/>
    </xf>
    <xf numFmtId="49" fontId="18" fillId="0" borderId="2" xfId="0" applyNumberFormat="1" applyFont="1" applyBorder="1" applyAlignment="1">
      <alignment horizontal="center" vertical="top" wrapText="1"/>
    </xf>
    <xf numFmtId="49" fontId="18" fillId="0" borderId="13" xfId="0" applyNumberFormat="1" applyFont="1" applyBorder="1" applyAlignment="1">
      <alignment horizontal="center" vertical="top" wrapText="1"/>
    </xf>
    <xf numFmtId="49" fontId="17" fillId="0" borderId="13" xfId="0" applyNumberFormat="1" applyFont="1" applyBorder="1" applyAlignment="1">
      <alignment horizontal="center" vertical="top" wrapText="1"/>
    </xf>
    <xf numFmtId="49" fontId="17" fillId="0" borderId="0" xfId="0" applyNumberFormat="1" applyFont="1" applyAlignment="1">
      <alignment horizontal="center" vertical="top" wrapText="1"/>
    </xf>
    <xf numFmtId="49" fontId="17" fillId="0" borderId="9" xfId="0" applyNumberFormat="1" applyFont="1" applyBorder="1" applyAlignment="1">
      <alignment horizontal="center" vertical="top" wrapText="1"/>
    </xf>
    <xf numFmtId="17" fontId="17" fillId="0" borderId="2" xfId="0" applyNumberFormat="1" applyFont="1" applyBorder="1" applyAlignment="1">
      <alignment horizontal="center" vertical="center" wrapText="1"/>
    </xf>
    <xf numFmtId="17" fontId="17" fillId="0" borderId="13" xfId="0" applyNumberFormat="1" applyFont="1" applyBorder="1" applyAlignment="1">
      <alignment horizontal="center" vertical="center" wrapText="1"/>
    </xf>
    <xf numFmtId="49" fontId="24" fillId="0" borderId="2" xfId="0" applyNumberFormat="1" applyFont="1" applyBorder="1" applyAlignment="1">
      <alignment horizontal="left" vertical="top" wrapText="1"/>
    </xf>
    <xf numFmtId="0" fontId="10" fillId="0" borderId="9" xfId="0" applyFont="1" applyBorder="1" applyAlignment="1">
      <alignment horizontal="justify" vertical="center" wrapText="1"/>
    </xf>
    <xf numFmtId="0" fontId="10" fillId="0" borderId="9" xfId="0" applyFont="1" applyBorder="1" applyAlignment="1">
      <alignment horizontal="center" vertical="center" wrapText="1"/>
    </xf>
    <xf numFmtId="17" fontId="10" fillId="0" borderId="2" xfId="0" applyNumberFormat="1" applyFont="1" applyBorder="1" applyAlignment="1">
      <alignment horizontal="right" vertical="center" wrapText="1"/>
    </xf>
    <xf numFmtId="0" fontId="18" fillId="0" borderId="15" xfId="0" applyFont="1" applyBorder="1" applyAlignment="1">
      <alignment horizontal="left" vertical="top" wrapText="1"/>
    </xf>
    <xf numFmtId="49" fontId="18" fillId="0" borderId="15" xfId="0" applyNumberFormat="1" applyFont="1" applyBorder="1" applyAlignment="1">
      <alignment horizontal="left" vertical="top" wrapText="1"/>
    </xf>
    <xf numFmtId="0" fontId="21" fillId="0" borderId="15" xfId="0" applyFont="1" applyBorder="1" applyAlignment="1">
      <alignment horizontal="left" vertical="top" wrapText="1"/>
    </xf>
    <xf numFmtId="0" fontId="18" fillId="0" borderId="16" xfId="0" applyFont="1" applyBorder="1" applyAlignment="1">
      <alignment horizontal="left" vertical="top" wrapText="1"/>
    </xf>
    <xf numFmtId="0" fontId="10" fillId="14" borderId="12" xfId="0" applyFont="1" applyFill="1" applyBorder="1" applyAlignment="1">
      <alignment horizontal="left" vertical="center" wrapText="1"/>
    </xf>
    <xf numFmtId="0" fontId="10" fillId="14" borderId="8" xfId="0" applyFont="1" applyFill="1" applyBorder="1" applyAlignment="1">
      <alignment horizontal="left" vertical="center" wrapText="1"/>
    </xf>
    <xf numFmtId="0" fontId="10" fillId="0" borderId="8" xfId="0" applyFont="1" applyBorder="1" applyAlignment="1">
      <alignment horizontal="justify" vertical="center" wrapText="1"/>
    </xf>
    <xf numFmtId="0" fontId="10" fillId="14" borderId="8" xfId="0" applyFont="1" applyFill="1" applyBorder="1" applyAlignment="1">
      <alignment horizontal="justify" vertical="center" wrapText="1"/>
    </xf>
    <xf numFmtId="0" fontId="10" fillId="14" borderId="12" xfId="0" applyFont="1" applyFill="1" applyBorder="1" applyAlignment="1">
      <alignment horizontal="justify" vertical="center" wrapText="1"/>
    </xf>
    <xf numFmtId="0" fontId="10" fillId="0" borderId="15" xfId="0" applyFont="1" applyBorder="1" applyAlignment="1">
      <alignment horizontal="justify" vertical="center" wrapText="1"/>
    </xf>
    <xf numFmtId="49" fontId="10" fillId="0" borderId="8" xfId="0" applyNumberFormat="1" applyFont="1" applyBorder="1" applyAlignment="1">
      <alignment horizontal="justify" vertical="center" wrapText="1"/>
    </xf>
    <xf numFmtId="49" fontId="1"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49" fontId="17" fillId="0" borderId="17" xfId="0" applyNumberFormat="1" applyFont="1" applyBorder="1" applyAlignment="1">
      <alignment horizontal="center" vertical="top" wrapText="1"/>
    </xf>
    <xf numFmtId="0" fontId="10" fillId="14" borderId="18"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0" borderId="13"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49" fontId="10" fillId="0" borderId="13"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0" fontId="2" fillId="10" borderId="5" xfId="0" applyFont="1" applyFill="1" applyBorder="1" applyAlignment="1">
      <alignment horizontal="right"/>
    </xf>
    <xf numFmtId="0" fontId="8" fillId="7" borderId="0" xfId="0" applyFont="1" applyFill="1" applyAlignment="1">
      <alignment horizontal="center" vertical="center"/>
    </xf>
    <xf numFmtId="0" fontId="5" fillId="7" borderId="0" xfId="0" applyFont="1" applyFill="1" applyAlignment="1">
      <alignment horizontal="center" vertical="center"/>
    </xf>
    <xf numFmtId="0" fontId="2" fillId="10" borderId="0" xfId="0" applyFont="1" applyFill="1" applyAlignment="1">
      <alignment horizontal="right"/>
    </xf>
    <xf numFmtId="0" fontId="13" fillId="9" borderId="0" xfId="0" applyFont="1" applyFill="1" applyAlignment="1">
      <alignment horizontal="center" vertical="center" wrapText="1"/>
    </xf>
    <xf numFmtId="0" fontId="8" fillId="9" borderId="0" xfId="0" applyFont="1" applyFill="1" applyAlignment="1">
      <alignment horizontal="center" vertical="center"/>
    </xf>
    <xf numFmtId="0" fontId="2" fillId="11" borderId="5" xfId="0" applyFont="1" applyFill="1" applyBorder="1" applyAlignment="1">
      <alignment horizontal="right"/>
    </xf>
    <xf numFmtId="0" fontId="10" fillId="0" borderId="0" xfId="0" applyFont="1" applyAlignment="1">
      <alignment vertical="center" wrapText="1"/>
    </xf>
  </cellXfs>
  <cellStyles count="9">
    <cellStyle name="Moeda 2" xfId="4" xr:uid="{EBD57E62-8EE8-46A7-AD74-37DBD72FEE39}"/>
    <cellStyle name="Moeda 2 2" xfId="8" xr:uid="{9F6E5EEA-B3FE-4A52-A588-45BE3B41296C}"/>
    <cellStyle name="Normal" xfId="0" builtinId="0"/>
    <cellStyle name="Vírgula" xfId="1" builtinId="3"/>
    <cellStyle name="Vírgula 2" xfId="2" xr:uid="{00000000-0005-0000-0000-000002000000}"/>
    <cellStyle name="Vírgula 2 2" xfId="6" xr:uid="{5BB1533E-95BC-4731-A9A5-7DAAE1212F5D}"/>
    <cellStyle name="Vírgula 3" xfId="3" xr:uid="{00000000-0005-0000-0000-000003000000}"/>
    <cellStyle name="Vírgula 3 2" xfId="7" xr:uid="{BD1A8C0E-B77A-491C-B1C3-C3A8FF9C8B89}"/>
    <cellStyle name="Vírgula 4" xfId="5" xr:uid="{C0F39CE0-34A7-436A-8A26-41641089DC92}"/>
  </cellStyles>
  <dxfs count="1">
    <dxf>
      <font>
        <b/>
        <i val="0"/>
      </font>
      <fill>
        <patternFill>
          <bgColor rgb="FFFFFF00"/>
        </patternFill>
      </fill>
    </dxf>
  </dxfs>
  <tableStyles count="0" defaultTableStyle="TableStyleMedium2" defaultPivotStyle="PivotStyleLight16"/>
  <colors>
    <mruColors>
      <color rgb="FF993300"/>
      <color rgb="FFFFB28B"/>
      <color rgb="FFFF9966"/>
      <color rgb="FFFFCC99"/>
      <color rgb="FF800000"/>
      <color rgb="FFFF0000"/>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4.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ndré Diniz" id="{1131EC0C-FF64-43BD-BF76-F9AF5D575F9C}" userId="75beee9f7e873a73" providerId="Windows Live"/>
  <person displayName="IAMARA CRISTINA GROSSI OLIVEIRA" id="{531C09CE-4C52-4B8A-AA90-D13B8E2589E6}" userId="S::4510429@tcesc.tc.br::cd8f40c1-9836-467e-8157-cb01da9d88a5" providerId="AD"/>
  <person displayName="DANIEL DE BRITO MORO" id="{E3D19638-1802-497D-98E1-DFD198571400}" userId="S::4511301@tcesc.tc.br::005629ab-78b6-4429-b8aa-c9ba008402b3" providerId="AD"/>
  <person displayName="Guest User" id="{EDEE82C6-8F1B-4772-AF19-1268ACE919E6}" userId="S::urn:spo:anon#300244d7490e97cb32dbf4d506949ab21dc3ce593242c800085ee4f029260cd2::" providerId="AD"/>
</personList>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9" dT="2022-08-08T18:27:15.74" personId="{EDEE82C6-8F1B-4772-AF19-1268ACE919E6}" id="{10D3EB78-1959-44C5-8EEE-7BDC12C456DA}">
    <text>https://consulta.tce.sc.gov.br/Diario/dotc-e2022-07-22.pdf</text>
  </threadedComment>
</ThreadedComments>
</file>

<file path=xl/threadedComments/threadedComment10.xml><?xml version="1.0" encoding="utf-8"?>
<ThreadedComments xmlns="http://schemas.microsoft.com/office/spreadsheetml/2018/threadedcomments" xmlns:x="http://schemas.openxmlformats.org/spreadsheetml/2006/main">
  <threadedComment ref="B3" dT="2022-07-12T17:07:42.52" personId="{1131EC0C-FF64-43BD-BF76-F9AF5D575F9C}" id="{B9C0176F-DB51-4803-B5A4-5AD2EB7F7574}">
    <text>Justificar a nova contratação, quando o objeto não estiver previsto em "Avaliação das Contratações"</text>
  </threadedComment>
</ThreadedComments>
</file>

<file path=xl/threadedComments/threadedComment11.xml><?xml version="1.0" encoding="utf-8"?>
<ThreadedComments xmlns="http://schemas.microsoft.com/office/spreadsheetml/2018/threadedcomments" xmlns:x="http://schemas.openxmlformats.org/spreadsheetml/2006/main">
  <threadedComment ref="B3" dT="2022-07-12T17:07:42.52" personId="{1131EC0C-FF64-43BD-BF76-F9AF5D575F9C}" id="{B9C0176F-DB51-4804-B5A4-5AD2EB7F7574}">
    <text>Justificar a nova contratação, quando o objeto não estiver previsto em "Avaliação das Contratações"</text>
  </threadedComment>
</ThreadedComments>
</file>

<file path=xl/threadedComments/threadedComment2.xml><?xml version="1.0" encoding="utf-8"?>
<ThreadedComments xmlns="http://schemas.microsoft.com/office/spreadsheetml/2018/threadedcomments" xmlns:x="http://schemas.openxmlformats.org/spreadsheetml/2006/main">
  <threadedComment ref="B3" dT="2022-07-12T17:07:42.52" personId="{1131EC0C-FF64-43BD-BF76-F9AF5D575F9C}" id="{1389E0E4-CE19-456E-BD62-01EEDB922121}">
    <text>Justificar a nova contratação, quando o objeto não estiver previsto em "Avaliação das Contratações"</text>
  </threadedComment>
  <threadedComment ref="E4" dT="2022-08-03T20:52:58.14" personId="{531C09CE-4C52-4B8A-AA90-D13B8E2589E6}" id="{97E4B6C2-6DFF-4D9C-8CCB-9CD8781BDFD4}">
    <text>O número de sessões dependerá de escolha de cada participante, sendo necessária, no mínimo, 1 sessão por servidor. O número de participantes por turma e o número de turmas dependem da quantidade de servidores inscritos para participar do Programa.</text>
  </threadedComment>
</ThreadedComments>
</file>

<file path=xl/threadedComments/threadedComment3.xml><?xml version="1.0" encoding="utf-8"?>
<ThreadedComments xmlns="http://schemas.microsoft.com/office/spreadsheetml/2018/threadedcomments" xmlns:x="http://schemas.openxmlformats.org/spreadsheetml/2006/main">
  <threadedComment ref="B3" dT="2022-07-12T17:07:42.52" personId="{1131EC0C-FF64-43BD-BF76-F9AF5D575F9C}" id="{B9C0176F-DB51-47FC-B5A4-5AD2EB7F7574}">
    <text>Justificar a nova contratação, quando o objeto não estiver previsto em "Avaliação das Contratações"</text>
  </threadedComment>
</ThreadedComments>
</file>

<file path=xl/threadedComments/threadedComment4.xml><?xml version="1.0" encoding="utf-8"?>
<ThreadedComments xmlns="http://schemas.microsoft.com/office/spreadsheetml/2018/threadedcomments" xmlns:x="http://schemas.openxmlformats.org/spreadsheetml/2006/main">
  <threadedComment ref="B3" dT="2022-07-12T17:07:42.52" personId="{1131EC0C-FF64-43BD-BF76-F9AF5D575F9C}" id="{B9C0176F-DB51-47FD-B5A4-5AD2EB7F7574}">
    <text>Justificar a nova contratação, quando o objeto não estiver previsto em "Avaliação das Contratações"</text>
  </threadedComment>
</ThreadedComments>
</file>

<file path=xl/threadedComments/threadedComment5.xml><?xml version="1.0" encoding="utf-8"?>
<ThreadedComments xmlns="http://schemas.microsoft.com/office/spreadsheetml/2018/threadedcomments" xmlns:x="http://schemas.openxmlformats.org/spreadsheetml/2006/main">
  <threadedComment ref="B3" dT="2022-07-12T17:07:42.52" personId="{1131EC0C-FF64-43BD-BF76-F9AF5D575F9C}" id="{B9C0176F-DB51-47FE-B5A4-5AD2EB7F7574}">
    <text>Justificar a nova contratação, quando o objeto não estiver previsto em "Avaliação das Contratações"</text>
  </threadedComment>
</ThreadedComments>
</file>

<file path=xl/threadedComments/threadedComment6.xml><?xml version="1.0" encoding="utf-8"?>
<ThreadedComments xmlns="http://schemas.microsoft.com/office/spreadsheetml/2018/threadedcomments" xmlns:x="http://schemas.openxmlformats.org/spreadsheetml/2006/main">
  <threadedComment ref="B3" dT="2022-07-12T17:07:42.52" personId="{1131EC0C-FF64-43BD-BF76-F9AF5D575F9C}" id="{B9C0176F-DB51-47FF-B5A4-5AD2EB7F7574}">
    <text>Justificar a nova contratação, quando o objeto não estiver previsto em "Avaliação das Contratações"</text>
  </threadedComment>
  <threadedComment ref="B30" dT="2022-08-08T21:36:19.39" personId="{E3D19638-1802-497D-98E1-DFD198571400}" id="{BBA27AE3-FE11-4EF3-A3ED-0CCC7B4BB559}">
    <text>https://consulta.tce.sc.gov.br/Diario/dotc-e2022-07-22.pdf</text>
  </threadedComment>
</ThreadedComments>
</file>

<file path=xl/threadedComments/threadedComment7.xml><?xml version="1.0" encoding="utf-8"?>
<ThreadedComments xmlns="http://schemas.microsoft.com/office/spreadsheetml/2018/threadedcomments" xmlns:x="http://schemas.openxmlformats.org/spreadsheetml/2006/main">
  <threadedComment ref="B3" dT="2022-07-12T17:07:42.52" personId="{1131EC0C-FF64-43BD-BF76-F9AF5D575F9C}" id="{B9C0176F-DB51-4800-B5A4-5AD2EB7F7574}">
    <text>Justificar a nova contratação, quando o objeto não estiver previsto em "Avaliação das Contratações"</text>
  </threadedComment>
</ThreadedComments>
</file>

<file path=xl/threadedComments/threadedComment8.xml><?xml version="1.0" encoding="utf-8"?>
<ThreadedComments xmlns="http://schemas.microsoft.com/office/spreadsheetml/2018/threadedcomments" xmlns:x="http://schemas.openxmlformats.org/spreadsheetml/2006/main">
  <threadedComment ref="B3" dT="2022-07-12T17:07:42.52" personId="{1131EC0C-FF64-43BD-BF76-F9AF5D575F9C}" id="{B9C0176F-DB51-4801-B5A4-5AD2EB7F7574}">
    <text>Justificar a nova contratação, quando o objeto não estiver previsto em "Avaliação das Contratações"</text>
  </threadedComment>
</ThreadedComments>
</file>

<file path=xl/threadedComments/threadedComment9.xml><?xml version="1.0" encoding="utf-8"?>
<ThreadedComments xmlns="http://schemas.microsoft.com/office/spreadsheetml/2018/threadedcomments" xmlns:x="http://schemas.openxmlformats.org/spreadsheetml/2006/main">
  <threadedComment ref="B3" dT="2022-07-12T17:07:42.52" personId="{1131EC0C-FF64-43BD-BF76-F9AF5D575F9C}" id="{B9C0176F-DB51-4802-B5A4-5AD2EB7F7574}">
    <text>Justificar a nova contratação, quando o objeto não estiver previsto em "Avaliação das Contratações"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microsoft.com/office/2017/10/relationships/threadedComment" Target="../threadedComments/threadedComment4.xml"/><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3" Type="http://schemas.microsoft.com/office/2017/10/relationships/threadedComment" Target="../threadedComments/threadedComment5.xml"/><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6.xml"/><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microsoft.com/office/2017/10/relationships/threadedComment" Target="../threadedComments/threadedComment7.xml"/></Relationships>
</file>

<file path=xl/worksheets/_rels/sheet14.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5.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3" Type="http://schemas.microsoft.com/office/2017/10/relationships/threadedComment" Target="../threadedComments/threadedComment10.xml"/><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7.xml.rels><?xml version="1.0" encoding="UTF-8" standalone="yes"?>
<Relationships xmlns="http://schemas.openxmlformats.org/package/2006/relationships"><Relationship Id="rId3" Type="http://schemas.microsoft.com/office/2017/10/relationships/threadedComment" Target="../threadedComments/threadedComment11.xml"/><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P74"/>
  <sheetViews>
    <sheetView showGridLines="0" zoomScale="80" zoomScaleNormal="80" workbookViewId="0">
      <pane xSplit="1" ySplit="3" topLeftCell="B35" activePane="bottomRight" state="frozen"/>
      <selection pane="topRight" activeCell="B1" sqref="B1"/>
      <selection pane="bottomLeft" activeCell="A4" sqref="A4"/>
      <selection pane="bottomRight" activeCell="F39" sqref="F39"/>
    </sheetView>
  </sheetViews>
  <sheetFormatPr defaultColWidth="34.42578125" defaultRowHeight="12.75" x14ac:dyDescent="0.2"/>
  <cols>
    <col min="1" max="1" width="3.42578125" style="5" customWidth="1"/>
    <col min="2" max="2" width="21.5703125" style="5" customWidth="1"/>
    <col min="3" max="5" width="11.5703125" style="5" customWidth="1"/>
    <col min="6" max="6" width="25" style="13" customWidth="1"/>
    <col min="7" max="7" width="15.7109375" style="5" customWidth="1"/>
    <col min="8" max="8" width="36.42578125" style="5" customWidth="1"/>
    <col min="9" max="9" width="14.42578125" style="12" customWidth="1"/>
    <col min="10" max="10" width="17.42578125" style="12" customWidth="1"/>
    <col min="11" max="14" width="14.42578125" style="12" customWidth="1"/>
    <col min="15" max="15" width="37" style="5" customWidth="1"/>
    <col min="16" max="16" width="62" style="5" customWidth="1"/>
    <col min="17" max="17" width="34.42578125" style="5"/>
    <col min="18" max="19" width="34.42578125" style="5" customWidth="1"/>
    <col min="20" max="16384" width="34.42578125" style="5"/>
  </cols>
  <sheetData>
    <row r="1" spans="1:16" ht="15.75" x14ac:dyDescent="0.2">
      <c r="A1" s="191" t="s">
        <v>0</v>
      </c>
      <c r="B1" s="191"/>
      <c r="C1" s="191"/>
      <c r="D1" s="191"/>
      <c r="E1" s="191"/>
      <c r="F1" s="191"/>
      <c r="G1" s="191"/>
      <c r="H1" s="191"/>
      <c r="I1" s="191"/>
      <c r="J1" s="191"/>
      <c r="K1" s="191"/>
      <c r="L1" s="191"/>
      <c r="M1" s="191"/>
      <c r="N1" s="191"/>
      <c r="O1" s="191"/>
      <c r="P1" s="191"/>
    </row>
    <row r="2" spans="1:16" ht="13.5" thickBot="1" x14ac:dyDescent="0.25">
      <c r="A2" s="190" t="s">
        <v>1</v>
      </c>
      <c r="B2" s="190"/>
      <c r="C2" s="190"/>
      <c r="D2" s="190"/>
      <c r="E2" s="190"/>
      <c r="F2" s="190"/>
      <c r="G2" s="190"/>
      <c r="H2" s="190"/>
      <c r="I2" s="190"/>
      <c r="J2" s="24">
        <f>SUM(J4:J39)</f>
        <v>33213731.57</v>
      </c>
      <c r="K2" s="25"/>
      <c r="L2" s="25"/>
      <c r="M2" s="25"/>
      <c r="N2" s="25"/>
      <c r="O2" s="25"/>
      <c r="P2" s="25"/>
    </row>
    <row r="3" spans="1:16" ht="51" x14ac:dyDescent="0.2">
      <c r="A3" s="2" t="s">
        <v>2</v>
      </c>
      <c r="B3" s="2" t="s">
        <v>3</v>
      </c>
      <c r="C3" s="2" t="s">
        <v>4</v>
      </c>
      <c r="D3" s="2" t="s">
        <v>5</v>
      </c>
      <c r="E3" s="3" t="s">
        <v>6</v>
      </c>
      <c r="F3" s="3" t="s">
        <v>7</v>
      </c>
      <c r="G3" s="3" t="s">
        <v>8</v>
      </c>
      <c r="H3" s="3" t="s">
        <v>9</v>
      </c>
      <c r="I3" s="3" t="s">
        <v>10</v>
      </c>
      <c r="J3" s="3" t="s">
        <v>11</v>
      </c>
      <c r="K3" s="3" t="s">
        <v>12</v>
      </c>
      <c r="L3" s="4" t="s">
        <v>13</v>
      </c>
      <c r="M3" s="4" t="s">
        <v>14</v>
      </c>
      <c r="N3" s="14" t="s">
        <v>15</v>
      </c>
      <c r="O3" s="38" t="s">
        <v>16</v>
      </c>
      <c r="P3" s="28" t="s">
        <v>17</v>
      </c>
    </row>
    <row r="4" spans="1:16" ht="25.5" x14ac:dyDescent="0.2">
      <c r="A4" s="23">
        <v>1</v>
      </c>
      <c r="B4" s="23" t="s">
        <v>18</v>
      </c>
      <c r="C4" s="7" t="s">
        <v>19</v>
      </c>
      <c r="D4" s="16" t="s">
        <v>20</v>
      </c>
      <c r="E4" s="16" t="s">
        <v>21</v>
      </c>
      <c r="F4" s="17" t="s">
        <v>22</v>
      </c>
      <c r="G4" s="16" t="s">
        <v>23</v>
      </c>
      <c r="H4" s="1" t="s">
        <v>24</v>
      </c>
      <c r="I4" s="10">
        <v>0</v>
      </c>
      <c r="J4" s="10">
        <v>17395</v>
      </c>
      <c r="K4" s="8">
        <v>44398</v>
      </c>
      <c r="L4" s="9">
        <v>44398</v>
      </c>
      <c r="M4" s="9">
        <v>44762</v>
      </c>
      <c r="N4" s="15">
        <v>44762</v>
      </c>
      <c r="O4" s="41"/>
      <c r="P4" s="36"/>
    </row>
    <row r="5" spans="1:16" ht="25.5" x14ac:dyDescent="0.2">
      <c r="A5" s="23">
        <v>2</v>
      </c>
      <c r="B5" s="23" t="s">
        <v>18</v>
      </c>
      <c r="C5" s="7" t="s">
        <v>19</v>
      </c>
      <c r="D5" s="16" t="s">
        <v>20</v>
      </c>
      <c r="E5" s="16" t="s">
        <v>25</v>
      </c>
      <c r="F5" s="17" t="s">
        <v>26</v>
      </c>
      <c r="G5" s="16" t="s">
        <v>23</v>
      </c>
      <c r="H5" s="1" t="s">
        <v>24</v>
      </c>
      <c r="I5" s="10">
        <v>0</v>
      </c>
      <c r="J5" s="10">
        <v>12778</v>
      </c>
      <c r="K5" s="8">
        <v>44399</v>
      </c>
      <c r="L5" s="9">
        <v>44399</v>
      </c>
      <c r="M5" s="9">
        <v>44763</v>
      </c>
      <c r="N5" s="15">
        <v>44763</v>
      </c>
      <c r="O5" s="41"/>
      <c r="P5" s="36"/>
    </row>
    <row r="6" spans="1:16" ht="143.65" customHeight="1" x14ac:dyDescent="0.2">
      <c r="A6" s="23">
        <v>3</v>
      </c>
      <c r="B6" s="23" t="s">
        <v>27</v>
      </c>
      <c r="C6" s="7" t="s">
        <v>19</v>
      </c>
      <c r="D6" s="16" t="s">
        <v>28</v>
      </c>
      <c r="E6" s="16" t="s">
        <v>29</v>
      </c>
      <c r="F6" s="6" t="s">
        <v>30</v>
      </c>
      <c r="G6" s="16" t="s">
        <v>23</v>
      </c>
      <c r="H6" s="1" t="s">
        <v>31</v>
      </c>
      <c r="I6" s="10">
        <v>0</v>
      </c>
      <c r="J6" s="10">
        <v>14960.89</v>
      </c>
      <c r="K6" s="8">
        <v>44004</v>
      </c>
      <c r="L6" s="9">
        <v>44415</v>
      </c>
      <c r="M6" s="29">
        <v>44779</v>
      </c>
      <c r="N6" s="30">
        <v>45510</v>
      </c>
      <c r="O6" s="41"/>
      <c r="P6" s="36"/>
    </row>
    <row r="7" spans="1:16" ht="132" customHeight="1" x14ac:dyDescent="0.2">
      <c r="A7" s="23">
        <v>4</v>
      </c>
      <c r="B7" s="23" t="s">
        <v>27</v>
      </c>
      <c r="C7" s="7" t="s">
        <v>19</v>
      </c>
      <c r="D7" s="16" t="s">
        <v>28</v>
      </c>
      <c r="E7" s="16" t="s">
        <v>32</v>
      </c>
      <c r="F7" s="6" t="s">
        <v>33</v>
      </c>
      <c r="G7" s="16" t="s">
        <v>23</v>
      </c>
      <c r="H7" s="1" t="s">
        <v>31</v>
      </c>
      <c r="I7" s="10">
        <v>10926.66</v>
      </c>
      <c r="J7" s="10">
        <v>131119.92000000001</v>
      </c>
      <c r="K7" s="8">
        <v>43999</v>
      </c>
      <c r="L7" s="9">
        <v>44423</v>
      </c>
      <c r="M7" s="29">
        <v>44787</v>
      </c>
      <c r="N7" s="30">
        <v>45518</v>
      </c>
      <c r="O7" s="41"/>
      <c r="P7" s="36"/>
    </row>
    <row r="8" spans="1:16" ht="52.15" customHeight="1" x14ac:dyDescent="0.2">
      <c r="A8" s="23">
        <v>5</v>
      </c>
      <c r="B8" s="23" t="s">
        <v>18</v>
      </c>
      <c r="C8" s="7" t="s">
        <v>34</v>
      </c>
      <c r="D8" s="16" t="s">
        <v>35</v>
      </c>
      <c r="E8" s="16" t="s">
        <v>36</v>
      </c>
      <c r="F8" s="17" t="s">
        <v>37</v>
      </c>
      <c r="G8" s="16" t="s">
        <v>23</v>
      </c>
      <c r="H8" s="1" t="s">
        <v>38</v>
      </c>
      <c r="I8" s="10">
        <v>0</v>
      </c>
      <c r="J8" s="10">
        <v>7205.6</v>
      </c>
      <c r="K8" s="8">
        <v>44419</v>
      </c>
      <c r="L8" s="9">
        <v>44433</v>
      </c>
      <c r="M8" s="9">
        <v>44797</v>
      </c>
      <c r="N8" s="15">
        <v>44797</v>
      </c>
      <c r="O8" s="41"/>
      <c r="P8" s="36"/>
    </row>
    <row r="9" spans="1:16" ht="133.5" customHeight="1" x14ac:dyDescent="0.2">
      <c r="A9" s="23">
        <v>6</v>
      </c>
      <c r="B9" s="23" t="s">
        <v>39</v>
      </c>
      <c r="C9" s="7" t="s">
        <v>19</v>
      </c>
      <c r="D9" s="16" t="s">
        <v>36</v>
      </c>
      <c r="E9" s="16" t="s">
        <v>35</v>
      </c>
      <c r="F9" s="17" t="s">
        <v>40</v>
      </c>
      <c r="G9" s="16" t="s">
        <v>23</v>
      </c>
      <c r="H9" s="1" t="s">
        <v>41</v>
      </c>
      <c r="I9" s="10">
        <v>589999.80000000005</v>
      </c>
      <c r="J9" s="10">
        <v>7079997.5999999996</v>
      </c>
      <c r="K9" s="8">
        <v>44455</v>
      </c>
      <c r="L9" s="9">
        <v>44455</v>
      </c>
      <c r="M9" s="9">
        <v>44819</v>
      </c>
      <c r="N9" s="15">
        <v>46280</v>
      </c>
      <c r="O9" s="41"/>
      <c r="P9" s="36"/>
    </row>
    <row r="10" spans="1:16" ht="57.6" customHeight="1" x14ac:dyDescent="0.2">
      <c r="A10" s="23">
        <v>7</v>
      </c>
      <c r="B10" s="23" t="s">
        <v>18</v>
      </c>
      <c r="C10" s="7" t="s">
        <v>19</v>
      </c>
      <c r="D10" s="43" t="s">
        <v>42</v>
      </c>
      <c r="E10" s="16" t="s">
        <v>43</v>
      </c>
      <c r="F10" s="17" t="s">
        <v>44</v>
      </c>
      <c r="G10" s="16" t="s">
        <v>23</v>
      </c>
      <c r="H10" s="1" t="s">
        <v>45</v>
      </c>
      <c r="I10" s="10">
        <v>0</v>
      </c>
      <c r="J10" s="10">
        <v>30600</v>
      </c>
      <c r="K10" s="8">
        <v>44467</v>
      </c>
      <c r="L10" s="9">
        <v>44467</v>
      </c>
      <c r="M10" s="9">
        <v>44831</v>
      </c>
      <c r="N10" s="15">
        <v>44831</v>
      </c>
      <c r="O10" s="41"/>
      <c r="P10" s="36"/>
    </row>
    <row r="11" spans="1:16" ht="51" x14ac:dyDescent="0.2">
      <c r="A11" s="23">
        <v>8</v>
      </c>
      <c r="B11" s="23" t="s">
        <v>18</v>
      </c>
      <c r="C11" s="7" t="s">
        <v>19</v>
      </c>
      <c r="D11" s="43" t="s">
        <v>42</v>
      </c>
      <c r="E11" s="16" t="s">
        <v>46</v>
      </c>
      <c r="F11" s="17" t="s">
        <v>47</v>
      </c>
      <c r="G11" s="16" t="s">
        <v>23</v>
      </c>
      <c r="H11" s="1" t="s">
        <v>48</v>
      </c>
      <c r="I11" s="10">
        <v>0</v>
      </c>
      <c r="J11" s="10">
        <v>26148.66</v>
      </c>
      <c r="K11" s="8">
        <v>44467</v>
      </c>
      <c r="L11" s="9">
        <v>44467</v>
      </c>
      <c r="M11" s="9">
        <v>44831</v>
      </c>
      <c r="N11" s="15">
        <v>44831</v>
      </c>
      <c r="O11" s="41"/>
      <c r="P11" s="36"/>
    </row>
    <row r="12" spans="1:16" ht="44.1" customHeight="1" x14ac:dyDescent="0.2">
      <c r="A12" s="23">
        <v>9</v>
      </c>
      <c r="B12" s="23" t="s">
        <v>39</v>
      </c>
      <c r="C12" s="7" t="s">
        <v>49</v>
      </c>
      <c r="D12" s="16" t="s">
        <v>50</v>
      </c>
      <c r="E12" s="16" t="s">
        <v>51</v>
      </c>
      <c r="F12" s="17" t="s">
        <v>52</v>
      </c>
      <c r="G12" s="16" t="s">
        <v>23</v>
      </c>
      <c r="H12" s="1" t="s">
        <v>53</v>
      </c>
      <c r="I12" s="10">
        <v>900</v>
      </c>
      <c r="J12" s="10">
        <v>10800</v>
      </c>
      <c r="K12" s="8">
        <v>44131</v>
      </c>
      <c r="L12" s="9">
        <v>44517</v>
      </c>
      <c r="M12" s="29">
        <v>44881</v>
      </c>
      <c r="N12" s="15">
        <v>45977</v>
      </c>
      <c r="O12" s="42"/>
      <c r="P12" s="37"/>
    </row>
    <row r="13" spans="1:16" ht="38.25" x14ac:dyDescent="0.2">
      <c r="A13" s="23">
        <v>10</v>
      </c>
      <c r="B13" s="23" t="s">
        <v>27</v>
      </c>
      <c r="C13" s="7" t="s">
        <v>19</v>
      </c>
      <c r="D13" s="16" t="s">
        <v>54</v>
      </c>
      <c r="E13" s="16" t="s">
        <v>55</v>
      </c>
      <c r="F13" s="17" t="s">
        <v>56</v>
      </c>
      <c r="G13" s="16" t="s">
        <v>23</v>
      </c>
      <c r="H13" s="1" t="s">
        <v>57</v>
      </c>
      <c r="I13" s="10">
        <v>0</v>
      </c>
      <c r="J13" s="10">
        <f>379000+16600</f>
        <v>395600</v>
      </c>
      <c r="K13" s="8">
        <v>44539</v>
      </c>
      <c r="L13" s="9">
        <v>44539</v>
      </c>
      <c r="M13" s="9">
        <v>44903</v>
      </c>
      <c r="N13" s="15">
        <v>44903</v>
      </c>
      <c r="O13" s="41"/>
      <c r="P13" s="36"/>
    </row>
    <row r="14" spans="1:16" ht="51" x14ac:dyDescent="0.2">
      <c r="A14" s="23">
        <v>11</v>
      </c>
      <c r="B14" s="23" t="s">
        <v>39</v>
      </c>
      <c r="C14" s="7" t="s">
        <v>58</v>
      </c>
      <c r="D14" s="16" t="s">
        <v>59</v>
      </c>
      <c r="E14" s="16" t="s">
        <v>60</v>
      </c>
      <c r="F14" s="17" t="s">
        <v>61</v>
      </c>
      <c r="G14" s="16" t="s">
        <v>23</v>
      </c>
      <c r="H14" s="1" t="s">
        <v>62</v>
      </c>
      <c r="I14" s="10">
        <v>271410.48</v>
      </c>
      <c r="J14" s="10">
        <v>3256925.76</v>
      </c>
      <c r="K14" s="8">
        <v>43180</v>
      </c>
      <c r="L14" s="9">
        <v>44562</v>
      </c>
      <c r="M14" s="29">
        <v>44926</v>
      </c>
      <c r="N14" s="15">
        <v>45005</v>
      </c>
      <c r="O14" s="41"/>
      <c r="P14" s="36"/>
    </row>
    <row r="15" spans="1:16" ht="64.150000000000006" customHeight="1" x14ac:dyDescent="0.2">
      <c r="A15" s="23">
        <v>12</v>
      </c>
      <c r="B15" s="23" t="s">
        <v>18</v>
      </c>
      <c r="C15" s="7" t="s">
        <v>19</v>
      </c>
      <c r="D15" s="16" t="s">
        <v>63</v>
      </c>
      <c r="E15" s="16" t="s">
        <v>64</v>
      </c>
      <c r="F15" s="17" t="s">
        <v>65</v>
      </c>
      <c r="G15" s="16" t="s">
        <v>23</v>
      </c>
      <c r="H15" s="1" t="s">
        <v>66</v>
      </c>
      <c r="I15" s="10">
        <v>0</v>
      </c>
      <c r="J15" s="10">
        <v>26000</v>
      </c>
      <c r="K15" s="8">
        <v>43853</v>
      </c>
      <c r="L15" s="9">
        <v>44584</v>
      </c>
      <c r="M15" s="29">
        <v>44948</v>
      </c>
      <c r="N15" s="15">
        <v>45313</v>
      </c>
      <c r="O15" s="41"/>
      <c r="P15" s="36"/>
    </row>
    <row r="16" spans="1:16" ht="153" x14ac:dyDescent="0.2">
      <c r="A16" s="23">
        <v>13</v>
      </c>
      <c r="B16" s="23" t="s">
        <v>23</v>
      </c>
      <c r="C16" s="7" t="s">
        <v>19</v>
      </c>
      <c r="D16" s="16" t="s">
        <v>67</v>
      </c>
      <c r="E16" s="16" t="s">
        <v>68</v>
      </c>
      <c r="F16" s="17" t="s">
        <v>69</v>
      </c>
      <c r="G16" s="16" t="s">
        <v>23</v>
      </c>
      <c r="H16" s="1" t="s">
        <v>70</v>
      </c>
      <c r="I16" s="10">
        <v>0</v>
      </c>
      <c r="J16" s="10">
        <f>26760+3107.6</f>
        <v>29867.599999999999</v>
      </c>
      <c r="K16" s="8">
        <v>44235</v>
      </c>
      <c r="L16" s="9">
        <v>44600</v>
      </c>
      <c r="M16" s="29">
        <v>44964</v>
      </c>
      <c r="N16" s="15">
        <v>46060</v>
      </c>
      <c r="O16" s="41"/>
      <c r="P16" s="36"/>
    </row>
    <row r="17" spans="1:16" ht="25.5" x14ac:dyDescent="0.2">
      <c r="A17" s="23">
        <v>14</v>
      </c>
      <c r="B17" s="23" t="s">
        <v>18</v>
      </c>
      <c r="C17" s="7" t="s">
        <v>19</v>
      </c>
      <c r="D17" s="16" t="s">
        <v>71</v>
      </c>
      <c r="E17" s="16" t="s">
        <v>72</v>
      </c>
      <c r="F17" s="17" t="s">
        <v>73</v>
      </c>
      <c r="G17" s="16" t="s">
        <v>23</v>
      </c>
      <c r="H17" s="1" t="s">
        <v>74</v>
      </c>
      <c r="I17" s="10">
        <v>23810.92</v>
      </c>
      <c r="J17" s="10">
        <v>285730.98</v>
      </c>
      <c r="K17" s="8">
        <v>43773</v>
      </c>
      <c r="L17" s="9">
        <v>44604</v>
      </c>
      <c r="M17" s="29">
        <v>44968</v>
      </c>
      <c r="N17" s="15">
        <v>45333</v>
      </c>
      <c r="O17" s="41"/>
      <c r="P17" s="36"/>
    </row>
    <row r="18" spans="1:16" ht="25.5" x14ac:dyDescent="0.2">
      <c r="A18" s="23">
        <v>15</v>
      </c>
      <c r="B18" s="23" t="s">
        <v>27</v>
      </c>
      <c r="C18" s="7" t="s">
        <v>34</v>
      </c>
      <c r="D18" s="16" t="s">
        <v>75</v>
      </c>
      <c r="E18" s="16" t="s">
        <v>76</v>
      </c>
      <c r="F18" s="17" t="s">
        <v>77</v>
      </c>
      <c r="G18" s="16" t="s">
        <v>23</v>
      </c>
      <c r="H18" s="1" t="s">
        <v>78</v>
      </c>
      <c r="I18" s="10">
        <v>1333.33</v>
      </c>
      <c r="J18" s="10">
        <v>15999.96</v>
      </c>
      <c r="K18" s="8">
        <v>44623</v>
      </c>
      <c r="L18" s="9">
        <v>44623</v>
      </c>
      <c r="M18" s="9">
        <v>44987</v>
      </c>
      <c r="N18" s="15">
        <v>44987</v>
      </c>
      <c r="O18" s="41"/>
      <c r="P18" s="36"/>
    </row>
    <row r="19" spans="1:16" ht="89.25" x14ac:dyDescent="0.2">
      <c r="A19" s="23">
        <v>16</v>
      </c>
      <c r="B19" s="23" t="s">
        <v>18</v>
      </c>
      <c r="C19" s="7" t="s">
        <v>19</v>
      </c>
      <c r="D19" s="16" t="s">
        <v>79</v>
      </c>
      <c r="E19" s="16" t="s">
        <v>80</v>
      </c>
      <c r="F19" s="17" t="s">
        <v>81</v>
      </c>
      <c r="G19" s="16" t="s">
        <v>23</v>
      </c>
      <c r="H19" s="1" t="s">
        <v>82</v>
      </c>
      <c r="I19" s="10">
        <v>0</v>
      </c>
      <c r="J19" s="10">
        <v>202234.64</v>
      </c>
      <c r="K19" s="8">
        <v>44256</v>
      </c>
      <c r="L19" s="9" t="s">
        <v>83</v>
      </c>
      <c r="M19" s="29">
        <v>44997</v>
      </c>
      <c r="N19" s="15">
        <v>45728</v>
      </c>
      <c r="O19" s="41"/>
      <c r="P19" s="36"/>
    </row>
    <row r="20" spans="1:16" ht="25.5" x14ac:dyDescent="0.2">
      <c r="A20" s="23">
        <v>17</v>
      </c>
      <c r="B20" s="23" t="s">
        <v>27</v>
      </c>
      <c r="C20" s="7" t="s">
        <v>49</v>
      </c>
      <c r="D20" s="16" t="s">
        <v>84</v>
      </c>
      <c r="E20" s="16" t="s">
        <v>85</v>
      </c>
      <c r="F20" s="6" t="s">
        <v>86</v>
      </c>
      <c r="G20" s="16" t="s">
        <v>23</v>
      </c>
      <c r="H20" s="1" t="s">
        <v>87</v>
      </c>
      <c r="I20" s="10">
        <v>0</v>
      </c>
      <c r="J20" s="10">
        <v>487407.53</v>
      </c>
      <c r="K20" s="8">
        <v>43951</v>
      </c>
      <c r="L20" s="9">
        <v>43952</v>
      </c>
      <c r="M20" s="9">
        <v>45046</v>
      </c>
      <c r="N20" s="15">
        <v>45046</v>
      </c>
      <c r="O20" s="41"/>
      <c r="P20" s="36"/>
    </row>
    <row r="21" spans="1:16" ht="25.5" x14ac:dyDescent="0.2">
      <c r="A21" s="23">
        <v>18</v>
      </c>
      <c r="B21" s="23" t="s">
        <v>18</v>
      </c>
      <c r="C21" s="7" t="s">
        <v>19</v>
      </c>
      <c r="D21" s="16" t="s">
        <v>88</v>
      </c>
      <c r="E21" s="16" t="s">
        <v>88</v>
      </c>
      <c r="F21" s="17" t="s">
        <v>89</v>
      </c>
      <c r="G21" s="16" t="s">
        <v>23</v>
      </c>
      <c r="H21" s="1" t="s">
        <v>90</v>
      </c>
      <c r="I21" s="10">
        <v>0</v>
      </c>
      <c r="J21" s="10">
        <f>304000+72000</f>
        <v>376000</v>
      </c>
      <c r="K21" s="8">
        <v>44685</v>
      </c>
      <c r="L21" s="9">
        <v>44685</v>
      </c>
      <c r="M21" s="9">
        <v>45049</v>
      </c>
      <c r="N21" s="15">
        <v>45049</v>
      </c>
      <c r="O21" s="41"/>
      <c r="P21" s="36"/>
    </row>
    <row r="22" spans="1:16" ht="25.5" x14ac:dyDescent="0.2">
      <c r="A22" s="23">
        <v>19</v>
      </c>
      <c r="B22" s="23" t="s">
        <v>18</v>
      </c>
      <c r="C22" s="7" t="s">
        <v>19</v>
      </c>
      <c r="D22" s="16" t="s">
        <v>88</v>
      </c>
      <c r="E22" s="16" t="s">
        <v>91</v>
      </c>
      <c r="F22" s="17" t="s">
        <v>92</v>
      </c>
      <c r="G22" s="16" t="s">
        <v>23</v>
      </c>
      <c r="H22" s="1" t="s">
        <v>93</v>
      </c>
      <c r="I22" s="10">
        <v>0</v>
      </c>
      <c r="J22" s="10">
        <v>756099.68</v>
      </c>
      <c r="K22" s="8">
        <v>44685</v>
      </c>
      <c r="L22" s="9">
        <v>44685</v>
      </c>
      <c r="M22" s="9">
        <v>45049</v>
      </c>
      <c r="N22" s="15">
        <v>45049</v>
      </c>
      <c r="O22" s="41"/>
      <c r="P22" s="36"/>
    </row>
    <row r="23" spans="1:16" ht="43.15" customHeight="1" x14ac:dyDescent="0.2">
      <c r="A23" s="23">
        <v>20</v>
      </c>
      <c r="B23" s="23" t="s">
        <v>18</v>
      </c>
      <c r="C23" s="7" t="s">
        <v>19</v>
      </c>
      <c r="D23" s="16" t="s">
        <v>88</v>
      </c>
      <c r="E23" s="16" t="s">
        <v>94</v>
      </c>
      <c r="F23" s="17" t="s">
        <v>89</v>
      </c>
      <c r="G23" s="16" t="s">
        <v>23</v>
      </c>
      <c r="H23" s="1" t="s">
        <v>95</v>
      </c>
      <c r="I23" s="10">
        <v>0</v>
      </c>
      <c r="J23" s="10">
        <v>97825</v>
      </c>
      <c r="K23" s="8">
        <v>44685</v>
      </c>
      <c r="L23" s="9">
        <v>44685</v>
      </c>
      <c r="M23" s="9">
        <v>45049</v>
      </c>
      <c r="N23" s="15">
        <v>45049</v>
      </c>
      <c r="O23" s="41"/>
      <c r="P23" s="36"/>
    </row>
    <row r="24" spans="1:16" ht="42.6" customHeight="1" x14ac:dyDescent="0.2">
      <c r="A24" s="23">
        <v>21</v>
      </c>
      <c r="B24" s="23" t="s">
        <v>39</v>
      </c>
      <c r="C24" s="7" t="s">
        <v>34</v>
      </c>
      <c r="D24" s="16" t="s">
        <v>96</v>
      </c>
      <c r="E24" s="16" t="s">
        <v>97</v>
      </c>
      <c r="F24" s="17" t="s">
        <v>98</v>
      </c>
      <c r="G24" s="16" t="s">
        <v>23</v>
      </c>
      <c r="H24" s="1" t="s">
        <v>99</v>
      </c>
      <c r="I24" s="10">
        <v>0</v>
      </c>
      <c r="J24" s="10">
        <v>16900</v>
      </c>
      <c r="K24" s="8">
        <v>44713</v>
      </c>
      <c r="L24" s="9">
        <v>44713</v>
      </c>
      <c r="M24" s="9">
        <v>45077</v>
      </c>
      <c r="N24" s="15">
        <v>45077</v>
      </c>
      <c r="O24" s="41"/>
      <c r="P24" s="36"/>
    </row>
    <row r="25" spans="1:16" ht="44.1" customHeight="1" x14ac:dyDescent="0.2">
      <c r="A25" s="23">
        <v>22</v>
      </c>
      <c r="B25" s="23" t="s">
        <v>39</v>
      </c>
      <c r="C25" s="7" t="s">
        <v>49</v>
      </c>
      <c r="D25" s="16" t="s">
        <v>100</v>
      </c>
      <c r="E25" s="16" t="s">
        <v>101</v>
      </c>
      <c r="F25" s="6" t="s">
        <v>102</v>
      </c>
      <c r="G25" s="16" t="s">
        <v>23</v>
      </c>
      <c r="H25" s="1" t="s">
        <v>103</v>
      </c>
      <c r="I25" s="10">
        <v>0</v>
      </c>
      <c r="J25" s="10">
        <v>12219.6</v>
      </c>
      <c r="K25" s="8">
        <v>43721</v>
      </c>
      <c r="L25" s="9">
        <v>44452</v>
      </c>
      <c r="M25" s="9">
        <v>45181</v>
      </c>
      <c r="N25" s="15">
        <v>45181</v>
      </c>
      <c r="O25" s="41"/>
      <c r="P25" s="36"/>
    </row>
    <row r="26" spans="1:16" ht="49.5" customHeight="1" x14ac:dyDescent="0.2">
      <c r="A26" s="23">
        <v>23</v>
      </c>
      <c r="B26" s="23" t="s">
        <v>18</v>
      </c>
      <c r="C26" s="7" t="s">
        <v>19</v>
      </c>
      <c r="D26" s="16" t="s">
        <v>104</v>
      </c>
      <c r="E26" s="16" t="s">
        <v>67</v>
      </c>
      <c r="F26" s="17" t="s">
        <v>105</v>
      </c>
      <c r="G26" s="16" t="s">
        <v>23</v>
      </c>
      <c r="H26" s="1" t="s">
        <v>106</v>
      </c>
      <c r="I26" s="10">
        <v>0</v>
      </c>
      <c r="J26" s="10">
        <f>1329999.69+102901.6+178243.58</f>
        <v>1611144.87</v>
      </c>
      <c r="K26" s="8">
        <v>44215</v>
      </c>
      <c r="L26" s="29">
        <v>44215</v>
      </c>
      <c r="M26" s="29">
        <v>45309</v>
      </c>
      <c r="N26" s="15">
        <v>45675</v>
      </c>
      <c r="O26" s="41"/>
      <c r="P26" s="36"/>
    </row>
    <row r="27" spans="1:16" ht="38.65" customHeight="1" x14ac:dyDescent="0.2">
      <c r="A27" s="23">
        <v>24</v>
      </c>
      <c r="B27" s="23" t="s">
        <v>18</v>
      </c>
      <c r="C27" s="7" t="s">
        <v>49</v>
      </c>
      <c r="D27" s="16" t="s">
        <v>107</v>
      </c>
      <c r="E27" s="16" t="s">
        <v>108</v>
      </c>
      <c r="F27" s="6" t="s">
        <v>109</v>
      </c>
      <c r="G27" s="16" t="s">
        <v>23</v>
      </c>
      <c r="H27" s="1" t="s">
        <v>110</v>
      </c>
      <c r="I27" s="10">
        <v>1862.4</v>
      </c>
      <c r="J27" s="10">
        <v>111744</v>
      </c>
      <c r="K27" s="8">
        <v>43697</v>
      </c>
      <c r="L27" s="9">
        <v>43697</v>
      </c>
      <c r="M27" s="9">
        <v>45523</v>
      </c>
      <c r="N27" s="15">
        <v>45523</v>
      </c>
      <c r="O27" s="41"/>
      <c r="P27" s="36"/>
    </row>
    <row r="28" spans="1:16" ht="49.5" customHeight="1" x14ac:dyDescent="0.2">
      <c r="A28" s="23">
        <v>25</v>
      </c>
      <c r="B28" s="23" t="s">
        <v>39</v>
      </c>
      <c r="C28" s="7" t="s">
        <v>34</v>
      </c>
      <c r="D28" s="16" t="s">
        <v>43</v>
      </c>
      <c r="E28" s="16" t="s">
        <v>111</v>
      </c>
      <c r="F28" s="17" t="s">
        <v>109</v>
      </c>
      <c r="G28" s="16" t="s">
        <v>23</v>
      </c>
      <c r="H28" s="1" t="s">
        <v>112</v>
      </c>
      <c r="I28" s="10">
        <v>0</v>
      </c>
      <c r="J28" s="10">
        <v>8995</v>
      </c>
      <c r="K28" s="8">
        <v>44448</v>
      </c>
      <c r="L28" s="9">
        <v>44448</v>
      </c>
      <c r="M28" s="9">
        <v>45543</v>
      </c>
      <c r="N28" s="15">
        <v>45543</v>
      </c>
      <c r="O28" s="41"/>
      <c r="P28" s="36"/>
    </row>
    <row r="29" spans="1:16" ht="64.5" customHeight="1" x14ac:dyDescent="0.2">
      <c r="A29" s="23">
        <v>26</v>
      </c>
      <c r="B29" s="23" t="s">
        <v>39</v>
      </c>
      <c r="C29" s="7" t="s">
        <v>34</v>
      </c>
      <c r="D29" s="16" t="s">
        <v>113</v>
      </c>
      <c r="E29" s="16" t="s">
        <v>114</v>
      </c>
      <c r="F29" s="6" t="s">
        <v>115</v>
      </c>
      <c r="G29" s="16" t="s">
        <v>23</v>
      </c>
      <c r="H29" s="1" t="s">
        <v>116</v>
      </c>
      <c r="I29" s="10">
        <v>40</v>
      </c>
      <c r="J29" s="10">
        <v>1920</v>
      </c>
      <c r="K29" s="8">
        <v>44131</v>
      </c>
      <c r="L29" s="9">
        <v>44136</v>
      </c>
      <c r="M29" s="9">
        <v>45595</v>
      </c>
      <c r="N29" s="15">
        <v>45595</v>
      </c>
      <c r="O29" s="41"/>
      <c r="P29" s="36"/>
    </row>
    <row r="30" spans="1:16" ht="49.5" customHeight="1" x14ac:dyDescent="0.2">
      <c r="A30" s="23">
        <v>27</v>
      </c>
      <c r="B30" s="23" t="s">
        <v>117</v>
      </c>
      <c r="C30" s="7" t="s">
        <v>19</v>
      </c>
      <c r="D30" s="16" t="s">
        <v>118</v>
      </c>
      <c r="E30" s="16" t="s">
        <v>119</v>
      </c>
      <c r="F30" s="17" t="s">
        <v>120</v>
      </c>
      <c r="G30" s="16" t="s">
        <v>23</v>
      </c>
      <c r="H30" s="1" t="s">
        <v>121</v>
      </c>
      <c r="I30" s="10">
        <v>0</v>
      </c>
      <c r="J30" s="10">
        <v>2055000</v>
      </c>
      <c r="K30" s="8">
        <v>44531</v>
      </c>
      <c r="L30" s="9">
        <v>44531</v>
      </c>
      <c r="M30" s="9">
        <v>45626</v>
      </c>
      <c r="N30" s="15">
        <v>45626</v>
      </c>
      <c r="O30" s="41"/>
      <c r="P30" s="36"/>
    </row>
    <row r="31" spans="1:16" ht="53.65" customHeight="1" x14ac:dyDescent="0.2">
      <c r="A31" s="23">
        <v>28</v>
      </c>
      <c r="B31" s="23" t="s">
        <v>27</v>
      </c>
      <c r="C31" s="7" t="s">
        <v>19</v>
      </c>
      <c r="D31" s="16" t="s">
        <v>122</v>
      </c>
      <c r="E31" s="16" t="s">
        <v>123</v>
      </c>
      <c r="F31" s="17" t="s">
        <v>124</v>
      </c>
      <c r="G31" s="16" t="s">
        <v>23</v>
      </c>
      <c r="H31" s="1" t="s">
        <v>125</v>
      </c>
      <c r="I31" s="10">
        <v>0</v>
      </c>
      <c r="J31" s="10">
        <v>571188.6</v>
      </c>
      <c r="K31" s="8">
        <v>44284</v>
      </c>
      <c r="L31" s="29">
        <v>44664</v>
      </c>
      <c r="M31" s="29">
        <v>45759</v>
      </c>
      <c r="N31" s="30">
        <v>45759</v>
      </c>
      <c r="O31" s="41"/>
      <c r="P31" s="36"/>
    </row>
    <row r="32" spans="1:16" ht="46.5" customHeight="1" x14ac:dyDescent="0.2">
      <c r="A32" s="23">
        <v>29</v>
      </c>
      <c r="B32" s="23" t="s">
        <v>18</v>
      </c>
      <c r="C32" s="7" t="s">
        <v>19</v>
      </c>
      <c r="D32" s="16" t="s">
        <v>126</v>
      </c>
      <c r="E32" s="16" t="s">
        <v>127</v>
      </c>
      <c r="F32" s="17" t="s">
        <v>128</v>
      </c>
      <c r="G32" s="16" t="s">
        <v>23</v>
      </c>
      <c r="H32" s="1" t="s">
        <v>129</v>
      </c>
      <c r="I32" s="10">
        <v>0</v>
      </c>
      <c r="J32" s="10">
        <v>233000</v>
      </c>
      <c r="K32" s="8">
        <v>44676</v>
      </c>
      <c r="L32" s="9">
        <v>44676</v>
      </c>
      <c r="M32" s="9">
        <v>45771</v>
      </c>
      <c r="N32" s="15">
        <v>45771</v>
      </c>
      <c r="O32" s="41"/>
      <c r="P32" s="36"/>
    </row>
    <row r="33" spans="1:16" ht="47.65" customHeight="1" x14ac:dyDescent="0.2">
      <c r="A33" s="23">
        <v>30</v>
      </c>
      <c r="B33" s="23" t="s">
        <v>27</v>
      </c>
      <c r="C33" s="7" t="s">
        <v>49</v>
      </c>
      <c r="D33" s="16" t="s">
        <v>130</v>
      </c>
      <c r="E33" s="16" t="s">
        <v>131</v>
      </c>
      <c r="F33" s="17" t="s">
        <v>86</v>
      </c>
      <c r="G33" s="16" t="s">
        <v>23</v>
      </c>
      <c r="H33" s="1" t="s">
        <v>132</v>
      </c>
      <c r="I33" s="10">
        <v>0</v>
      </c>
      <c r="J33" s="10">
        <v>63024.49</v>
      </c>
      <c r="K33" s="8">
        <v>44742</v>
      </c>
      <c r="L33" s="9">
        <v>44743</v>
      </c>
      <c r="M33" s="9">
        <v>45838</v>
      </c>
      <c r="N33" s="15">
        <v>45838</v>
      </c>
      <c r="O33" s="41"/>
      <c r="P33" s="36"/>
    </row>
    <row r="34" spans="1:16" ht="44.1" customHeight="1" x14ac:dyDescent="0.2">
      <c r="A34" s="44">
        <v>31</v>
      </c>
      <c r="B34" s="44" t="s">
        <v>27</v>
      </c>
      <c r="C34" s="45" t="s">
        <v>34</v>
      </c>
      <c r="D34" s="46" t="s">
        <v>133</v>
      </c>
      <c r="E34" s="46" t="s">
        <v>20</v>
      </c>
      <c r="F34" s="47" t="s">
        <v>134</v>
      </c>
      <c r="G34" s="46" t="s">
        <v>23</v>
      </c>
      <c r="H34" s="48" t="s">
        <v>135</v>
      </c>
      <c r="I34" s="49">
        <v>0</v>
      </c>
      <c r="J34" s="49">
        <v>3949498.2</v>
      </c>
      <c r="K34" s="50">
        <v>44470</v>
      </c>
      <c r="L34" s="22">
        <v>44470</v>
      </c>
      <c r="M34" s="22">
        <v>46295</v>
      </c>
      <c r="N34" s="51">
        <v>46295</v>
      </c>
      <c r="O34" s="52"/>
      <c r="P34" s="53"/>
    </row>
    <row r="35" spans="1:16" ht="106.5" customHeight="1" x14ac:dyDescent="0.2">
      <c r="A35" s="23">
        <v>32</v>
      </c>
      <c r="B35" s="23" t="s">
        <v>27</v>
      </c>
      <c r="C35" s="7" t="s">
        <v>19</v>
      </c>
      <c r="D35" s="16" t="s">
        <v>136</v>
      </c>
      <c r="E35" s="16" t="s">
        <v>137</v>
      </c>
      <c r="F35" s="17" t="s">
        <v>138</v>
      </c>
      <c r="G35" s="16" t="s">
        <v>23</v>
      </c>
      <c r="H35" s="1" t="s">
        <v>139</v>
      </c>
      <c r="I35" s="10">
        <v>0</v>
      </c>
      <c r="J35" s="10">
        <v>5999999.9900000002</v>
      </c>
      <c r="K35" s="8">
        <v>44484</v>
      </c>
      <c r="L35" s="9">
        <v>44484</v>
      </c>
      <c r="M35" s="9">
        <v>46309</v>
      </c>
      <c r="N35" s="15">
        <v>46309</v>
      </c>
      <c r="O35" s="41"/>
      <c r="P35" s="36"/>
    </row>
    <row r="36" spans="1:16" ht="94.5" customHeight="1" x14ac:dyDescent="0.2">
      <c r="A36" s="23">
        <v>33</v>
      </c>
      <c r="B36" s="23" t="s">
        <v>27</v>
      </c>
      <c r="C36" s="7" t="s">
        <v>19</v>
      </c>
      <c r="D36" s="16" t="s">
        <v>140</v>
      </c>
      <c r="E36" s="16" t="s">
        <v>141</v>
      </c>
      <c r="F36" s="17" t="s">
        <v>142</v>
      </c>
      <c r="G36" s="16" t="s">
        <v>23</v>
      </c>
      <c r="H36" s="1" t="s">
        <v>143</v>
      </c>
      <c r="I36" s="10">
        <v>0</v>
      </c>
      <c r="J36" s="10">
        <v>4110000</v>
      </c>
      <c r="K36" s="8">
        <v>44623</v>
      </c>
      <c r="L36" s="9">
        <v>44623</v>
      </c>
      <c r="M36" s="9">
        <v>46448</v>
      </c>
      <c r="N36" s="15">
        <v>46448</v>
      </c>
      <c r="O36" s="41"/>
      <c r="P36" s="36"/>
    </row>
    <row r="37" spans="1:16" ht="103.5" customHeight="1" x14ac:dyDescent="0.2">
      <c r="A37" s="23">
        <v>34</v>
      </c>
      <c r="B37" s="23" t="s">
        <v>27</v>
      </c>
      <c r="C37" s="7" t="s">
        <v>19</v>
      </c>
      <c r="D37" s="16" t="s">
        <v>94</v>
      </c>
      <c r="E37" s="16" t="s">
        <v>144</v>
      </c>
      <c r="F37" s="17" t="s">
        <v>145</v>
      </c>
      <c r="G37" s="16" t="s">
        <v>23</v>
      </c>
      <c r="H37" s="1" t="s">
        <v>146</v>
      </c>
      <c r="I37" s="10">
        <v>0</v>
      </c>
      <c r="J37" s="10">
        <v>840000</v>
      </c>
      <c r="K37" s="8">
        <v>44713</v>
      </c>
      <c r="L37" s="9">
        <v>44713</v>
      </c>
      <c r="M37" s="9">
        <v>46538</v>
      </c>
      <c r="N37" s="15">
        <v>46538</v>
      </c>
      <c r="O37" s="41"/>
      <c r="P37" s="36"/>
    </row>
    <row r="38" spans="1:16" ht="81" customHeight="1" x14ac:dyDescent="0.2">
      <c r="A38" s="23">
        <v>35</v>
      </c>
      <c r="B38" s="23" t="s">
        <v>27</v>
      </c>
      <c r="C38" s="7" t="s">
        <v>19</v>
      </c>
      <c r="D38" s="16" t="s">
        <v>144</v>
      </c>
      <c r="E38" s="16" t="s">
        <v>147</v>
      </c>
      <c r="F38" s="17" t="s">
        <v>148</v>
      </c>
      <c r="G38" s="16" t="s">
        <v>23</v>
      </c>
      <c r="H38" s="1" t="s">
        <v>149</v>
      </c>
      <c r="I38" s="10">
        <v>0</v>
      </c>
      <c r="J38" s="10">
        <v>243500</v>
      </c>
      <c r="K38" s="8">
        <v>44760</v>
      </c>
      <c r="L38" s="9">
        <v>44760</v>
      </c>
      <c r="M38" s="9">
        <v>45124</v>
      </c>
      <c r="N38" s="15">
        <v>46585</v>
      </c>
      <c r="O38" s="41"/>
      <c r="P38" s="36"/>
    </row>
    <row r="39" spans="1:16" ht="38.25" x14ac:dyDescent="0.2">
      <c r="A39" s="23">
        <v>36</v>
      </c>
      <c r="B39" s="23" t="s">
        <v>150</v>
      </c>
      <c r="C39" s="7" t="s">
        <v>19</v>
      </c>
      <c r="D39" s="16" t="s">
        <v>151</v>
      </c>
      <c r="E39" s="16" t="s">
        <v>152</v>
      </c>
      <c r="F39" s="17" t="s">
        <v>153</v>
      </c>
      <c r="G39" s="16" t="s">
        <v>23</v>
      </c>
      <c r="H39" s="1" t="s">
        <v>154</v>
      </c>
      <c r="I39" s="10">
        <v>0</v>
      </c>
      <c r="J39" s="10">
        <v>124900</v>
      </c>
      <c r="K39" s="8">
        <v>44763</v>
      </c>
      <c r="L39" s="9">
        <v>44763</v>
      </c>
      <c r="M39" s="9">
        <v>45128</v>
      </c>
      <c r="N39" s="15">
        <v>45128</v>
      </c>
      <c r="O39" s="41"/>
      <c r="P39" s="36"/>
    </row>
    <row r="40" spans="1:16" x14ac:dyDescent="0.2">
      <c r="A40" s="20"/>
      <c r="B40" s="20"/>
      <c r="C40" s="20"/>
      <c r="D40" s="20"/>
      <c r="E40" s="20"/>
      <c r="F40" s="21"/>
      <c r="G40" s="20"/>
      <c r="H40" s="20"/>
      <c r="I40" s="19"/>
      <c r="J40" s="19"/>
      <c r="K40" s="19"/>
      <c r="L40" s="19"/>
      <c r="M40" s="19"/>
      <c r="N40" s="19"/>
      <c r="O40" s="19"/>
      <c r="P40" s="19"/>
    </row>
    <row r="44" spans="1:16" ht="15" x14ac:dyDescent="0.25">
      <c r="G44"/>
    </row>
    <row r="45" spans="1:16" ht="15" x14ac:dyDescent="0.25">
      <c r="G45"/>
    </row>
    <row r="46" spans="1:16" ht="15" x14ac:dyDescent="0.25">
      <c r="G46"/>
    </row>
    <row r="47" spans="1:16" ht="15" x14ac:dyDescent="0.25">
      <c r="G47"/>
    </row>
    <row r="48" spans="1:16" ht="15" x14ac:dyDescent="0.25">
      <c r="G48"/>
    </row>
    <row r="49" spans="3:7" ht="15" x14ac:dyDescent="0.25">
      <c r="G49"/>
    </row>
    <row r="50" spans="3:7" ht="15" x14ac:dyDescent="0.25">
      <c r="C50" s="39" t="s">
        <v>155</v>
      </c>
      <c r="G50"/>
    </row>
    <row r="51" spans="3:7" ht="15" x14ac:dyDescent="0.25">
      <c r="C51" s="40" t="s">
        <v>156</v>
      </c>
      <c r="D51" s="12"/>
      <c r="G51"/>
    </row>
    <row r="52" spans="3:7" ht="15" x14ac:dyDescent="0.25">
      <c r="C52" s="40" t="s">
        <v>157</v>
      </c>
      <c r="D52" s="12"/>
      <c r="G52"/>
    </row>
    <row r="53" spans="3:7" ht="15" x14ac:dyDescent="0.25">
      <c r="C53" s="18"/>
      <c r="D53" s="12"/>
      <c r="G53"/>
    </row>
    <row r="54" spans="3:7" ht="15" x14ac:dyDescent="0.25">
      <c r="C54" s="18"/>
      <c r="D54" s="12"/>
      <c r="G54"/>
    </row>
    <row r="55" spans="3:7" x14ac:dyDescent="0.2">
      <c r="C55" s="18" t="s">
        <v>158</v>
      </c>
      <c r="D55" s="12" t="s">
        <v>58</v>
      </c>
    </row>
    <row r="56" spans="3:7" x14ac:dyDescent="0.2">
      <c r="C56" s="12" t="s">
        <v>159</v>
      </c>
      <c r="D56" s="12" t="s">
        <v>160</v>
      </c>
    </row>
    <row r="57" spans="3:7" x14ac:dyDescent="0.2">
      <c r="C57" s="18" t="s">
        <v>161</v>
      </c>
      <c r="D57" s="12" t="s">
        <v>162</v>
      </c>
    </row>
    <row r="58" spans="3:7" x14ac:dyDescent="0.2">
      <c r="C58" s="18" t="s">
        <v>163</v>
      </c>
      <c r="D58" s="12" t="s">
        <v>34</v>
      </c>
    </row>
    <row r="59" spans="3:7" x14ac:dyDescent="0.2">
      <c r="C59" s="18" t="s">
        <v>164</v>
      </c>
      <c r="D59" s="12" t="s">
        <v>49</v>
      </c>
    </row>
    <row r="60" spans="3:7" x14ac:dyDescent="0.2">
      <c r="C60" s="18" t="s">
        <v>165</v>
      </c>
      <c r="D60" s="12" t="s">
        <v>19</v>
      </c>
    </row>
    <row r="61" spans="3:7" x14ac:dyDescent="0.2">
      <c r="C61" s="18" t="s">
        <v>166</v>
      </c>
      <c r="D61" s="12" t="s">
        <v>167</v>
      </c>
    </row>
    <row r="62" spans="3:7" x14ac:dyDescent="0.2">
      <c r="C62" s="12" t="s">
        <v>168</v>
      </c>
    </row>
    <row r="63" spans="3:7" x14ac:dyDescent="0.2">
      <c r="C63" s="18" t="s">
        <v>169</v>
      </c>
    </row>
    <row r="64" spans="3:7" x14ac:dyDescent="0.2">
      <c r="C64" s="18" t="s">
        <v>170</v>
      </c>
    </row>
    <row r="65" spans="3:3" x14ac:dyDescent="0.2">
      <c r="C65" s="18" t="s">
        <v>171</v>
      </c>
    </row>
    <row r="66" spans="3:3" x14ac:dyDescent="0.2">
      <c r="C66" s="12" t="s">
        <v>172</v>
      </c>
    </row>
    <row r="67" spans="3:3" x14ac:dyDescent="0.2">
      <c r="C67" s="12" t="s">
        <v>173</v>
      </c>
    </row>
    <row r="68" spans="3:3" x14ac:dyDescent="0.2">
      <c r="C68" s="18" t="s">
        <v>174</v>
      </c>
    </row>
    <row r="69" spans="3:3" x14ac:dyDescent="0.2">
      <c r="C69" s="18" t="s">
        <v>23</v>
      </c>
    </row>
    <row r="70" spans="3:3" x14ac:dyDescent="0.2">
      <c r="C70" s="18" t="s">
        <v>175</v>
      </c>
    </row>
    <row r="71" spans="3:3" x14ac:dyDescent="0.2">
      <c r="C71" s="12" t="s">
        <v>176</v>
      </c>
    </row>
    <row r="72" spans="3:3" x14ac:dyDescent="0.2">
      <c r="C72" s="18" t="s">
        <v>177</v>
      </c>
    </row>
    <row r="73" spans="3:3" x14ac:dyDescent="0.2">
      <c r="C73" s="12" t="s">
        <v>178</v>
      </c>
    </row>
    <row r="74" spans="3:3" x14ac:dyDescent="0.2">
      <c r="C74" s="18" t="s">
        <v>179</v>
      </c>
    </row>
  </sheetData>
  <autoFilter ref="A3:N74" xr:uid="{00000000-0009-0000-0000-000001000000}">
    <sortState xmlns:xlrd2="http://schemas.microsoft.com/office/spreadsheetml/2017/richdata2" ref="A4:N68">
      <sortCondition ref="G3:G68"/>
    </sortState>
  </autoFilter>
  <sortState xmlns:xlrd2="http://schemas.microsoft.com/office/spreadsheetml/2017/richdata2" ref="C4:P39">
    <sortCondition ref="G4:G39"/>
    <sortCondition ref="M4:M39"/>
  </sortState>
  <mergeCells count="2">
    <mergeCell ref="A2:I2"/>
    <mergeCell ref="A1:P1"/>
  </mergeCells>
  <phoneticPr fontId="6" type="noConversion"/>
  <dataValidations count="5">
    <dataValidation type="list" allowBlank="1" showInputMessage="1" showErrorMessage="1" sqref="C4:C37" xr:uid="{00000000-0002-0000-0100-000000000000}">
      <formula1>$D$55:$D$61</formula1>
    </dataValidation>
    <dataValidation type="list" allowBlank="1" showInputMessage="1" showErrorMessage="1" sqref="G4:G37" xr:uid="{00000000-0002-0000-0100-000001000000}">
      <formula1>$C$55:$C$74</formula1>
    </dataValidation>
    <dataValidation type="list" allowBlank="1" showInputMessage="1" showErrorMessage="1" errorTitle="ATENÇÃO" error="Por gentileza, selecionar dentre as três opções da lista (PRORROGADO; NOVA CONTRATAÇÃO; ENCERRADO)." sqref="O4:O39" xr:uid="{00000000-0002-0000-0100-000002000000}">
      <formula1>$C$50:$C$52</formula1>
    </dataValidation>
    <dataValidation type="list" allowBlank="1" showInputMessage="1" showErrorMessage="1" sqref="G38:G39" xr:uid="{00000000-0002-0000-0100-000003000000}">
      <formula1>$C$121:$C$140</formula1>
    </dataValidation>
    <dataValidation type="list" allowBlank="1" showInputMessage="1" showErrorMessage="1" sqref="C38:C39" xr:uid="{00000000-0002-0000-0100-000004000000}">
      <formula1>$D$121:$D$127</formula1>
    </dataValidation>
  </dataValidations>
  <pageMargins left="0.11811023622047245" right="0.11811023622047245" top="0.19685039370078741" bottom="0.19685039370078741" header="0.31496062992125984" footer="0.31496062992125984"/>
  <pageSetup paperSize="9" scale="75"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3"/>
  <sheetViews>
    <sheetView topLeftCell="A4" workbookViewId="0">
      <selection activeCell="B7" sqref="B7"/>
    </sheetView>
  </sheetViews>
  <sheetFormatPr defaultRowHeight="15" x14ac:dyDescent="0.25"/>
  <cols>
    <col min="1" max="1" width="3" bestFit="1" customWidth="1"/>
    <col min="2"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SUM(E4:E23)</f>
        <v>3076673.7</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25.5" x14ac:dyDescent="0.25">
      <c r="A4" s="35">
        <v>1</v>
      </c>
      <c r="B4" s="16" t="s">
        <v>277</v>
      </c>
      <c r="C4" s="1" t="s">
        <v>278</v>
      </c>
      <c r="D4" s="16"/>
      <c r="E4" s="59">
        <v>76200</v>
      </c>
      <c r="F4" s="16"/>
      <c r="G4" s="1" t="s">
        <v>279</v>
      </c>
      <c r="H4" s="1"/>
      <c r="I4" s="1" t="s">
        <v>163</v>
      </c>
    </row>
    <row r="5" spans="1:9" ht="25.5" x14ac:dyDescent="0.25">
      <c r="A5" s="35">
        <v>2</v>
      </c>
      <c r="B5" s="16"/>
      <c r="C5" s="16" t="s">
        <v>280</v>
      </c>
      <c r="D5" s="16"/>
      <c r="E5" s="59">
        <v>2748000</v>
      </c>
      <c r="F5" s="16"/>
      <c r="G5" s="1" t="s">
        <v>281</v>
      </c>
      <c r="H5" s="1"/>
      <c r="I5" s="1" t="s">
        <v>282</v>
      </c>
    </row>
    <row r="6" spans="1:9" ht="51" x14ac:dyDescent="0.25">
      <c r="A6" s="35">
        <v>3</v>
      </c>
      <c r="B6" s="16"/>
      <c r="C6" s="16" t="s">
        <v>283</v>
      </c>
      <c r="D6" s="16"/>
      <c r="E6" s="59">
        <v>72473.7</v>
      </c>
      <c r="F6" s="16"/>
      <c r="G6" s="1" t="s">
        <v>281</v>
      </c>
      <c r="H6" s="1"/>
      <c r="I6" s="1" t="s">
        <v>284</v>
      </c>
    </row>
    <row r="7" spans="1:9" ht="25.5" x14ac:dyDescent="0.25">
      <c r="A7" s="35">
        <v>4</v>
      </c>
      <c r="B7" s="16"/>
      <c r="C7" s="16" t="s">
        <v>285</v>
      </c>
      <c r="D7" s="16"/>
      <c r="E7" s="59">
        <v>180000</v>
      </c>
      <c r="F7" s="16"/>
      <c r="G7" s="1" t="s">
        <v>281</v>
      </c>
      <c r="H7" s="1"/>
      <c r="I7" s="1" t="s">
        <v>163</v>
      </c>
    </row>
    <row r="8" spans="1:9" ht="51" x14ac:dyDescent="0.25">
      <c r="A8" s="35">
        <v>5</v>
      </c>
      <c r="B8" s="16"/>
      <c r="C8" s="16" t="s">
        <v>286</v>
      </c>
      <c r="D8" s="16"/>
      <c r="E8" s="10" t="s">
        <v>287</v>
      </c>
      <c r="F8" s="16"/>
      <c r="G8" s="1" t="s">
        <v>281</v>
      </c>
      <c r="H8" s="1"/>
      <c r="I8" s="1" t="s">
        <v>163</v>
      </c>
    </row>
    <row r="9" spans="1:9" ht="25.5" x14ac:dyDescent="0.25">
      <c r="A9" s="35">
        <v>6</v>
      </c>
      <c r="B9" s="16"/>
      <c r="C9" s="16" t="s">
        <v>288</v>
      </c>
      <c r="D9" s="16"/>
      <c r="E9" s="10" t="s">
        <v>287</v>
      </c>
      <c r="F9" s="16"/>
      <c r="G9" s="1" t="s">
        <v>279</v>
      </c>
      <c r="H9" s="1"/>
      <c r="I9" s="1" t="s">
        <v>163</v>
      </c>
    </row>
    <row r="10" spans="1:9" ht="23.65" customHeight="1" x14ac:dyDescent="0.25">
      <c r="A10" s="35">
        <v>7</v>
      </c>
      <c r="B10" s="16"/>
      <c r="C10" s="16"/>
      <c r="D10" s="16"/>
      <c r="E10" s="10"/>
      <c r="F10" s="16"/>
      <c r="G10" s="1"/>
      <c r="H10" s="1"/>
      <c r="I10" s="1"/>
    </row>
    <row r="11" spans="1:9" ht="23.65" customHeight="1" x14ac:dyDescent="0.25">
      <c r="A11" s="35">
        <v>8</v>
      </c>
      <c r="B11" s="16"/>
      <c r="C11" s="16"/>
      <c r="D11" s="16"/>
      <c r="E11" s="10"/>
      <c r="F11" s="16"/>
      <c r="G11" s="1"/>
      <c r="H11" s="1"/>
      <c r="I11" s="1"/>
    </row>
    <row r="12" spans="1:9" ht="23.65" customHeight="1" x14ac:dyDescent="0.25">
      <c r="A12" s="35">
        <v>9</v>
      </c>
      <c r="B12" s="16"/>
      <c r="C12" s="16"/>
      <c r="D12" s="16"/>
      <c r="E12" s="10"/>
      <c r="F12" s="16"/>
      <c r="G12" s="1"/>
      <c r="H12" s="1"/>
      <c r="I12" s="1"/>
    </row>
    <row r="13" spans="1:9" ht="23.65" customHeight="1" x14ac:dyDescent="0.25">
      <c r="A13" s="35">
        <v>10</v>
      </c>
      <c r="B13" s="16"/>
      <c r="C13" s="16"/>
      <c r="D13" s="16"/>
      <c r="E13" s="10"/>
      <c r="F13" s="16"/>
      <c r="G13" s="1"/>
      <c r="H13" s="1"/>
      <c r="I13" s="1"/>
    </row>
    <row r="14" spans="1:9" ht="23.65" customHeight="1" x14ac:dyDescent="0.25">
      <c r="A14" s="35">
        <v>11</v>
      </c>
      <c r="B14" s="16"/>
      <c r="C14" s="16"/>
      <c r="D14" s="16"/>
      <c r="E14" s="10"/>
      <c r="F14" s="16"/>
      <c r="G14" s="1"/>
      <c r="H14" s="1"/>
      <c r="I14" s="1"/>
    </row>
    <row r="15" spans="1:9" ht="23.65" customHeight="1" x14ac:dyDescent="0.25">
      <c r="A15" s="35">
        <v>12</v>
      </c>
      <c r="B15" s="16"/>
      <c r="C15" s="16"/>
      <c r="D15" s="16"/>
      <c r="E15" s="10"/>
      <c r="F15" s="16"/>
      <c r="G15" s="1"/>
      <c r="H15" s="1"/>
      <c r="I15" s="1"/>
    </row>
    <row r="16" spans="1:9" ht="23.65" customHeight="1" x14ac:dyDescent="0.25">
      <c r="A16" s="35">
        <v>13</v>
      </c>
      <c r="B16" s="16"/>
      <c r="C16" s="16"/>
      <c r="D16" s="16"/>
      <c r="E16" s="10"/>
      <c r="F16" s="16"/>
      <c r="G16" s="1"/>
      <c r="H16" s="1"/>
      <c r="I16" s="1"/>
    </row>
    <row r="17" spans="1:9" ht="23.65" customHeight="1" x14ac:dyDescent="0.25">
      <c r="A17" s="35">
        <v>14</v>
      </c>
      <c r="B17" s="16"/>
      <c r="C17" s="16"/>
      <c r="D17" s="16"/>
      <c r="E17" s="10"/>
      <c r="F17" s="16"/>
      <c r="G17" s="1"/>
      <c r="H17" s="1"/>
      <c r="I17" s="1"/>
    </row>
    <row r="18" spans="1:9" ht="23.65" customHeight="1" x14ac:dyDescent="0.25">
      <c r="A18" s="35">
        <v>15</v>
      </c>
      <c r="B18" s="16"/>
      <c r="C18" s="16"/>
      <c r="D18" s="16"/>
      <c r="E18" s="10"/>
      <c r="F18" s="16"/>
      <c r="G18" s="1"/>
      <c r="H18" s="1"/>
      <c r="I18" s="1"/>
    </row>
    <row r="19" spans="1:9" ht="23.65" customHeight="1" x14ac:dyDescent="0.25">
      <c r="A19" s="35">
        <v>16</v>
      </c>
      <c r="B19" s="16"/>
      <c r="C19" s="16"/>
      <c r="D19" s="16"/>
      <c r="E19" s="10"/>
      <c r="F19" s="16"/>
      <c r="G19" s="1"/>
      <c r="H19" s="1"/>
      <c r="I19" s="1"/>
    </row>
    <row r="20" spans="1:9" ht="23.65" customHeight="1" x14ac:dyDescent="0.25">
      <c r="A20" s="35">
        <v>17</v>
      </c>
      <c r="B20" s="16"/>
      <c r="C20" s="16"/>
      <c r="D20" s="16"/>
      <c r="E20" s="10"/>
      <c r="F20" s="16"/>
      <c r="G20" s="1"/>
      <c r="H20" s="1"/>
      <c r="I20" s="1"/>
    </row>
    <row r="21" spans="1:9" ht="23.65" customHeight="1" x14ac:dyDescent="0.25">
      <c r="A21" s="35">
        <v>18</v>
      </c>
      <c r="B21" s="16"/>
      <c r="C21" s="16"/>
      <c r="D21" s="16"/>
      <c r="E21" s="10"/>
      <c r="F21" s="16"/>
      <c r="G21" s="1"/>
      <c r="H21" s="1"/>
      <c r="I21" s="1"/>
    </row>
    <row r="22" spans="1:9" ht="23.65" customHeight="1" x14ac:dyDescent="0.25">
      <c r="A22" s="35">
        <v>19</v>
      </c>
      <c r="B22" s="16"/>
      <c r="C22" s="16"/>
      <c r="D22" s="16"/>
      <c r="E22" s="10"/>
      <c r="F22" s="16"/>
      <c r="G22" s="1"/>
      <c r="H22" s="1"/>
      <c r="I22" s="1"/>
    </row>
    <row r="23" spans="1:9" ht="23.65" customHeight="1" x14ac:dyDescent="0.25">
      <c r="A23" s="35">
        <v>20</v>
      </c>
      <c r="B23" s="16"/>
      <c r="C23" s="16"/>
      <c r="D23" s="16"/>
      <c r="E23" s="10"/>
      <c r="F23" s="16"/>
      <c r="G23" s="1"/>
      <c r="H23" s="1"/>
      <c r="I23" s="1"/>
    </row>
  </sheetData>
  <mergeCells count="2">
    <mergeCell ref="A1:I1"/>
    <mergeCell ref="A2:D2"/>
  </mergeCells>
  <dataValidations count="1">
    <dataValidation type="list" allowBlank="1" showInputMessage="1" showErrorMessage="1" sqref="F4:F23" xr:uid="{00000000-0002-0000-0700-000000000000}">
      <formula1>$N$3:$N$59</formula1>
    </dataValidation>
  </dataValidations>
  <pageMargins left="0.511811024" right="0.511811024" top="0.78740157499999996" bottom="0.78740157499999996" header="0.31496062000000002" footer="0.3149606200000000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3"/>
  <sheetViews>
    <sheetView workbookViewId="0">
      <selection activeCell="B7" sqref="B7"/>
    </sheetView>
  </sheetViews>
  <sheetFormatPr defaultRowHeight="15" x14ac:dyDescent="0.25"/>
  <cols>
    <col min="1" max="1" width="3" bestFit="1" customWidth="1"/>
    <col min="2"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SUM(E4:E23)</f>
        <v>50000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63.75" x14ac:dyDescent="0.25">
      <c r="A4" s="35">
        <v>1</v>
      </c>
      <c r="B4" s="64" t="s">
        <v>289</v>
      </c>
      <c r="C4" s="64" t="s">
        <v>290</v>
      </c>
      <c r="D4" s="16" t="s">
        <v>291</v>
      </c>
      <c r="E4" s="59">
        <v>50000</v>
      </c>
      <c r="F4" s="16"/>
      <c r="G4" s="1" t="s">
        <v>281</v>
      </c>
      <c r="H4" s="1"/>
      <c r="I4" s="1" t="s">
        <v>292</v>
      </c>
    </row>
    <row r="5" spans="1:9" ht="23.65" customHeight="1" x14ac:dyDescent="0.25">
      <c r="A5" s="35">
        <v>2</v>
      </c>
      <c r="B5" s="16"/>
      <c r="C5" s="16"/>
      <c r="D5" s="16"/>
      <c r="E5" s="10"/>
      <c r="F5" s="16"/>
      <c r="G5" s="1"/>
      <c r="H5" s="1"/>
      <c r="I5" s="1"/>
    </row>
    <row r="6" spans="1:9" ht="23.65" customHeight="1" x14ac:dyDescent="0.25">
      <c r="A6" s="35">
        <v>3</v>
      </c>
      <c r="B6" s="16"/>
      <c r="C6" s="16"/>
      <c r="D6" s="16"/>
      <c r="E6" s="10"/>
      <c r="F6" s="16"/>
      <c r="G6" s="1"/>
      <c r="H6" s="1"/>
      <c r="I6" s="1"/>
    </row>
    <row r="7" spans="1:9" ht="23.65" customHeight="1" x14ac:dyDescent="0.25">
      <c r="A7" s="35">
        <v>4</v>
      </c>
      <c r="B7" s="16"/>
      <c r="C7" s="16"/>
      <c r="D7" s="16"/>
      <c r="E7" s="10"/>
      <c r="F7" s="16"/>
      <c r="G7" s="1"/>
      <c r="H7" s="1"/>
      <c r="I7" s="1"/>
    </row>
    <row r="8" spans="1:9" ht="23.65" customHeight="1" x14ac:dyDescent="0.25">
      <c r="A8" s="35">
        <v>5</v>
      </c>
      <c r="B8" s="16"/>
      <c r="C8" s="16"/>
      <c r="D8" s="16"/>
      <c r="E8" s="10"/>
      <c r="F8" s="16"/>
      <c r="G8" s="1"/>
      <c r="H8" s="1"/>
      <c r="I8" s="1"/>
    </row>
    <row r="9" spans="1:9" ht="23.65" customHeight="1" x14ac:dyDescent="0.25">
      <c r="A9" s="35">
        <v>6</v>
      </c>
      <c r="B9" s="16"/>
      <c r="C9" s="16"/>
      <c r="D9" s="16"/>
      <c r="E9" s="10"/>
      <c r="F9" s="16"/>
      <c r="G9" s="1"/>
      <c r="H9" s="1"/>
      <c r="I9" s="1"/>
    </row>
    <row r="10" spans="1:9" ht="23.65" customHeight="1" x14ac:dyDescent="0.25">
      <c r="A10" s="35">
        <v>7</v>
      </c>
      <c r="B10" s="16"/>
      <c r="C10" s="16"/>
      <c r="D10" s="16"/>
      <c r="E10" s="10"/>
      <c r="F10" s="16"/>
      <c r="G10" s="1"/>
      <c r="H10" s="1"/>
      <c r="I10" s="1"/>
    </row>
    <row r="11" spans="1:9" ht="23.65" customHeight="1" x14ac:dyDescent="0.25">
      <c r="A11" s="35">
        <v>8</v>
      </c>
      <c r="B11" s="16"/>
      <c r="C11" s="16"/>
      <c r="D11" s="16"/>
      <c r="E11" s="10"/>
      <c r="F11" s="16"/>
      <c r="G11" s="1"/>
      <c r="H11" s="1"/>
      <c r="I11" s="1"/>
    </row>
    <row r="12" spans="1:9" ht="23.65" customHeight="1" x14ac:dyDescent="0.25">
      <c r="A12" s="35">
        <v>9</v>
      </c>
      <c r="B12" s="16"/>
      <c r="C12" s="16"/>
      <c r="D12" s="16"/>
      <c r="E12" s="10"/>
      <c r="F12" s="16"/>
      <c r="G12" s="1"/>
      <c r="H12" s="1"/>
      <c r="I12" s="1"/>
    </row>
    <row r="13" spans="1:9" ht="23.65" customHeight="1" x14ac:dyDescent="0.25">
      <c r="A13" s="35">
        <v>10</v>
      </c>
      <c r="B13" s="16"/>
      <c r="C13" s="16"/>
      <c r="D13" s="16"/>
      <c r="E13" s="10"/>
      <c r="F13" s="16"/>
      <c r="G13" s="1"/>
      <c r="H13" s="1"/>
      <c r="I13" s="1"/>
    </row>
    <row r="14" spans="1:9" ht="23.65" customHeight="1" x14ac:dyDescent="0.25">
      <c r="A14" s="35">
        <v>11</v>
      </c>
      <c r="B14" s="16"/>
      <c r="C14" s="16"/>
      <c r="D14" s="16"/>
      <c r="E14" s="10"/>
      <c r="F14" s="16"/>
      <c r="G14" s="1"/>
      <c r="H14" s="1"/>
      <c r="I14" s="1"/>
    </row>
    <row r="15" spans="1:9" ht="23.65" customHeight="1" x14ac:dyDescent="0.25">
      <c r="A15" s="35">
        <v>12</v>
      </c>
      <c r="B15" s="16"/>
      <c r="C15" s="16"/>
      <c r="D15" s="16"/>
      <c r="E15" s="10"/>
      <c r="F15" s="16"/>
      <c r="G15" s="1"/>
      <c r="H15" s="1"/>
      <c r="I15" s="1"/>
    </row>
    <row r="16" spans="1:9" ht="23.65" customHeight="1" x14ac:dyDescent="0.25">
      <c r="A16" s="35">
        <v>13</v>
      </c>
      <c r="B16" s="16"/>
      <c r="C16" s="16"/>
      <c r="D16" s="16"/>
      <c r="E16" s="10"/>
      <c r="F16" s="16"/>
      <c r="G16" s="1"/>
      <c r="H16" s="1"/>
      <c r="I16" s="1"/>
    </row>
    <row r="17" spans="1:9" ht="23.65" customHeight="1" x14ac:dyDescent="0.25">
      <c r="A17" s="35">
        <v>14</v>
      </c>
      <c r="B17" s="16"/>
      <c r="C17" s="16"/>
      <c r="D17" s="16"/>
      <c r="E17" s="10"/>
      <c r="F17" s="16"/>
      <c r="G17" s="1"/>
      <c r="H17" s="1"/>
      <c r="I17" s="1"/>
    </row>
    <row r="18" spans="1:9" ht="23.65" customHeight="1" x14ac:dyDescent="0.25">
      <c r="A18" s="35">
        <v>15</v>
      </c>
      <c r="B18" s="16"/>
      <c r="C18" s="16"/>
      <c r="D18" s="16"/>
      <c r="E18" s="10"/>
      <c r="F18" s="16"/>
      <c r="G18" s="1"/>
      <c r="H18" s="1"/>
      <c r="I18" s="1"/>
    </row>
    <row r="19" spans="1:9" ht="23.65" customHeight="1" x14ac:dyDescent="0.25">
      <c r="A19" s="35">
        <v>16</v>
      </c>
      <c r="B19" s="16"/>
      <c r="C19" s="16"/>
      <c r="D19" s="16"/>
      <c r="E19" s="10"/>
      <c r="F19" s="16"/>
      <c r="G19" s="1"/>
      <c r="H19" s="1"/>
      <c r="I19" s="1"/>
    </row>
    <row r="20" spans="1:9" ht="23.65" customHeight="1" x14ac:dyDescent="0.25">
      <c r="A20" s="35">
        <v>17</v>
      </c>
      <c r="B20" s="16"/>
      <c r="C20" s="16"/>
      <c r="D20" s="16"/>
      <c r="E20" s="10"/>
      <c r="F20" s="16"/>
      <c r="G20" s="1"/>
      <c r="H20" s="1"/>
      <c r="I20" s="1"/>
    </row>
    <row r="21" spans="1:9" ht="23.65" customHeight="1" x14ac:dyDescent="0.25">
      <c r="A21" s="35">
        <v>18</v>
      </c>
      <c r="B21" s="16"/>
      <c r="C21" s="16"/>
      <c r="D21" s="16"/>
      <c r="E21" s="10"/>
      <c r="F21" s="16"/>
      <c r="G21" s="1"/>
      <c r="H21" s="1"/>
      <c r="I21" s="1"/>
    </row>
    <row r="22" spans="1:9" ht="23.65" customHeight="1" x14ac:dyDescent="0.25">
      <c r="A22" s="35">
        <v>19</v>
      </c>
      <c r="B22" s="16"/>
      <c r="C22" s="16"/>
      <c r="D22" s="16"/>
      <c r="E22" s="10"/>
      <c r="F22" s="16"/>
      <c r="G22" s="1"/>
      <c r="H22" s="1"/>
      <c r="I22" s="1"/>
    </row>
    <row r="23" spans="1:9" ht="23.65" customHeight="1" x14ac:dyDescent="0.25">
      <c r="A23" s="35">
        <v>20</v>
      </c>
      <c r="B23" s="16"/>
      <c r="C23" s="16"/>
      <c r="D23" s="16"/>
      <c r="E23" s="10"/>
      <c r="F23" s="16"/>
      <c r="G23" s="1"/>
      <c r="H23" s="1"/>
      <c r="I23" s="1"/>
    </row>
  </sheetData>
  <mergeCells count="2">
    <mergeCell ref="A1:I1"/>
    <mergeCell ref="A2:D2"/>
  </mergeCells>
  <dataValidations count="1">
    <dataValidation type="list" allowBlank="1" showInputMessage="1" showErrorMessage="1" sqref="F4:F23" xr:uid="{00000000-0002-0000-0800-000000000000}">
      <formula1>$N$3:$N$59</formula1>
    </dataValidation>
  </dataValidations>
  <pageMargins left="0.511811024" right="0.511811024" top="0.78740157499999996" bottom="0.78740157499999996" header="0.31496062000000002" footer="0.31496062000000002"/>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3"/>
  <sheetViews>
    <sheetView topLeftCell="A31" workbookViewId="0">
      <selection activeCell="B7" sqref="B7"/>
    </sheetView>
  </sheetViews>
  <sheetFormatPr defaultRowHeight="15" x14ac:dyDescent="0.25"/>
  <cols>
    <col min="1" max="1" width="5.5703125" bestFit="1" customWidth="1"/>
    <col min="2" max="2" width="35.5703125" customWidth="1"/>
    <col min="3"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SUM(E4:E45)</f>
        <v>29758120.850000001</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38.25" x14ac:dyDescent="0.25">
      <c r="A4" s="35">
        <v>1</v>
      </c>
      <c r="B4" s="16" t="s">
        <v>293</v>
      </c>
      <c r="C4" s="1" t="s">
        <v>78</v>
      </c>
      <c r="D4" s="16" t="s">
        <v>191</v>
      </c>
      <c r="E4" s="10">
        <v>15999.96</v>
      </c>
      <c r="F4" s="7">
        <v>2023</v>
      </c>
      <c r="G4" s="1" t="s">
        <v>281</v>
      </c>
      <c r="H4" s="1"/>
      <c r="I4" s="1" t="s">
        <v>294</v>
      </c>
    </row>
    <row r="5" spans="1:9" ht="25.5" x14ac:dyDescent="0.25">
      <c r="A5" s="35">
        <v>2</v>
      </c>
      <c r="B5" s="16" t="s">
        <v>295</v>
      </c>
      <c r="C5" s="16" t="s">
        <v>296</v>
      </c>
      <c r="D5" s="16" t="s">
        <v>191</v>
      </c>
      <c r="E5" s="10">
        <v>54000</v>
      </c>
      <c r="F5" s="7">
        <v>2023</v>
      </c>
      <c r="G5" s="1" t="s">
        <v>281</v>
      </c>
      <c r="H5" s="1"/>
      <c r="I5" s="1" t="s">
        <v>294</v>
      </c>
    </row>
    <row r="6" spans="1:9" ht="25.5" x14ac:dyDescent="0.25">
      <c r="A6" s="35">
        <v>3</v>
      </c>
      <c r="B6" s="16" t="s">
        <v>297</v>
      </c>
      <c r="C6" s="16" t="s">
        <v>298</v>
      </c>
      <c r="D6" s="16" t="s">
        <v>191</v>
      </c>
      <c r="E6" s="10">
        <v>243500</v>
      </c>
      <c r="F6" s="7">
        <v>2023</v>
      </c>
      <c r="G6" s="1" t="s">
        <v>281</v>
      </c>
      <c r="H6" s="1"/>
      <c r="I6" s="1" t="s">
        <v>294</v>
      </c>
    </row>
    <row r="7" spans="1:9" ht="89.25" x14ac:dyDescent="0.25">
      <c r="A7" s="35">
        <v>4</v>
      </c>
      <c r="B7" s="16" t="s">
        <v>299</v>
      </c>
      <c r="C7" s="1" t="s">
        <v>300</v>
      </c>
      <c r="D7" s="16" t="s">
        <v>191</v>
      </c>
      <c r="E7" s="10">
        <v>14960.89</v>
      </c>
      <c r="F7" s="7">
        <v>2023</v>
      </c>
      <c r="G7" s="1" t="s">
        <v>281</v>
      </c>
      <c r="H7" s="1"/>
      <c r="I7" s="1" t="s">
        <v>294</v>
      </c>
    </row>
    <row r="8" spans="1:9" ht="76.5" x14ac:dyDescent="0.25">
      <c r="A8" s="35">
        <v>5</v>
      </c>
      <c r="B8" s="16" t="s">
        <v>301</v>
      </c>
      <c r="C8" s="16" t="s">
        <v>302</v>
      </c>
      <c r="D8" s="16" t="s">
        <v>191</v>
      </c>
      <c r="E8" s="10">
        <v>250000</v>
      </c>
      <c r="F8" s="7">
        <v>2023</v>
      </c>
      <c r="G8" s="1" t="s">
        <v>281</v>
      </c>
      <c r="H8" s="1"/>
      <c r="I8" s="55" t="s">
        <v>294</v>
      </c>
    </row>
    <row r="9" spans="1:9" ht="25.5" x14ac:dyDescent="0.25">
      <c r="A9" s="35">
        <v>6</v>
      </c>
      <c r="B9" s="54" t="s">
        <v>303</v>
      </c>
      <c r="C9" s="54" t="s">
        <v>304</v>
      </c>
      <c r="D9" s="16" t="s">
        <v>191</v>
      </c>
      <c r="E9" s="10">
        <v>920000</v>
      </c>
      <c r="F9" s="7">
        <v>2023</v>
      </c>
      <c r="G9" s="1" t="s">
        <v>281</v>
      </c>
      <c r="H9" s="1"/>
      <c r="I9" s="55" t="s">
        <v>294</v>
      </c>
    </row>
    <row r="10" spans="1:9" ht="25.5" x14ac:dyDescent="0.25">
      <c r="A10" s="35">
        <v>7</v>
      </c>
      <c r="B10" s="16" t="s">
        <v>305</v>
      </c>
      <c r="C10" s="16" t="s">
        <v>306</v>
      </c>
      <c r="D10" s="16" t="s">
        <v>191</v>
      </c>
      <c r="E10" s="10">
        <v>4500000</v>
      </c>
      <c r="F10" s="7">
        <v>2023</v>
      </c>
      <c r="G10" s="1" t="s">
        <v>279</v>
      </c>
      <c r="H10" s="1"/>
      <c r="I10" s="1" t="s">
        <v>307</v>
      </c>
    </row>
    <row r="11" spans="1:9" x14ac:dyDescent="0.25">
      <c r="A11" s="35">
        <v>8</v>
      </c>
      <c r="B11" s="16" t="s">
        <v>308</v>
      </c>
      <c r="C11" s="16" t="s">
        <v>309</v>
      </c>
      <c r="D11" s="16" t="s">
        <v>191</v>
      </c>
      <c r="E11" s="10">
        <v>800</v>
      </c>
      <c r="F11" s="7">
        <v>2023</v>
      </c>
      <c r="G11" s="1" t="s">
        <v>281</v>
      </c>
      <c r="H11" s="1"/>
      <c r="I11" s="55" t="s">
        <v>294</v>
      </c>
    </row>
    <row r="12" spans="1:9" ht="25.5" x14ac:dyDescent="0.25">
      <c r="A12" s="35">
        <v>9</v>
      </c>
      <c r="B12" s="16" t="s">
        <v>310</v>
      </c>
      <c r="C12" s="16" t="s">
        <v>311</v>
      </c>
      <c r="D12" s="16" t="s">
        <v>191</v>
      </c>
      <c r="E12" s="10">
        <v>3500000</v>
      </c>
      <c r="F12" s="7">
        <v>2023</v>
      </c>
      <c r="G12" s="1" t="s">
        <v>281</v>
      </c>
      <c r="H12" s="1"/>
      <c r="I12" s="55" t="s">
        <v>294</v>
      </c>
    </row>
    <row r="13" spans="1:9" ht="25.5" x14ac:dyDescent="0.25">
      <c r="A13" s="35">
        <v>10</v>
      </c>
      <c r="B13" s="54" t="s">
        <v>312</v>
      </c>
      <c r="C13" s="16" t="s">
        <v>313</v>
      </c>
      <c r="D13" s="16" t="s">
        <v>191</v>
      </c>
      <c r="E13" s="10">
        <v>500000</v>
      </c>
      <c r="F13" s="7">
        <v>2023</v>
      </c>
      <c r="G13" s="1" t="s">
        <v>314</v>
      </c>
      <c r="H13" s="1"/>
      <c r="I13" s="55" t="s">
        <v>294</v>
      </c>
    </row>
    <row r="14" spans="1:9" x14ac:dyDescent="0.25">
      <c r="A14" s="35">
        <v>11</v>
      </c>
      <c r="B14" s="16" t="s">
        <v>315</v>
      </c>
      <c r="C14" s="16" t="s">
        <v>316</v>
      </c>
      <c r="D14" s="16" t="s">
        <v>317</v>
      </c>
      <c r="E14" s="10">
        <v>30000</v>
      </c>
      <c r="F14" s="7">
        <v>2023</v>
      </c>
      <c r="G14" s="1" t="s">
        <v>281</v>
      </c>
      <c r="H14" s="1"/>
      <c r="I14" s="55" t="s">
        <v>294</v>
      </c>
    </row>
    <row r="15" spans="1:9" ht="25.5" x14ac:dyDescent="0.25">
      <c r="A15" s="35">
        <v>12</v>
      </c>
      <c r="B15" s="16" t="s">
        <v>318</v>
      </c>
      <c r="C15" s="16" t="s">
        <v>319</v>
      </c>
      <c r="D15" s="16" t="s">
        <v>320</v>
      </c>
      <c r="E15" s="10">
        <v>60000</v>
      </c>
      <c r="F15" s="7">
        <v>2023</v>
      </c>
      <c r="G15" s="1" t="s">
        <v>281</v>
      </c>
      <c r="H15" s="1"/>
      <c r="I15" s="55" t="s">
        <v>294</v>
      </c>
    </row>
    <row r="16" spans="1:9" x14ac:dyDescent="0.25">
      <c r="A16" s="35">
        <v>13</v>
      </c>
      <c r="B16" s="16" t="s">
        <v>321</v>
      </c>
      <c r="C16" s="16" t="s">
        <v>322</v>
      </c>
      <c r="D16" s="16" t="s">
        <v>323</v>
      </c>
      <c r="E16" s="10">
        <v>300000</v>
      </c>
      <c r="F16" s="7">
        <v>2023</v>
      </c>
      <c r="G16" s="1" t="s">
        <v>324</v>
      </c>
      <c r="H16" s="1"/>
      <c r="I16" s="1" t="s">
        <v>325</v>
      </c>
    </row>
    <row r="17" spans="1:9" ht="25.5" x14ac:dyDescent="0.25">
      <c r="A17" s="35">
        <v>14</v>
      </c>
      <c r="B17" s="16" t="s">
        <v>326</v>
      </c>
      <c r="C17" s="16" t="s">
        <v>327</v>
      </c>
      <c r="D17" s="63" t="s">
        <v>328</v>
      </c>
      <c r="E17" s="10">
        <v>25000</v>
      </c>
      <c r="F17" s="7">
        <v>2023</v>
      </c>
      <c r="G17" s="1" t="s">
        <v>324</v>
      </c>
      <c r="H17" s="1"/>
      <c r="I17" s="1" t="s">
        <v>325</v>
      </c>
    </row>
    <row r="18" spans="1:9" x14ac:dyDescent="0.25">
      <c r="A18" s="35">
        <v>15</v>
      </c>
      <c r="B18" s="16" t="s">
        <v>329</v>
      </c>
      <c r="C18" s="16" t="s">
        <v>330</v>
      </c>
      <c r="D18" s="16" t="s">
        <v>331</v>
      </c>
      <c r="E18" s="10">
        <v>40000</v>
      </c>
      <c r="F18" s="7">
        <v>2023</v>
      </c>
      <c r="G18" s="1" t="s">
        <v>324</v>
      </c>
      <c r="H18" s="1"/>
      <c r="I18" s="1" t="s">
        <v>325</v>
      </c>
    </row>
    <row r="19" spans="1:9" x14ac:dyDescent="0.25">
      <c r="A19" s="35">
        <v>16</v>
      </c>
      <c r="B19" s="16" t="s">
        <v>332</v>
      </c>
      <c r="C19" s="16" t="s">
        <v>333</v>
      </c>
      <c r="D19" s="16" t="s">
        <v>334</v>
      </c>
      <c r="E19" s="10">
        <v>30000</v>
      </c>
      <c r="F19" s="7">
        <v>2023</v>
      </c>
      <c r="G19" s="1" t="s">
        <v>324</v>
      </c>
      <c r="H19" s="1"/>
      <c r="I19" s="1" t="s">
        <v>325</v>
      </c>
    </row>
    <row r="20" spans="1:9" ht="51" x14ac:dyDescent="0.25">
      <c r="A20" s="35">
        <v>17</v>
      </c>
      <c r="B20" s="16" t="s">
        <v>335</v>
      </c>
      <c r="C20" s="16" t="s">
        <v>336</v>
      </c>
      <c r="D20" s="63" t="s">
        <v>337</v>
      </c>
      <c r="E20" s="10">
        <v>700000</v>
      </c>
      <c r="F20" s="7">
        <v>2023</v>
      </c>
      <c r="G20" s="1" t="s">
        <v>324</v>
      </c>
      <c r="H20" s="1"/>
      <c r="I20" s="1" t="s">
        <v>325</v>
      </c>
    </row>
    <row r="21" spans="1:9" x14ac:dyDescent="0.25">
      <c r="A21" s="35">
        <v>18</v>
      </c>
      <c r="B21" s="16" t="s">
        <v>338</v>
      </c>
      <c r="C21" s="16" t="s">
        <v>339</v>
      </c>
      <c r="D21" s="16" t="s">
        <v>340</v>
      </c>
      <c r="E21" s="10">
        <v>170000</v>
      </c>
      <c r="F21" s="7">
        <v>2023</v>
      </c>
      <c r="G21" s="1" t="s">
        <v>324</v>
      </c>
      <c r="H21" s="1"/>
      <c r="I21" s="1" t="s">
        <v>325</v>
      </c>
    </row>
    <row r="22" spans="1:9" x14ac:dyDescent="0.25">
      <c r="A22" s="35">
        <v>19</v>
      </c>
      <c r="B22" s="16" t="s">
        <v>341</v>
      </c>
      <c r="C22" s="16" t="s">
        <v>342</v>
      </c>
      <c r="D22" s="16" t="s">
        <v>343</v>
      </c>
      <c r="E22" s="10">
        <v>300000</v>
      </c>
      <c r="F22" s="7">
        <v>2023</v>
      </c>
      <c r="G22" s="1" t="s">
        <v>324</v>
      </c>
      <c r="H22" s="1"/>
      <c r="I22" s="1" t="s">
        <v>325</v>
      </c>
    </row>
    <row r="23" spans="1:9" x14ac:dyDescent="0.25">
      <c r="A23" s="35">
        <v>20</v>
      </c>
      <c r="B23" s="16" t="s">
        <v>344</v>
      </c>
      <c r="C23" s="16" t="s">
        <v>345</v>
      </c>
      <c r="D23" s="16" t="s">
        <v>346</v>
      </c>
      <c r="E23" s="10">
        <v>100000</v>
      </c>
      <c r="F23" s="7">
        <v>2023</v>
      </c>
      <c r="G23" s="1" t="s">
        <v>324</v>
      </c>
      <c r="H23" s="1"/>
      <c r="I23" s="1" t="s">
        <v>325</v>
      </c>
    </row>
    <row r="24" spans="1:9" ht="25.5" x14ac:dyDescent="0.25">
      <c r="A24" s="35">
        <v>21</v>
      </c>
      <c r="B24" s="16" t="s">
        <v>347</v>
      </c>
      <c r="C24" s="16" t="s">
        <v>348</v>
      </c>
      <c r="D24" s="16" t="s">
        <v>191</v>
      </c>
      <c r="E24" s="10">
        <v>2500000</v>
      </c>
      <c r="F24" s="7">
        <v>2023</v>
      </c>
      <c r="G24" s="1" t="s">
        <v>324</v>
      </c>
      <c r="H24" s="1"/>
      <c r="I24" s="1" t="s">
        <v>307</v>
      </c>
    </row>
    <row r="25" spans="1:9" ht="63.75" x14ac:dyDescent="0.25">
      <c r="A25" s="35">
        <v>22</v>
      </c>
      <c r="B25" s="16" t="s">
        <v>349</v>
      </c>
      <c r="C25" s="16" t="s">
        <v>350</v>
      </c>
      <c r="D25" s="16" t="s">
        <v>267</v>
      </c>
      <c r="E25" s="10">
        <v>100000</v>
      </c>
      <c r="F25" s="7">
        <v>2023</v>
      </c>
      <c r="G25" s="1" t="s">
        <v>279</v>
      </c>
      <c r="H25" s="1"/>
      <c r="I25" s="1" t="s">
        <v>351</v>
      </c>
    </row>
    <row r="26" spans="1:9" ht="25.5" x14ac:dyDescent="0.25">
      <c r="A26" s="35">
        <v>23</v>
      </c>
      <c r="B26" s="16" t="s">
        <v>352</v>
      </c>
      <c r="C26" s="16" t="s">
        <v>353</v>
      </c>
      <c r="D26" s="16" t="s">
        <v>354</v>
      </c>
      <c r="E26" s="10">
        <v>1000000</v>
      </c>
      <c r="F26" s="7">
        <v>2023</v>
      </c>
      <c r="G26" s="1" t="s">
        <v>279</v>
      </c>
      <c r="H26" s="1"/>
      <c r="I26" s="1" t="s">
        <v>294</v>
      </c>
    </row>
    <row r="27" spans="1:9" ht="25.5" x14ac:dyDescent="0.25">
      <c r="A27" s="35">
        <v>24</v>
      </c>
      <c r="B27" s="16" t="s">
        <v>355</v>
      </c>
      <c r="C27" s="16" t="s">
        <v>356</v>
      </c>
      <c r="D27" s="16" t="s">
        <v>357</v>
      </c>
      <c r="E27" s="10">
        <v>1000000</v>
      </c>
      <c r="F27" s="7">
        <v>2023</v>
      </c>
      <c r="G27" s="1" t="s">
        <v>281</v>
      </c>
      <c r="H27" s="1"/>
      <c r="I27" s="1"/>
    </row>
    <row r="28" spans="1:9" x14ac:dyDescent="0.25">
      <c r="A28" s="35">
        <v>25</v>
      </c>
      <c r="B28" s="16" t="s">
        <v>358</v>
      </c>
      <c r="C28" s="16" t="s">
        <v>359</v>
      </c>
      <c r="D28" s="16" t="s">
        <v>210</v>
      </c>
      <c r="E28" s="10">
        <v>15000</v>
      </c>
      <c r="F28" s="7">
        <v>2023</v>
      </c>
      <c r="G28" s="1"/>
      <c r="H28" s="1"/>
      <c r="I28" s="1" t="s">
        <v>18</v>
      </c>
    </row>
    <row r="29" spans="1:9" ht="25.5" x14ac:dyDescent="0.25">
      <c r="A29" s="35">
        <v>26</v>
      </c>
      <c r="B29" s="16" t="s">
        <v>360</v>
      </c>
      <c r="C29" s="16" t="s">
        <v>361</v>
      </c>
      <c r="D29" s="16" t="s">
        <v>191</v>
      </c>
      <c r="E29" s="10">
        <v>6000</v>
      </c>
      <c r="F29" s="7">
        <v>2023</v>
      </c>
      <c r="G29" s="1"/>
      <c r="H29" s="1"/>
      <c r="I29" s="1" t="s">
        <v>18</v>
      </c>
    </row>
    <row r="30" spans="1:9" x14ac:dyDescent="0.25">
      <c r="A30" s="35">
        <v>27</v>
      </c>
      <c r="B30" s="16" t="s">
        <v>362</v>
      </c>
      <c r="C30" s="16" t="s">
        <v>363</v>
      </c>
      <c r="D30" s="16" t="s">
        <v>191</v>
      </c>
      <c r="E30" s="10">
        <v>124900</v>
      </c>
      <c r="F30" s="7">
        <v>2023</v>
      </c>
      <c r="G30" s="1" t="s">
        <v>279</v>
      </c>
      <c r="H30" s="1"/>
      <c r="I30" s="1" t="s">
        <v>351</v>
      </c>
    </row>
    <row r="31" spans="1:9" x14ac:dyDescent="0.25">
      <c r="A31" s="35">
        <v>28</v>
      </c>
      <c r="B31" s="16" t="s">
        <v>364</v>
      </c>
      <c r="C31" s="16" t="s">
        <v>365</v>
      </c>
      <c r="D31" s="16" t="s">
        <v>366</v>
      </c>
      <c r="E31" s="10">
        <v>10000</v>
      </c>
      <c r="F31" s="7">
        <v>2023</v>
      </c>
      <c r="G31" s="1"/>
      <c r="H31" s="1"/>
      <c r="I31" s="1" t="s">
        <v>18</v>
      </c>
    </row>
    <row r="32" spans="1:9" ht="25.5" x14ac:dyDescent="0.25">
      <c r="A32" s="35">
        <v>29</v>
      </c>
      <c r="B32" s="16" t="s">
        <v>367</v>
      </c>
      <c r="C32" s="16" t="s">
        <v>368</v>
      </c>
      <c r="D32" s="16">
        <v>1</v>
      </c>
      <c r="E32" s="10">
        <v>4110000</v>
      </c>
      <c r="F32" s="7">
        <v>2023</v>
      </c>
      <c r="G32" s="1" t="s">
        <v>279</v>
      </c>
      <c r="H32" s="1"/>
      <c r="I32" s="1" t="s">
        <v>27</v>
      </c>
    </row>
    <row r="33" spans="1:9" ht="25.5" x14ac:dyDescent="0.25">
      <c r="A33" s="35">
        <v>30</v>
      </c>
      <c r="B33" s="16" t="s">
        <v>369</v>
      </c>
      <c r="C33" s="16" t="s">
        <v>370</v>
      </c>
      <c r="D33" s="16">
        <v>1</v>
      </c>
      <c r="E33" s="10">
        <v>200000</v>
      </c>
      <c r="F33" s="7">
        <v>2023</v>
      </c>
      <c r="G33" s="1" t="s">
        <v>279</v>
      </c>
      <c r="H33" s="1"/>
      <c r="I33" s="1" t="s">
        <v>27</v>
      </c>
    </row>
    <row r="34" spans="1:9" x14ac:dyDescent="0.25">
      <c r="A34" s="35">
        <v>31</v>
      </c>
      <c r="B34" s="16" t="s">
        <v>371</v>
      </c>
      <c r="C34" s="16" t="s">
        <v>372</v>
      </c>
      <c r="D34" s="16" t="s">
        <v>191</v>
      </c>
      <c r="E34" s="10">
        <v>59000</v>
      </c>
      <c r="F34" s="7">
        <v>2023</v>
      </c>
      <c r="G34" s="1" t="s">
        <v>279</v>
      </c>
      <c r="H34" s="1"/>
      <c r="I34" s="1" t="s">
        <v>27</v>
      </c>
    </row>
    <row r="35" spans="1:9" x14ac:dyDescent="0.25">
      <c r="A35" s="35">
        <v>32</v>
      </c>
      <c r="B35" s="16" t="s">
        <v>373</v>
      </c>
      <c r="C35" s="16" t="s">
        <v>374</v>
      </c>
      <c r="D35" s="16" t="s">
        <v>191</v>
      </c>
      <c r="E35" s="10">
        <v>16000</v>
      </c>
      <c r="F35" s="7">
        <v>2023</v>
      </c>
      <c r="G35" s="1" t="s">
        <v>279</v>
      </c>
      <c r="H35" s="1"/>
      <c r="I35" s="1" t="s">
        <v>27</v>
      </c>
    </row>
    <row r="36" spans="1:9" x14ac:dyDescent="0.25">
      <c r="A36" s="35">
        <v>33</v>
      </c>
      <c r="B36" s="16" t="s">
        <v>375</v>
      </c>
      <c r="C36" s="16" t="s">
        <v>376</v>
      </c>
      <c r="D36" s="16" t="s">
        <v>191</v>
      </c>
      <c r="E36" s="10">
        <v>137000</v>
      </c>
      <c r="F36" s="7">
        <v>2023</v>
      </c>
      <c r="G36" s="1" t="s">
        <v>279</v>
      </c>
      <c r="H36" s="1"/>
      <c r="I36" s="1" t="s">
        <v>27</v>
      </c>
    </row>
    <row r="37" spans="1:9" x14ac:dyDescent="0.25">
      <c r="A37" s="35">
        <v>34</v>
      </c>
      <c r="B37" t="s">
        <v>377</v>
      </c>
      <c r="C37" t="s">
        <v>378</v>
      </c>
      <c r="D37" s="16" t="s">
        <v>346</v>
      </c>
      <c r="E37" s="10">
        <v>12000</v>
      </c>
      <c r="F37" s="7">
        <v>2023</v>
      </c>
      <c r="G37" s="1" t="s">
        <v>279</v>
      </c>
      <c r="H37" s="1"/>
      <c r="I37" s="1" t="s">
        <v>39</v>
      </c>
    </row>
    <row r="38" spans="1:9" x14ac:dyDescent="0.25">
      <c r="A38" s="35">
        <v>35</v>
      </c>
      <c r="B38" s="16" t="s">
        <v>379</v>
      </c>
      <c r="C38" s="16" t="s">
        <v>380</v>
      </c>
      <c r="D38" s="16" t="s">
        <v>346</v>
      </c>
      <c r="E38" s="10">
        <f>16000*12</f>
        <v>192000</v>
      </c>
      <c r="F38" s="7">
        <v>2023</v>
      </c>
      <c r="G38" s="1" t="s">
        <v>279</v>
      </c>
      <c r="H38" s="1"/>
      <c r="I38" s="1" t="s">
        <v>18</v>
      </c>
    </row>
    <row r="39" spans="1:9" ht="38.25" x14ac:dyDescent="0.25">
      <c r="A39" s="35">
        <v>36</v>
      </c>
      <c r="B39" t="s">
        <v>381</v>
      </c>
      <c r="C39" s="1" t="s">
        <v>112</v>
      </c>
      <c r="D39" s="16" t="s">
        <v>382</v>
      </c>
      <c r="E39" s="10">
        <v>71960</v>
      </c>
      <c r="F39" s="7">
        <v>2023</v>
      </c>
      <c r="G39" s="1" t="s">
        <v>383</v>
      </c>
      <c r="H39" s="1"/>
      <c r="I39" s="1" t="s">
        <v>39</v>
      </c>
    </row>
    <row r="40" spans="1:9" ht="191.25" x14ac:dyDescent="0.25">
      <c r="A40" s="35">
        <v>37</v>
      </c>
      <c r="B40" t="s">
        <v>381</v>
      </c>
      <c r="C40" s="1" t="s">
        <v>70</v>
      </c>
      <c r="D40" s="16" t="s">
        <v>384</v>
      </c>
      <c r="E40" s="10">
        <v>35000</v>
      </c>
      <c r="F40" s="7">
        <v>2023</v>
      </c>
      <c r="G40" s="1" t="s">
        <v>279</v>
      </c>
      <c r="H40" s="1"/>
      <c r="I40" s="1" t="s">
        <v>39</v>
      </c>
    </row>
    <row r="41" spans="1:9" x14ac:dyDescent="0.25">
      <c r="A41" s="35">
        <v>38</v>
      </c>
      <c r="B41" s="16" t="s">
        <v>385</v>
      </c>
      <c r="C41" s="16" t="s">
        <v>386</v>
      </c>
      <c r="D41" s="16" t="s">
        <v>387</v>
      </c>
      <c r="E41" s="10">
        <v>15000</v>
      </c>
      <c r="F41" s="7">
        <v>2023</v>
      </c>
      <c r="G41" s="1"/>
      <c r="H41" s="1"/>
      <c r="I41" s="1" t="s">
        <v>39</v>
      </c>
    </row>
    <row r="42" spans="1:9" x14ac:dyDescent="0.25">
      <c r="A42" s="35">
        <v>39</v>
      </c>
      <c r="B42" t="s">
        <v>388</v>
      </c>
      <c r="C42" t="s">
        <v>389</v>
      </c>
      <c r="D42" s="16" t="s">
        <v>346</v>
      </c>
      <c r="E42" s="10">
        <v>8000000</v>
      </c>
      <c r="F42" s="7">
        <v>2023</v>
      </c>
      <c r="G42" s="1" t="s">
        <v>279</v>
      </c>
      <c r="H42" s="1"/>
      <c r="I42" s="1" t="s">
        <v>39</v>
      </c>
    </row>
    <row r="43" spans="1:9" x14ac:dyDescent="0.25">
      <c r="A43" s="35">
        <v>40</v>
      </c>
      <c r="B43" t="s">
        <v>388</v>
      </c>
      <c r="C43" t="s">
        <v>389</v>
      </c>
      <c r="D43" s="16" t="s">
        <v>346</v>
      </c>
      <c r="E43" s="10">
        <v>400000</v>
      </c>
      <c r="F43" s="7">
        <v>2023</v>
      </c>
      <c r="G43" s="1" t="s">
        <v>279</v>
      </c>
      <c r="H43" s="1"/>
      <c r="I43" s="1" t="s">
        <v>39</v>
      </c>
    </row>
  </sheetData>
  <mergeCells count="2">
    <mergeCell ref="A1:I1"/>
    <mergeCell ref="A2:D2"/>
  </mergeCells>
  <pageMargins left="0.511811024" right="0.511811024" top="0.78740157499999996" bottom="0.78740157499999996" header="0.31496062000000002" footer="0.31496062000000002"/>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0"/>
  <sheetViews>
    <sheetView topLeftCell="A3" workbookViewId="0">
      <selection activeCell="B7" sqref="B7"/>
    </sheetView>
  </sheetViews>
  <sheetFormatPr defaultRowHeight="15" x14ac:dyDescent="0.25"/>
  <cols>
    <col min="1" max="1" width="3" bestFit="1" customWidth="1"/>
    <col min="2"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SUM(E4:E10)</f>
        <v>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63.75" x14ac:dyDescent="0.25">
      <c r="A4" s="35">
        <v>1</v>
      </c>
      <c r="B4" s="87" t="s">
        <v>390</v>
      </c>
      <c r="C4" s="87" t="s">
        <v>391</v>
      </c>
      <c r="D4" s="92"/>
      <c r="E4" s="91" t="s">
        <v>392</v>
      </c>
      <c r="F4" s="87" t="s">
        <v>156</v>
      </c>
      <c r="G4" s="93" t="s">
        <v>251</v>
      </c>
      <c r="H4" s="1"/>
      <c r="I4" s="1"/>
    </row>
    <row r="5" spans="1:9" ht="51" x14ac:dyDescent="0.25">
      <c r="A5" s="35">
        <v>2</v>
      </c>
      <c r="B5" s="87" t="s">
        <v>393</v>
      </c>
      <c r="C5" s="94" t="s">
        <v>394</v>
      </c>
      <c r="D5" s="57" t="s">
        <v>395</v>
      </c>
      <c r="E5" s="58" t="s">
        <v>395</v>
      </c>
      <c r="F5" s="87" t="s">
        <v>156</v>
      </c>
      <c r="G5" s="93" t="s">
        <v>242</v>
      </c>
      <c r="H5" s="1"/>
      <c r="I5" s="1"/>
    </row>
    <row r="6" spans="1:9" ht="38.25" x14ac:dyDescent="0.25">
      <c r="A6" s="35">
        <v>3</v>
      </c>
      <c r="B6" s="87" t="s">
        <v>396</v>
      </c>
      <c r="C6" s="87" t="s">
        <v>397</v>
      </c>
      <c r="D6" s="95"/>
      <c r="E6" s="91" t="s">
        <v>392</v>
      </c>
      <c r="F6" s="87" t="s">
        <v>156</v>
      </c>
      <c r="G6" s="93" t="s">
        <v>273</v>
      </c>
      <c r="H6" s="1"/>
      <c r="I6" s="1"/>
    </row>
    <row r="7" spans="1:9" ht="51" x14ac:dyDescent="0.25">
      <c r="A7" s="35">
        <v>4</v>
      </c>
      <c r="B7" s="58" t="s">
        <v>398</v>
      </c>
      <c r="C7" s="87" t="s">
        <v>399</v>
      </c>
      <c r="D7" s="87"/>
      <c r="E7" s="91" t="s">
        <v>392</v>
      </c>
      <c r="F7" s="87"/>
      <c r="G7" s="93" t="s">
        <v>242</v>
      </c>
      <c r="H7" s="1"/>
      <c r="I7" s="1"/>
    </row>
    <row r="8" spans="1:9" ht="63.75" x14ac:dyDescent="0.25">
      <c r="A8" s="35">
        <v>5</v>
      </c>
      <c r="B8" s="87" t="s">
        <v>398</v>
      </c>
      <c r="C8" s="87" t="s">
        <v>400</v>
      </c>
      <c r="D8" s="87"/>
      <c r="E8" s="91" t="s">
        <v>392</v>
      </c>
      <c r="F8" s="87"/>
      <c r="G8" s="93" t="s">
        <v>242</v>
      </c>
      <c r="H8" s="1"/>
      <c r="I8" s="1"/>
    </row>
    <row r="9" spans="1:9" ht="76.5" x14ac:dyDescent="0.25">
      <c r="A9" s="35">
        <v>6</v>
      </c>
      <c r="B9" s="96" t="s">
        <v>401</v>
      </c>
      <c r="C9" s="87" t="s">
        <v>402</v>
      </c>
      <c r="D9" s="87" t="s">
        <v>403</v>
      </c>
      <c r="E9" s="91" t="s">
        <v>404</v>
      </c>
      <c r="F9" s="87" t="s">
        <v>156</v>
      </c>
      <c r="G9" s="93" t="s">
        <v>242</v>
      </c>
      <c r="H9" s="1"/>
      <c r="I9" s="1"/>
    </row>
    <row r="10" spans="1:9" ht="102" x14ac:dyDescent="0.25">
      <c r="A10" s="35">
        <v>7</v>
      </c>
      <c r="B10" s="97" t="s">
        <v>405</v>
      </c>
      <c r="C10" s="93" t="s">
        <v>406</v>
      </c>
      <c r="D10" s="87"/>
      <c r="E10" s="91"/>
      <c r="F10" s="87"/>
      <c r="G10" s="93" t="s">
        <v>242</v>
      </c>
      <c r="H10" s="1"/>
      <c r="I10" s="1"/>
    </row>
  </sheetData>
  <mergeCells count="2">
    <mergeCell ref="A1:I1"/>
    <mergeCell ref="A2:D2"/>
  </mergeCells>
  <dataValidations count="1">
    <dataValidation type="list" allowBlank="1" showInputMessage="1" showErrorMessage="1" sqref="F4:F10" xr:uid="{00000000-0002-0000-0A00-000000000000}">
      <formula1>$N$3:$N$46</formula1>
    </dataValidation>
  </dataValidations>
  <pageMargins left="0.511811024" right="0.511811024" top="0.78740157499999996" bottom="0.78740157499999996" header="0.31496062000000002" footer="0.31496062000000002"/>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4"/>
  <sheetViews>
    <sheetView topLeftCell="C16" workbookViewId="0">
      <selection activeCell="B7" sqref="B7"/>
    </sheetView>
  </sheetViews>
  <sheetFormatPr defaultRowHeight="15" x14ac:dyDescent="0.25"/>
  <cols>
    <col min="1" max="1" width="5.5703125" customWidth="1"/>
    <col min="2" max="2" width="58.5703125" customWidth="1"/>
    <col min="3"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62">
        <f>SUM(E4:E24)</f>
        <v>4311450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63.75" x14ac:dyDescent="0.25">
      <c r="A4" s="35">
        <v>1</v>
      </c>
      <c r="B4" s="16" t="s">
        <v>407</v>
      </c>
      <c r="C4" s="16" t="s">
        <v>408</v>
      </c>
      <c r="D4" s="16" t="s">
        <v>409</v>
      </c>
      <c r="E4" s="61">
        <v>57500</v>
      </c>
      <c r="F4" s="16"/>
      <c r="G4" s="1" t="s">
        <v>251</v>
      </c>
      <c r="H4" s="1"/>
      <c r="I4" s="1" t="s">
        <v>410</v>
      </c>
    </row>
    <row r="5" spans="1:9" ht="38.25" x14ac:dyDescent="0.25">
      <c r="A5" s="35">
        <v>2</v>
      </c>
      <c r="B5" s="16" t="s">
        <v>411</v>
      </c>
      <c r="C5" s="16" t="s">
        <v>412</v>
      </c>
      <c r="D5" s="16" t="s">
        <v>413</v>
      </c>
      <c r="E5" s="61">
        <v>40000</v>
      </c>
      <c r="F5" s="16"/>
      <c r="G5" s="1" t="s">
        <v>242</v>
      </c>
      <c r="H5" s="1"/>
      <c r="I5" s="1" t="s">
        <v>410</v>
      </c>
    </row>
    <row r="6" spans="1:9" ht="38.25" x14ac:dyDescent="0.25">
      <c r="A6" s="35">
        <v>3</v>
      </c>
      <c r="B6" s="16" t="s">
        <v>414</v>
      </c>
      <c r="C6" s="16" t="s">
        <v>415</v>
      </c>
      <c r="D6" s="16" t="s">
        <v>413</v>
      </c>
      <c r="E6" s="61">
        <v>50000</v>
      </c>
      <c r="F6" s="16"/>
      <c r="G6" s="1" t="s">
        <v>242</v>
      </c>
      <c r="H6" s="1"/>
      <c r="I6" s="1" t="s">
        <v>410</v>
      </c>
    </row>
    <row r="7" spans="1:9" ht="25.5" x14ac:dyDescent="0.25">
      <c r="A7" s="35">
        <v>4</v>
      </c>
      <c r="B7" s="60" t="s">
        <v>416</v>
      </c>
      <c r="C7" s="16" t="s">
        <v>417</v>
      </c>
      <c r="D7" s="16" t="s">
        <v>413</v>
      </c>
      <c r="E7" s="61">
        <v>30000</v>
      </c>
      <c r="F7" s="16"/>
      <c r="G7" s="1" t="s">
        <v>242</v>
      </c>
      <c r="H7" s="1"/>
      <c r="I7" s="1" t="s">
        <v>410</v>
      </c>
    </row>
    <row r="8" spans="1:9" x14ac:dyDescent="0.25">
      <c r="A8" s="35">
        <v>5</v>
      </c>
      <c r="B8" s="16" t="s">
        <v>418</v>
      </c>
      <c r="C8" s="16" t="s">
        <v>419</v>
      </c>
      <c r="D8" s="16" t="s">
        <v>413</v>
      </c>
      <c r="E8" s="61">
        <f>2750*10</f>
        <v>27500</v>
      </c>
      <c r="F8" s="16"/>
      <c r="G8" s="1" t="s">
        <v>242</v>
      </c>
      <c r="H8" s="1"/>
      <c r="I8" s="1" t="s">
        <v>420</v>
      </c>
    </row>
    <row r="9" spans="1:9" ht="25.5" x14ac:dyDescent="0.25">
      <c r="A9" s="35">
        <v>6</v>
      </c>
      <c r="B9" s="16" t="s">
        <v>421</v>
      </c>
      <c r="C9" s="16" t="s">
        <v>422</v>
      </c>
      <c r="D9" s="16" t="s">
        <v>423</v>
      </c>
      <c r="E9" s="61">
        <v>48000</v>
      </c>
      <c r="F9" s="16"/>
      <c r="G9" s="1" t="s">
        <v>242</v>
      </c>
      <c r="H9" s="1"/>
      <c r="I9" s="1" t="s">
        <v>173</v>
      </c>
    </row>
    <row r="10" spans="1:9" ht="25.5" x14ac:dyDescent="0.25">
      <c r="A10" s="35">
        <v>7</v>
      </c>
      <c r="B10" s="16" t="s">
        <v>424</v>
      </c>
      <c r="C10" s="16" t="s">
        <v>425</v>
      </c>
      <c r="D10" s="16" t="s">
        <v>413</v>
      </c>
      <c r="E10" s="61">
        <v>38450</v>
      </c>
      <c r="F10" s="16"/>
      <c r="G10" s="1"/>
      <c r="H10" s="1"/>
      <c r="I10" s="1"/>
    </row>
    <row r="11" spans="1:9" ht="89.25" x14ac:dyDescent="0.25">
      <c r="A11" s="35">
        <v>8</v>
      </c>
      <c r="B11" s="16" t="s">
        <v>426</v>
      </c>
      <c r="C11" s="16" t="s">
        <v>427</v>
      </c>
      <c r="D11" s="16" t="s">
        <v>267</v>
      </c>
      <c r="E11" s="61">
        <v>250000</v>
      </c>
      <c r="F11" s="16"/>
      <c r="G11" s="1" t="s">
        <v>273</v>
      </c>
      <c r="H11" s="1"/>
      <c r="I11" s="1" t="s">
        <v>410</v>
      </c>
    </row>
    <row r="12" spans="1:9" ht="51" x14ac:dyDescent="0.25">
      <c r="A12" s="35">
        <v>9</v>
      </c>
      <c r="B12" s="16" t="s">
        <v>428</v>
      </c>
      <c r="C12" s="16" t="s">
        <v>429</v>
      </c>
      <c r="D12" s="16" t="s">
        <v>430</v>
      </c>
      <c r="E12" s="61">
        <v>480000</v>
      </c>
      <c r="F12" s="16"/>
      <c r="G12" s="1" t="s">
        <v>273</v>
      </c>
      <c r="H12" s="1"/>
      <c r="I12" s="1" t="s">
        <v>410</v>
      </c>
    </row>
    <row r="13" spans="1:9" ht="25.5" x14ac:dyDescent="0.25">
      <c r="A13" s="35">
        <v>10</v>
      </c>
      <c r="B13" s="54" t="s">
        <v>431</v>
      </c>
      <c r="C13" s="16" t="s">
        <v>432</v>
      </c>
      <c r="D13" s="16" t="s">
        <v>354</v>
      </c>
      <c r="E13" s="61">
        <v>320000</v>
      </c>
      <c r="F13" s="16"/>
      <c r="G13" s="1" t="s">
        <v>273</v>
      </c>
      <c r="H13" s="1"/>
      <c r="I13" s="1" t="s">
        <v>410</v>
      </c>
    </row>
    <row r="14" spans="1:9" ht="25.5" x14ac:dyDescent="0.25">
      <c r="A14" s="35">
        <v>11</v>
      </c>
      <c r="B14" s="16" t="s">
        <v>433</v>
      </c>
      <c r="C14" s="16" t="s">
        <v>434</v>
      </c>
      <c r="D14" s="16" t="s">
        <v>435</v>
      </c>
      <c r="E14" s="61">
        <v>100000</v>
      </c>
      <c r="F14" s="16"/>
      <c r="G14" s="1" t="s">
        <v>242</v>
      </c>
      <c r="H14" s="1"/>
      <c r="I14" s="1" t="s">
        <v>436</v>
      </c>
    </row>
    <row r="15" spans="1:9" ht="63.75" x14ac:dyDescent="0.25">
      <c r="A15" s="35">
        <v>12</v>
      </c>
      <c r="B15" s="16" t="s">
        <v>437</v>
      </c>
      <c r="C15" s="16" t="s">
        <v>438</v>
      </c>
      <c r="D15" s="16" t="s">
        <v>257</v>
      </c>
      <c r="E15" s="61">
        <v>70000</v>
      </c>
      <c r="F15" s="16"/>
      <c r="G15" s="1" t="s">
        <v>251</v>
      </c>
      <c r="H15" s="1"/>
      <c r="I15" s="1" t="s">
        <v>410</v>
      </c>
    </row>
    <row r="16" spans="1:9" ht="51" x14ac:dyDescent="0.25">
      <c r="A16" s="35">
        <v>13</v>
      </c>
      <c r="B16" s="16" t="s">
        <v>428</v>
      </c>
      <c r="C16" s="16" t="s">
        <v>439</v>
      </c>
      <c r="D16" s="16" t="s">
        <v>261</v>
      </c>
      <c r="E16" s="61">
        <v>2000000</v>
      </c>
      <c r="F16" s="16"/>
      <c r="G16" s="1" t="s">
        <v>273</v>
      </c>
      <c r="H16" s="1"/>
      <c r="I16" s="1" t="s">
        <v>410</v>
      </c>
    </row>
    <row r="17" spans="1:9" ht="63.75" x14ac:dyDescent="0.25">
      <c r="A17" s="35">
        <v>14</v>
      </c>
      <c r="B17" s="16" t="s">
        <v>407</v>
      </c>
      <c r="C17" s="16" t="s">
        <v>440</v>
      </c>
      <c r="D17" s="16" t="s">
        <v>191</v>
      </c>
      <c r="E17" s="61">
        <v>150000</v>
      </c>
      <c r="F17" s="16"/>
      <c r="G17" s="1" t="s">
        <v>273</v>
      </c>
      <c r="H17" s="1"/>
      <c r="I17" s="1" t="s">
        <v>410</v>
      </c>
    </row>
    <row r="18" spans="1:9" ht="25.5" x14ac:dyDescent="0.25">
      <c r="A18" s="35">
        <v>15</v>
      </c>
      <c r="B18" s="16" t="s">
        <v>441</v>
      </c>
      <c r="C18" s="16" t="s">
        <v>442</v>
      </c>
      <c r="D18" s="16" t="s">
        <v>191</v>
      </c>
      <c r="E18" s="61">
        <v>300000</v>
      </c>
      <c r="F18" s="16"/>
      <c r="G18" s="1" t="s">
        <v>273</v>
      </c>
      <c r="H18" s="1"/>
      <c r="I18" s="1" t="s">
        <v>410</v>
      </c>
    </row>
    <row r="19" spans="1:9" ht="51" x14ac:dyDescent="0.25">
      <c r="A19" s="35">
        <v>16</v>
      </c>
      <c r="B19" s="16" t="s">
        <v>443</v>
      </c>
      <c r="C19" s="16" t="s">
        <v>444</v>
      </c>
      <c r="D19" s="16" t="s">
        <v>191</v>
      </c>
      <c r="E19" s="61">
        <v>65000</v>
      </c>
      <c r="F19" s="16"/>
      <c r="G19" s="1" t="s">
        <v>273</v>
      </c>
      <c r="H19" s="1"/>
      <c r="I19" s="1" t="s">
        <v>410</v>
      </c>
    </row>
    <row r="20" spans="1:9" ht="63.75" x14ac:dyDescent="0.25">
      <c r="A20" s="35">
        <v>17</v>
      </c>
      <c r="B20" s="16" t="s">
        <v>445</v>
      </c>
      <c r="C20" s="16" t="s">
        <v>446</v>
      </c>
      <c r="D20" s="16" t="s">
        <v>191</v>
      </c>
      <c r="E20" s="61">
        <v>45000</v>
      </c>
      <c r="F20" s="16"/>
      <c r="G20" s="1"/>
      <c r="H20" s="1"/>
      <c r="I20" s="1"/>
    </row>
    <row r="21" spans="1:9" ht="51" x14ac:dyDescent="0.25">
      <c r="A21" s="35">
        <v>18</v>
      </c>
      <c r="B21" s="16" t="s">
        <v>447</v>
      </c>
      <c r="C21" s="16" t="s">
        <v>448</v>
      </c>
      <c r="D21" s="16" t="s">
        <v>196</v>
      </c>
      <c r="E21" s="61">
        <v>50000</v>
      </c>
      <c r="F21" s="16"/>
      <c r="G21" s="1" t="s">
        <v>242</v>
      </c>
      <c r="H21" s="1"/>
      <c r="I21" s="1"/>
    </row>
    <row r="22" spans="1:9" ht="25.5" x14ac:dyDescent="0.25">
      <c r="A22" s="35">
        <v>19</v>
      </c>
      <c r="B22" s="16" t="s">
        <v>449</v>
      </c>
      <c r="C22" s="16" t="s">
        <v>450</v>
      </c>
      <c r="D22" s="16" t="s">
        <v>191</v>
      </c>
      <c r="E22" s="61">
        <v>10000</v>
      </c>
      <c r="F22" s="16"/>
      <c r="G22" s="1" t="s">
        <v>273</v>
      </c>
      <c r="H22" s="1"/>
      <c r="I22" s="1"/>
    </row>
    <row r="23" spans="1:9" ht="51" x14ac:dyDescent="0.25">
      <c r="A23" s="35">
        <v>20</v>
      </c>
      <c r="B23" s="16" t="s">
        <v>451</v>
      </c>
      <c r="C23" s="93" t="s">
        <v>452</v>
      </c>
      <c r="D23" s="93" t="s">
        <v>413</v>
      </c>
      <c r="E23" s="61">
        <v>30000</v>
      </c>
      <c r="F23" s="93"/>
      <c r="G23" s="88" t="s">
        <v>242</v>
      </c>
      <c r="H23" s="88"/>
      <c r="I23" s="88" t="s">
        <v>436</v>
      </c>
    </row>
    <row r="24" spans="1:9" ht="51" x14ac:dyDescent="0.25">
      <c r="A24" s="35">
        <v>21</v>
      </c>
      <c r="B24" s="16" t="s">
        <v>453</v>
      </c>
      <c r="C24" s="93" t="s">
        <v>454</v>
      </c>
      <c r="D24" s="93" t="s">
        <v>455</v>
      </c>
      <c r="E24" s="61">
        <v>150000</v>
      </c>
      <c r="F24" s="98">
        <v>44958</v>
      </c>
      <c r="G24" s="88" t="s">
        <v>242</v>
      </c>
      <c r="H24" s="88"/>
      <c r="I24" s="88" t="s">
        <v>456</v>
      </c>
    </row>
  </sheetData>
  <mergeCells count="2">
    <mergeCell ref="A1:I1"/>
    <mergeCell ref="A2:D2"/>
  </mergeCells>
  <dataValidations count="1">
    <dataValidation type="list" allowBlank="1" showInputMessage="1" showErrorMessage="1" sqref="F4:F22" xr:uid="{00000000-0002-0000-0B00-000000000000}">
      <formula1>$N$3:$N$58</formula1>
    </dataValidation>
  </dataValidations>
  <pageMargins left="0.511811024" right="0.511811024" top="0.78740157499999996" bottom="0.78740157499999996" header="0.31496062000000002" footer="0.31496062000000002"/>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13"/>
  <sheetViews>
    <sheetView workbookViewId="0">
      <selection activeCell="B7" sqref="B7"/>
    </sheetView>
  </sheetViews>
  <sheetFormatPr defaultRowHeight="15" x14ac:dyDescent="0.25"/>
  <cols>
    <col min="1" max="1" width="3" bestFit="1" customWidth="1"/>
    <col min="2" max="8" width="29" customWidth="1"/>
    <col min="9" max="9" width="31.28515625"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SUM(E4:E13)</f>
        <v>36150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25.5" x14ac:dyDescent="0.25">
      <c r="A4" s="35">
        <v>1</v>
      </c>
      <c r="B4" s="16" t="s">
        <v>457</v>
      </c>
      <c r="C4" s="16" t="s">
        <v>458</v>
      </c>
      <c r="D4" s="16" t="s">
        <v>459</v>
      </c>
      <c r="E4" s="10">
        <v>500</v>
      </c>
      <c r="F4" s="16"/>
      <c r="G4" s="1" t="s">
        <v>281</v>
      </c>
      <c r="H4" s="1"/>
      <c r="I4" s="1" t="s">
        <v>460</v>
      </c>
    </row>
    <row r="5" spans="1:9" ht="25.5" x14ac:dyDescent="0.25">
      <c r="A5" s="35">
        <v>2</v>
      </c>
      <c r="B5" s="16" t="s">
        <v>457</v>
      </c>
      <c r="C5" s="16" t="s">
        <v>461</v>
      </c>
      <c r="D5" s="16" t="s">
        <v>462</v>
      </c>
      <c r="E5" s="10">
        <v>4500</v>
      </c>
      <c r="F5" s="16"/>
      <c r="G5" s="1" t="s">
        <v>279</v>
      </c>
      <c r="H5" s="1"/>
      <c r="I5" s="1" t="s">
        <v>460</v>
      </c>
    </row>
    <row r="6" spans="1:9" ht="25.5" x14ac:dyDescent="0.25">
      <c r="A6" s="35">
        <v>3</v>
      </c>
      <c r="B6" s="16" t="s">
        <v>457</v>
      </c>
      <c r="C6" s="16" t="s">
        <v>463</v>
      </c>
      <c r="D6" s="16" t="s">
        <v>464</v>
      </c>
      <c r="E6" s="10">
        <v>8000</v>
      </c>
      <c r="F6" s="16"/>
      <c r="G6" s="1" t="s">
        <v>383</v>
      </c>
      <c r="H6" s="1"/>
      <c r="I6" s="1" t="s">
        <v>460</v>
      </c>
    </row>
    <row r="7" spans="1:9" ht="25.5" x14ac:dyDescent="0.25">
      <c r="A7" s="35">
        <v>4</v>
      </c>
      <c r="B7" s="16" t="s">
        <v>465</v>
      </c>
      <c r="C7" s="16" t="s">
        <v>466</v>
      </c>
      <c r="D7" s="16" t="s">
        <v>467</v>
      </c>
      <c r="E7" s="10">
        <v>650</v>
      </c>
      <c r="F7" s="16"/>
      <c r="G7" s="1" t="s">
        <v>279</v>
      </c>
      <c r="H7" s="1"/>
      <c r="I7" s="1" t="s">
        <v>460</v>
      </c>
    </row>
    <row r="8" spans="1:9" ht="25.5" x14ac:dyDescent="0.25">
      <c r="A8" s="35">
        <v>5</v>
      </c>
      <c r="B8" s="16" t="s">
        <v>465</v>
      </c>
      <c r="C8" s="16" t="s">
        <v>468</v>
      </c>
      <c r="D8" s="16" t="s">
        <v>467</v>
      </c>
      <c r="E8" s="10">
        <v>1500</v>
      </c>
      <c r="F8" s="16"/>
      <c r="G8" s="1" t="s">
        <v>281</v>
      </c>
      <c r="H8" s="1"/>
      <c r="I8" s="1" t="s">
        <v>460</v>
      </c>
    </row>
    <row r="9" spans="1:9" ht="25.5" x14ac:dyDescent="0.25">
      <c r="A9" s="35">
        <v>6</v>
      </c>
      <c r="B9" s="16" t="s">
        <v>465</v>
      </c>
      <c r="C9" s="16" t="s">
        <v>469</v>
      </c>
      <c r="D9" s="16" t="s">
        <v>470</v>
      </c>
      <c r="E9" s="10">
        <v>2000</v>
      </c>
      <c r="F9" s="16"/>
      <c r="G9" s="1" t="s">
        <v>279</v>
      </c>
      <c r="H9" s="1"/>
      <c r="I9" s="1" t="s">
        <v>460</v>
      </c>
    </row>
    <row r="10" spans="1:9" ht="38.25" x14ac:dyDescent="0.25">
      <c r="A10" s="35">
        <v>7</v>
      </c>
      <c r="B10" s="16" t="s">
        <v>471</v>
      </c>
      <c r="C10" s="16" t="s">
        <v>472</v>
      </c>
      <c r="D10" s="16" t="s">
        <v>473</v>
      </c>
      <c r="E10" s="10">
        <v>5000</v>
      </c>
      <c r="F10" s="16"/>
      <c r="G10" s="1" t="s">
        <v>279</v>
      </c>
      <c r="H10" s="1"/>
      <c r="I10" s="1" t="s">
        <v>460</v>
      </c>
    </row>
    <row r="11" spans="1:9" ht="25.5" x14ac:dyDescent="0.25">
      <c r="A11" s="35">
        <v>8</v>
      </c>
      <c r="B11" s="16" t="s">
        <v>474</v>
      </c>
      <c r="C11" s="16" t="s">
        <v>475</v>
      </c>
      <c r="D11" s="16" t="s">
        <v>476</v>
      </c>
      <c r="E11" s="10">
        <v>1500</v>
      </c>
      <c r="F11" s="16"/>
      <c r="G11" s="1" t="s">
        <v>279</v>
      </c>
      <c r="H11" s="1"/>
      <c r="I11" s="1" t="s">
        <v>460</v>
      </c>
    </row>
    <row r="12" spans="1:9" ht="63.75" x14ac:dyDescent="0.25">
      <c r="A12" s="35">
        <v>9</v>
      </c>
      <c r="B12" s="16" t="s">
        <v>477</v>
      </c>
      <c r="C12" s="16" t="s">
        <v>478</v>
      </c>
      <c r="D12" s="16" t="s">
        <v>479</v>
      </c>
      <c r="E12" s="10">
        <v>9000</v>
      </c>
      <c r="F12" s="16"/>
      <c r="G12" s="1" t="s">
        <v>279</v>
      </c>
      <c r="H12" s="1"/>
      <c r="I12" s="1" t="s">
        <v>460</v>
      </c>
    </row>
    <row r="13" spans="1:9" ht="25.5" x14ac:dyDescent="0.25">
      <c r="A13" s="35">
        <v>10</v>
      </c>
      <c r="B13" s="16" t="s">
        <v>465</v>
      </c>
      <c r="C13" s="16" t="s">
        <v>480</v>
      </c>
      <c r="D13" s="16" t="s">
        <v>481</v>
      </c>
      <c r="E13" s="10">
        <v>3500</v>
      </c>
      <c r="F13" s="16"/>
      <c r="G13" s="1" t="s">
        <v>281</v>
      </c>
      <c r="H13" s="1"/>
      <c r="I13" s="1" t="s">
        <v>460</v>
      </c>
    </row>
  </sheetData>
  <mergeCells count="2">
    <mergeCell ref="A1:I1"/>
    <mergeCell ref="A2:D2"/>
  </mergeCells>
  <dataValidations count="1">
    <dataValidation type="list" allowBlank="1" showInputMessage="1" showErrorMessage="1" sqref="F4:F13" xr:uid="{00000000-0002-0000-0C00-000000000000}">
      <formula1>$N$3:$N$49</formula1>
    </dataValidation>
  </dataValidations>
  <pageMargins left="0.511811024" right="0.511811024" top="0.78740157499999996" bottom="0.78740157499999996" header="0.31496062000000002" footer="0.31496062000000002"/>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0"/>
  <sheetViews>
    <sheetView workbookViewId="0">
      <selection activeCell="B7" sqref="B7"/>
    </sheetView>
  </sheetViews>
  <sheetFormatPr defaultRowHeight="15" x14ac:dyDescent="0.25"/>
  <cols>
    <col min="1" max="1" width="3" bestFit="1" customWidth="1"/>
    <col min="2" max="4" width="29" customWidth="1"/>
    <col min="5" max="5" width="29" style="56" customWidth="1"/>
    <col min="6"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SUM(E4:E20)</f>
        <v>1811125.44</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51" x14ac:dyDescent="0.25">
      <c r="A4" s="35">
        <v>1</v>
      </c>
      <c r="B4" s="99" t="s">
        <v>482</v>
      </c>
      <c r="C4" s="1" t="s">
        <v>483</v>
      </c>
      <c r="D4" s="93" t="s">
        <v>484</v>
      </c>
      <c r="E4" s="100">
        <v>10000</v>
      </c>
      <c r="F4" s="93"/>
      <c r="G4" s="93" t="s">
        <v>242</v>
      </c>
      <c r="H4" s="88"/>
      <c r="I4" s="93" t="s">
        <v>485</v>
      </c>
    </row>
    <row r="5" spans="1:9" ht="127.5" x14ac:dyDescent="0.25">
      <c r="A5" s="35">
        <v>2</v>
      </c>
      <c r="B5" s="101" t="s">
        <v>486</v>
      </c>
      <c r="C5" s="1" t="s">
        <v>487</v>
      </c>
      <c r="D5" s="93" t="s">
        <v>484</v>
      </c>
      <c r="E5" s="100">
        <v>190000</v>
      </c>
      <c r="F5" s="93"/>
      <c r="G5" s="93" t="s">
        <v>242</v>
      </c>
      <c r="H5" s="88"/>
      <c r="I5" s="93" t="s">
        <v>485</v>
      </c>
    </row>
    <row r="6" spans="1:9" ht="114.75" x14ac:dyDescent="0.25">
      <c r="A6" s="35">
        <v>3</v>
      </c>
      <c r="B6" s="63" t="s">
        <v>488</v>
      </c>
      <c r="C6" s="1" t="s">
        <v>489</v>
      </c>
      <c r="D6" s="16" t="s">
        <v>490</v>
      </c>
      <c r="E6" s="102">
        <v>600000</v>
      </c>
      <c r="F6" s="16"/>
      <c r="G6" s="93" t="s">
        <v>242</v>
      </c>
      <c r="H6" s="1" t="s">
        <v>491</v>
      </c>
      <c r="I6" s="7" t="s">
        <v>492</v>
      </c>
    </row>
    <row r="7" spans="1:9" ht="114.75" x14ac:dyDescent="0.25">
      <c r="A7" s="35">
        <v>4</v>
      </c>
      <c r="B7" s="63" t="s">
        <v>493</v>
      </c>
      <c r="C7" s="1" t="s">
        <v>494</v>
      </c>
      <c r="D7" s="16" t="s">
        <v>495</v>
      </c>
      <c r="E7" s="103">
        <v>60000</v>
      </c>
      <c r="F7" s="16"/>
      <c r="G7" s="93" t="s">
        <v>242</v>
      </c>
      <c r="H7" s="1" t="s">
        <v>496</v>
      </c>
      <c r="I7" s="7" t="s">
        <v>492</v>
      </c>
    </row>
    <row r="8" spans="1:9" ht="76.5" x14ac:dyDescent="0.25">
      <c r="A8" s="35">
        <v>5</v>
      </c>
      <c r="B8" s="63" t="s">
        <v>497</v>
      </c>
      <c r="C8" s="1" t="s">
        <v>498</v>
      </c>
      <c r="D8" s="16" t="s">
        <v>495</v>
      </c>
      <c r="E8" s="104">
        <v>60000</v>
      </c>
      <c r="F8" s="16"/>
      <c r="G8" s="93" t="s">
        <v>242</v>
      </c>
      <c r="H8" s="1" t="s">
        <v>496</v>
      </c>
      <c r="I8" s="7" t="s">
        <v>492</v>
      </c>
    </row>
    <row r="9" spans="1:9" ht="153" x14ac:dyDescent="0.25">
      <c r="A9" s="35">
        <v>6</v>
      </c>
      <c r="B9" s="105" t="s">
        <v>499</v>
      </c>
      <c r="C9" s="1" t="s">
        <v>500</v>
      </c>
      <c r="D9" s="93" t="s">
        <v>484</v>
      </c>
      <c r="E9" s="100">
        <v>9500</v>
      </c>
      <c r="F9" s="93"/>
      <c r="G9" s="93" t="s">
        <v>242</v>
      </c>
      <c r="H9" s="88"/>
      <c r="I9" s="93" t="s">
        <v>485</v>
      </c>
    </row>
    <row r="10" spans="1:9" ht="178.5" x14ac:dyDescent="0.25">
      <c r="A10" s="35">
        <v>7</v>
      </c>
      <c r="B10" s="63" t="s">
        <v>501</v>
      </c>
      <c r="C10" s="1" t="s">
        <v>502</v>
      </c>
      <c r="D10" s="16" t="s">
        <v>503</v>
      </c>
      <c r="E10" s="106">
        <v>58372.480000000003</v>
      </c>
      <c r="F10" s="16"/>
      <c r="G10" s="93" t="s">
        <v>242</v>
      </c>
      <c r="H10" s="1"/>
      <c r="I10" s="7" t="s">
        <v>492</v>
      </c>
    </row>
    <row r="11" spans="1:9" ht="76.5" x14ac:dyDescent="0.25">
      <c r="A11" s="35">
        <v>8</v>
      </c>
      <c r="B11" s="63" t="s">
        <v>501</v>
      </c>
      <c r="C11" s="1" t="s">
        <v>504</v>
      </c>
      <c r="D11" s="16" t="s">
        <v>505</v>
      </c>
      <c r="E11" s="104">
        <v>27522.959999999999</v>
      </c>
      <c r="F11" s="16"/>
      <c r="G11" s="93" t="s">
        <v>242</v>
      </c>
      <c r="H11" s="1"/>
      <c r="I11" s="7" t="s">
        <v>492</v>
      </c>
    </row>
    <row r="12" spans="1:9" ht="102" x14ac:dyDescent="0.25">
      <c r="A12" s="35">
        <v>9</v>
      </c>
      <c r="B12" s="63" t="s">
        <v>506</v>
      </c>
      <c r="C12" s="1" t="s">
        <v>507</v>
      </c>
      <c r="D12" s="16" t="s">
        <v>508</v>
      </c>
      <c r="E12" s="106">
        <v>250000</v>
      </c>
      <c r="F12" s="16"/>
      <c r="G12" s="93" t="s">
        <v>242</v>
      </c>
      <c r="H12" s="1" t="s">
        <v>509</v>
      </c>
      <c r="I12" s="7" t="s">
        <v>492</v>
      </c>
    </row>
    <row r="13" spans="1:9" ht="63.75" x14ac:dyDescent="0.25">
      <c r="A13" s="35">
        <v>10</v>
      </c>
      <c r="B13" s="16" t="s">
        <v>510</v>
      </c>
      <c r="C13" s="16" t="s">
        <v>511</v>
      </c>
      <c r="D13" s="16" t="s">
        <v>512</v>
      </c>
      <c r="E13" s="106">
        <v>5400</v>
      </c>
      <c r="F13" s="16"/>
      <c r="G13" s="93" t="s">
        <v>242</v>
      </c>
      <c r="H13" s="1" t="s">
        <v>509</v>
      </c>
      <c r="I13" s="7" t="s">
        <v>492</v>
      </c>
    </row>
    <row r="14" spans="1:9" ht="76.5" x14ac:dyDescent="0.25">
      <c r="A14" s="35">
        <v>11</v>
      </c>
      <c r="B14" s="16" t="s">
        <v>513</v>
      </c>
      <c r="C14" s="16" t="s">
        <v>514</v>
      </c>
      <c r="D14" s="16" t="s">
        <v>515</v>
      </c>
      <c r="E14" s="106">
        <v>20000</v>
      </c>
      <c r="F14" s="16"/>
      <c r="G14" s="93" t="s">
        <v>242</v>
      </c>
      <c r="H14" s="1" t="s">
        <v>509</v>
      </c>
      <c r="I14" s="7" t="s">
        <v>492</v>
      </c>
    </row>
    <row r="15" spans="1:9" ht="63.75" x14ac:dyDescent="0.25">
      <c r="A15" s="35">
        <v>12</v>
      </c>
      <c r="B15" s="16" t="s">
        <v>516</v>
      </c>
      <c r="C15" s="16" t="s">
        <v>517</v>
      </c>
      <c r="D15" s="16" t="s">
        <v>518</v>
      </c>
      <c r="E15" s="100">
        <v>274880</v>
      </c>
      <c r="F15" s="16"/>
      <c r="G15" s="93" t="s">
        <v>242</v>
      </c>
      <c r="H15" s="1" t="s">
        <v>519</v>
      </c>
      <c r="I15" s="7" t="s">
        <v>492</v>
      </c>
    </row>
    <row r="16" spans="1:9" ht="63.75" x14ac:dyDescent="0.25">
      <c r="A16" s="35">
        <v>13</v>
      </c>
      <c r="B16" s="16" t="s">
        <v>520</v>
      </c>
      <c r="C16" s="16" t="s">
        <v>521</v>
      </c>
      <c r="D16" s="16" t="s">
        <v>522</v>
      </c>
      <c r="E16" s="100">
        <v>240000</v>
      </c>
      <c r="F16" s="16"/>
      <c r="G16" s="93" t="s">
        <v>242</v>
      </c>
      <c r="H16" s="1" t="s">
        <v>519</v>
      </c>
      <c r="I16" s="7" t="s">
        <v>492</v>
      </c>
    </row>
    <row r="17" spans="1:9" ht="38.25" x14ac:dyDescent="0.25">
      <c r="A17" s="35">
        <v>14</v>
      </c>
      <c r="B17" s="16" t="s">
        <v>523</v>
      </c>
      <c r="C17" s="16" t="s">
        <v>524</v>
      </c>
      <c r="D17" s="16" t="s">
        <v>525</v>
      </c>
      <c r="E17" s="100">
        <v>250</v>
      </c>
      <c r="F17" s="16"/>
      <c r="G17" s="93" t="s">
        <v>242</v>
      </c>
      <c r="H17" s="1"/>
      <c r="I17" s="7" t="s">
        <v>492</v>
      </c>
    </row>
    <row r="18" spans="1:9" ht="51" x14ac:dyDescent="0.25">
      <c r="A18" s="35">
        <v>15</v>
      </c>
      <c r="B18" s="16" t="s">
        <v>526</v>
      </c>
      <c r="C18" s="16" t="s">
        <v>527</v>
      </c>
      <c r="D18" s="16" t="s">
        <v>528</v>
      </c>
      <c r="E18" s="106">
        <v>5200</v>
      </c>
      <c r="F18" s="16"/>
      <c r="G18" s="93" t="s">
        <v>242</v>
      </c>
      <c r="H18" s="1" t="s">
        <v>529</v>
      </c>
      <c r="I18" s="1"/>
    </row>
    <row r="19" spans="1:9" x14ac:dyDescent="0.25">
      <c r="A19" s="35">
        <v>16</v>
      </c>
      <c r="B19" s="16"/>
      <c r="C19" s="16"/>
      <c r="D19" s="16"/>
      <c r="E19" s="10"/>
      <c r="F19" s="16"/>
      <c r="G19" s="93"/>
      <c r="H19" s="1"/>
      <c r="I19" s="1"/>
    </row>
    <row r="20" spans="1:9" x14ac:dyDescent="0.25">
      <c r="A20" s="35">
        <v>17</v>
      </c>
      <c r="B20" s="16"/>
      <c r="C20" s="16"/>
      <c r="D20" s="16"/>
      <c r="E20" s="10"/>
      <c r="F20" s="16"/>
      <c r="G20" s="93"/>
      <c r="H20" s="1"/>
      <c r="I20" s="1"/>
    </row>
  </sheetData>
  <mergeCells count="2">
    <mergeCell ref="A1:I1"/>
    <mergeCell ref="A2:D2"/>
  </mergeCells>
  <dataValidations count="1">
    <dataValidation type="list" allowBlank="1" showInputMessage="1" showErrorMessage="1" sqref="F6:F8 F10:F20" xr:uid="{00000000-0002-0000-0D00-000000000000}">
      <formula1>$N$3:$N$56</formula1>
    </dataValidation>
  </dataValidations>
  <pageMargins left="0.511811024" right="0.511811024" top="0.78740157499999996" bottom="0.78740157499999996" header="0.31496062000000002" footer="0.31496062000000002"/>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3"/>
  <sheetViews>
    <sheetView workbookViewId="0">
      <selection activeCell="B7" sqref="B7"/>
    </sheetView>
  </sheetViews>
  <sheetFormatPr defaultRowHeight="15" x14ac:dyDescent="0.25"/>
  <cols>
    <col min="1" max="1" width="3" bestFit="1" customWidth="1"/>
    <col min="2"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SUM(E4:E23)</f>
        <v>698000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114.75" x14ac:dyDescent="0.25">
      <c r="A4" s="35">
        <v>1</v>
      </c>
      <c r="B4" s="64" t="s">
        <v>530</v>
      </c>
      <c r="C4" s="1" t="s">
        <v>531</v>
      </c>
      <c r="D4" s="16" t="s">
        <v>532</v>
      </c>
      <c r="E4" s="10">
        <v>300000</v>
      </c>
      <c r="F4" s="16"/>
      <c r="G4" s="1" t="s">
        <v>533</v>
      </c>
      <c r="H4" s="1"/>
      <c r="I4" s="1" t="s">
        <v>534</v>
      </c>
    </row>
    <row r="5" spans="1:9" ht="102" x14ac:dyDescent="0.25">
      <c r="A5" s="35">
        <v>2</v>
      </c>
      <c r="B5" s="64" t="s">
        <v>535</v>
      </c>
      <c r="C5" s="1" t="s">
        <v>536</v>
      </c>
      <c r="D5" s="16" t="s">
        <v>537</v>
      </c>
      <c r="E5" s="10">
        <v>90000</v>
      </c>
      <c r="F5" s="16"/>
      <c r="G5" s="1" t="s">
        <v>533</v>
      </c>
      <c r="H5" s="1" t="s">
        <v>538</v>
      </c>
      <c r="I5" s="1" t="s">
        <v>539</v>
      </c>
    </row>
    <row r="6" spans="1:9" ht="89.25" x14ac:dyDescent="0.25">
      <c r="A6" s="35">
        <v>3</v>
      </c>
      <c r="B6" s="64" t="s">
        <v>540</v>
      </c>
      <c r="C6" s="1" t="s">
        <v>541</v>
      </c>
      <c r="D6" s="16" t="s">
        <v>191</v>
      </c>
      <c r="E6" s="10">
        <v>30000</v>
      </c>
      <c r="F6" s="16"/>
      <c r="G6" s="1" t="s">
        <v>542</v>
      </c>
      <c r="H6" s="1" t="s">
        <v>543</v>
      </c>
      <c r="I6" s="1" t="s">
        <v>539</v>
      </c>
    </row>
    <row r="7" spans="1:9" ht="114.75" x14ac:dyDescent="0.25">
      <c r="A7" s="35">
        <v>4</v>
      </c>
      <c r="B7" s="64" t="s">
        <v>544</v>
      </c>
      <c r="C7" s="1" t="s">
        <v>545</v>
      </c>
      <c r="D7" s="16" t="s">
        <v>546</v>
      </c>
      <c r="E7" s="10">
        <v>400</v>
      </c>
      <c r="F7" s="16"/>
      <c r="G7" s="1" t="s">
        <v>533</v>
      </c>
      <c r="H7" s="1" t="s">
        <v>547</v>
      </c>
      <c r="I7" s="1" t="s">
        <v>534</v>
      </c>
    </row>
    <row r="8" spans="1:9" ht="51" x14ac:dyDescent="0.25">
      <c r="A8" s="35">
        <v>5</v>
      </c>
      <c r="B8" s="64" t="s">
        <v>548</v>
      </c>
      <c r="C8" s="1" t="s">
        <v>549</v>
      </c>
      <c r="D8" s="16" t="s">
        <v>550</v>
      </c>
      <c r="E8" s="10">
        <v>6000</v>
      </c>
      <c r="F8" s="16"/>
      <c r="G8" s="1" t="s">
        <v>542</v>
      </c>
      <c r="H8" s="1"/>
      <c r="I8" s="1" t="s">
        <v>534</v>
      </c>
    </row>
    <row r="9" spans="1:9" ht="89.25" x14ac:dyDescent="0.25">
      <c r="A9" s="35">
        <v>6</v>
      </c>
      <c r="B9" s="64" t="s">
        <v>551</v>
      </c>
      <c r="C9" s="1" t="s">
        <v>552</v>
      </c>
      <c r="D9" s="16" t="s">
        <v>553</v>
      </c>
      <c r="E9" s="10">
        <v>240000</v>
      </c>
      <c r="F9" s="16"/>
      <c r="G9" s="1" t="s">
        <v>533</v>
      </c>
      <c r="H9" s="1" t="s">
        <v>538</v>
      </c>
      <c r="I9" s="1" t="s">
        <v>554</v>
      </c>
    </row>
    <row r="10" spans="1:9" ht="102" x14ac:dyDescent="0.25">
      <c r="A10" s="35">
        <v>7</v>
      </c>
      <c r="B10" s="64" t="s">
        <v>555</v>
      </c>
      <c r="C10" s="64" t="s">
        <v>556</v>
      </c>
      <c r="D10" s="16" t="s">
        <v>557</v>
      </c>
      <c r="E10" s="10" t="s">
        <v>558</v>
      </c>
      <c r="F10" s="16"/>
      <c r="G10" s="1" t="s">
        <v>533</v>
      </c>
      <c r="H10" s="1" t="s">
        <v>538</v>
      </c>
      <c r="I10" s="1" t="s">
        <v>559</v>
      </c>
    </row>
    <row r="11" spans="1:9" ht="25.5" x14ac:dyDescent="0.25">
      <c r="A11" s="35">
        <v>8</v>
      </c>
      <c r="B11" s="64" t="s">
        <v>560</v>
      </c>
      <c r="C11" s="64" t="s">
        <v>561</v>
      </c>
      <c r="D11" s="16" t="s">
        <v>562</v>
      </c>
      <c r="E11" s="10">
        <v>1600</v>
      </c>
      <c r="F11" s="16"/>
      <c r="G11" s="1" t="s">
        <v>533</v>
      </c>
      <c r="H11" s="1" t="s">
        <v>563</v>
      </c>
      <c r="I11" s="1" t="s">
        <v>564</v>
      </c>
    </row>
    <row r="12" spans="1:9" ht="51" x14ac:dyDescent="0.25">
      <c r="A12" s="35">
        <v>8</v>
      </c>
      <c r="B12" s="64" t="s">
        <v>565</v>
      </c>
      <c r="C12" s="64" t="s">
        <v>566</v>
      </c>
      <c r="D12" s="16" t="s">
        <v>191</v>
      </c>
      <c r="E12" s="10">
        <v>30000</v>
      </c>
      <c r="F12" s="16"/>
      <c r="G12" s="1" t="s">
        <v>533</v>
      </c>
      <c r="H12" s="1"/>
      <c r="I12" s="1" t="s">
        <v>567</v>
      </c>
    </row>
    <row r="13" spans="1:9" x14ac:dyDescent="0.25">
      <c r="A13" s="35">
        <v>8</v>
      </c>
      <c r="B13" s="64"/>
      <c r="C13" s="16"/>
      <c r="D13" s="16"/>
      <c r="E13" s="10"/>
      <c r="F13" s="16"/>
      <c r="G13" s="1"/>
      <c r="H13" s="1"/>
      <c r="I13" s="1"/>
    </row>
    <row r="14" spans="1:9" x14ac:dyDescent="0.25">
      <c r="A14" s="35">
        <v>8</v>
      </c>
      <c r="B14" s="64"/>
      <c r="C14" s="16"/>
      <c r="D14" s="16"/>
      <c r="E14" s="10"/>
      <c r="F14" s="16"/>
      <c r="G14" s="1"/>
      <c r="H14" s="1"/>
      <c r="I14" s="1"/>
    </row>
    <row r="15" spans="1:9" x14ac:dyDescent="0.25">
      <c r="A15" s="35">
        <v>8</v>
      </c>
      <c r="B15" s="64"/>
      <c r="C15" s="16"/>
      <c r="D15" s="16"/>
      <c r="E15" s="10"/>
      <c r="F15" s="16"/>
      <c r="G15" s="1"/>
      <c r="H15" s="1"/>
      <c r="I15" s="1"/>
    </row>
    <row r="16" spans="1:9" x14ac:dyDescent="0.25">
      <c r="A16" s="35">
        <v>8</v>
      </c>
      <c r="B16" s="64"/>
      <c r="C16" s="16"/>
      <c r="D16" s="16"/>
      <c r="E16" s="10"/>
      <c r="F16" s="16"/>
      <c r="G16" s="1"/>
      <c r="H16" s="1"/>
      <c r="I16" s="1"/>
    </row>
    <row r="17" spans="1:9" x14ac:dyDescent="0.25">
      <c r="A17" s="35">
        <v>8</v>
      </c>
      <c r="B17" s="64"/>
      <c r="C17" s="16"/>
      <c r="D17" s="16"/>
      <c r="E17" s="10"/>
      <c r="F17" s="16"/>
      <c r="G17" s="1"/>
      <c r="H17" s="1"/>
      <c r="I17" s="1"/>
    </row>
    <row r="18" spans="1:9" x14ac:dyDescent="0.25">
      <c r="A18" s="35">
        <v>8</v>
      </c>
      <c r="B18" s="16"/>
      <c r="C18" s="16"/>
      <c r="D18" s="16"/>
      <c r="E18" s="10"/>
      <c r="F18" s="16"/>
      <c r="G18" s="1"/>
      <c r="H18" s="1"/>
      <c r="I18" s="1"/>
    </row>
    <row r="19" spans="1:9" x14ac:dyDescent="0.25">
      <c r="A19" s="35">
        <v>8</v>
      </c>
      <c r="B19" s="16"/>
      <c r="C19" s="16"/>
      <c r="D19" s="16"/>
      <c r="E19" s="10"/>
      <c r="F19" s="16"/>
      <c r="G19" s="1"/>
      <c r="H19" s="1"/>
      <c r="I19" s="1"/>
    </row>
    <row r="20" spans="1:9" x14ac:dyDescent="0.25">
      <c r="A20" s="35">
        <v>8</v>
      </c>
      <c r="B20" s="16"/>
      <c r="C20" s="16"/>
      <c r="D20" s="16"/>
      <c r="E20" s="10"/>
      <c r="F20" s="16"/>
      <c r="G20" s="1"/>
      <c r="H20" s="1"/>
      <c r="I20" s="1"/>
    </row>
    <row r="21" spans="1:9" x14ac:dyDescent="0.25">
      <c r="A21" s="35">
        <v>8</v>
      </c>
      <c r="B21" s="16"/>
      <c r="C21" s="16"/>
      <c r="D21" s="16"/>
      <c r="E21" s="10"/>
      <c r="F21" s="16"/>
      <c r="G21" s="1"/>
      <c r="H21" s="1"/>
      <c r="I21" s="1"/>
    </row>
    <row r="22" spans="1:9" x14ac:dyDescent="0.25">
      <c r="A22" s="35">
        <v>8</v>
      </c>
      <c r="B22" s="16"/>
      <c r="C22" s="16"/>
      <c r="D22" s="16"/>
      <c r="E22" s="10"/>
      <c r="F22" s="16"/>
      <c r="G22" s="1"/>
      <c r="H22" s="1"/>
      <c r="I22" s="1"/>
    </row>
    <row r="23" spans="1:9" x14ac:dyDescent="0.25">
      <c r="A23" s="35">
        <v>8</v>
      </c>
      <c r="B23" s="16"/>
      <c r="C23" s="16"/>
      <c r="D23" s="16"/>
      <c r="E23" s="10"/>
      <c r="F23" s="16"/>
      <c r="G23" s="1"/>
      <c r="H23" s="1"/>
      <c r="I23" s="1"/>
    </row>
  </sheetData>
  <mergeCells count="2">
    <mergeCell ref="A1:I1"/>
    <mergeCell ref="A2:D2"/>
  </mergeCells>
  <dataValidations count="1">
    <dataValidation type="list" allowBlank="1" showInputMessage="1" showErrorMessage="1" sqref="F4:F23" xr:uid="{00000000-0002-0000-0E00-000000000000}">
      <formula1>$N$3:$N$59</formula1>
    </dataValidation>
  </dataValidations>
  <pageMargins left="0.511811024" right="0.511811024" top="0.78740157499999996" bottom="0.78740157499999996" header="0.31496062000000002" footer="0.31496062000000002"/>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5"/>
  <sheetViews>
    <sheetView showGridLines="0" zoomScale="85" zoomScaleNormal="85" workbookViewId="0">
      <pane xSplit="6" ySplit="3" topLeftCell="G34" activePane="bottomRight" state="frozen"/>
      <selection pane="topRight" activeCell="L4" sqref="B4:L48"/>
      <selection pane="bottomLeft" activeCell="L4" sqref="B4:L48"/>
      <selection pane="bottomRight" activeCell="L4" sqref="B4:L48"/>
    </sheetView>
  </sheetViews>
  <sheetFormatPr defaultColWidth="34.42578125" defaultRowHeight="12.75" x14ac:dyDescent="0.2"/>
  <cols>
    <col min="1" max="1" width="3.42578125" style="5" customWidth="1"/>
    <col min="2" max="5" width="11.5703125" style="5" customWidth="1"/>
    <col min="6" max="6" width="25" style="13" customWidth="1"/>
    <col min="7" max="7" width="15.7109375" style="5" customWidth="1"/>
    <col min="8" max="8" width="36.42578125" style="5" customWidth="1"/>
    <col min="9" max="14" width="14.42578125" style="12" customWidth="1"/>
    <col min="15" max="15" width="15.42578125" style="12" hidden="1" customWidth="1"/>
    <col min="16" max="16" width="14.42578125" style="12" customWidth="1"/>
    <col min="17" max="18" width="34.42578125" style="5"/>
    <col min="19" max="20" width="34.42578125" style="5" hidden="1" customWidth="1"/>
    <col min="21" max="16384" width="34.42578125" style="5"/>
  </cols>
  <sheetData>
    <row r="1" spans="1:20" ht="15.6" customHeight="1" x14ac:dyDescent="0.2">
      <c r="A1" s="192" t="s">
        <v>180</v>
      </c>
      <c r="B1" s="192"/>
      <c r="C1" s="192"/>
      <c r="D1" s="192"/>
      <c r="E1" s="192"/>
      <c r="F1" s="192"/>
      <c r="G1" s="192"/>
      <c r="H1" s="192"/>
      <c r="I1" s="192"/>
      <c r="J1" s="192"/>
      <c r="K1" s="192"/>
      <c r="L1" s="192"/>
      <c r="M1" s="192"/>
      <c r="N1" s="192"/>
      <c r="O1" s="192"/>
      <c r="P1" s="192"/>
    </row>
    <row r="2" spans="1:20" ht="13.5" thickBot="1" x14ac:dyDescent="0.25">
      <c r="A2" s="193" t="s">
        <v>1</v>
      </c>
      <c r="B2" s="193"/>
      <c r="C2" s="193"/>
      <c r="D2" s="193"/>
      <c r="E2" s="193"/>
      <c r="F2" s="193"/>
      <c r="G2" s="193"/>
      <c r="H2" s="193"/>
      <c r="I2" s="24">
        <f>SUM(I4:I76)</f>
        <v>448484.14</v>
      </c>
      <c r="J2" s="24">
        <f>SUM(J4:J76)</f>
        <v>0</v>
      </c>
      <c r="K2" s="25"/>
      <c r="L2" s="25"/>
      <c r="M2" s="25"/>
      <c r="N2" s="25"/>
      <c r="O2" s="26">
        <f ca="1">TODAY()</f>
        <v>45376</v>
      </c>
      <c r="P2" s="25"/>
    </row>
    <row r="3" spans="1:20" ht="25.5" x14ac:dyDescent="0.2">
      <c r="A3" s="2" t="s">
        <v>2</v>
      </c>
      <c r="B3" s="2" t="s">
        <v>4</v>
      </c>
      <c r="C3" s="2" t="s">
        <v>5</v>
      </c>
      <c r="D3" s="3" t="s">
        <v>181</v>
      </c>
      <c r="E3" s="3" t="s">
        <v>182</v>
      </c>
      <c r="F3" s="3" t="s">
        <v>7</v>
      </c>
      <c r="G3" s="3" t="s">
        <v>8</v>
      </c>
      <c r="H3" s="3" t="s">
        <v>9</v>
      </c>
      <c r="I3" s="3" t="s">
        <v>183</v>
      </c>
      <c r="J3" s="28" t="s">
        <v>184</v>
      </c>
      <c r="K3" s="3" t="s">
        <v>185</v>
      </c>
      <c r="L3" s="4" t="s">
        <v>13</v>
      </c>
      <c r="M3" s="4" t="s">
        <v>14</v>
      </c>
      <c r="N3" s="3" t="s">
        <v>186</v>
      </c>
      <c r="O3" s="3" t="s">
        <v>187</v>
      </c>
      <c r="P3" s="3" t="s">
        <v>188</v>
      </c>
    </row>
    <row r="4" spans="1:20" ht="51" x14ac:dyDescent="0.2">
      <c r="A4" s="23">
        <v>1</v>
      </c>
      <c r="B4" s="7" t="s">
        <v>19</v>
      </c>
      <c r="C4" s="16" t="s">
        <v>189</v>
      </c>
      <c r="D4" s="16" t="s">
        <v>190</v>
      </c>
      <c r="E4" s="16" t="s">
        <v>191</v>
      </c>
      <c r="F4" s="6" t="s">
        <v>192</v>
      </c>
      <c r="G4" s="16" t="s">
        <v>165</v>
      </c>
      <c r="H4" s="1" t="s">
        <v>193</v>
      </c>
      <c r="I4" s="10">
        <v>62940</v>
      </c>
      <c r="J4" s="27"/>
      <c r="K4" s="8">
        <v>44466</v>
      </c>
      <c r="L4" s="9">
        <v>44466</v>
      </c>
      <c r="M4" s="9">
        <v>44830</v>
      </c>
      <c r="N4" s="8">
        <f>IF(M4="","",M4-120)</f>
        <v>44710</v>
      </c>
      <c r="O4" s="8">
        <f t="shared" ref="O4:O54" ca="1" si="0">TODAY()</f>
        <v>45376</v>
      </c>
      <c r="P4" s="10"/>
      <c r="R4" s="11"/>
      <c r="S4" s="18" t="s">
        <v>158</v>
      </c>
      <c r="T4" s="12" t="s">
        <v>34</v>
      </c>
    </row>
    <row r="5" spans="1:20" ht="25.5" x14ac:dyDescent="0.2">
      <c r="A5" s="23">
        <v>2</v>
      </c>
      <c r="B5" s="7" t="s">
        <v>19</v>
      </c>
      <c r="C5" s="16" t="s">
        <v>194</v>
      </c>
      <c r="D5" s="16" t="s">
        <v>195</v>
      </c>
      <c r="E5" s="16" t="s">
        <v>196</v>
      </c>
      <c r="F5" s="6" t="s">
        <v>197</v>
      </c>
      <c r="G5" s="16" t="s">
        <v>165</v>
      </c>
      <c r="H5" s="1" t="s">
        <v>198</v>
      </c>
      <c r="I5" s="10">
        <v>43622</v>
      </c>
      <c r="J5" s="27"/>
      <c r="K5" s="8">
        <v>44623</v>
      </c>
      <c r="L5" s="9">
        <v>44623</v>
      </c>
      <c r="M5" s="9">
        <v>44987</v>
      </c>
      <c r="N5" s="8">
        <f>IF(M5="","",M5-120)</f>
        <v>44867</v>
      </c>
      <c r="O5" s="8">
        <f t="shared" ca="1" si="0"/>
        <v>45376</v>
      </c>
      <c r="P5" s="10"/>
      <c r="S5" s="18" t="s">
        <v>161</v>
      </c>
      <c r="T5" s="12" t="s">
        <v>49</v>
      </c>
    </row>
    <row r="6" spans="1:20" ht="25.5" x14ac:dyDescent="0.2">
      <c r="A6" s="23">
        <v>3</v>
      </c>
      <c r="B6" s="7" t="s">
        <v>19</v>
      </c>
      <c r="C6" s="16" t="s">
        <v>127</v>
      </c>
      <c r="D6" s="16" t="s">
        <v>76</v>
      </c>
      <c r="E6" s="16" t="s">
        <v>191</v>
      </c>
      <c r="F6" s="6" t="s">
        <v>199</v>
      </c>
      <c r="G6" s="16" t="s">
        <v>165</v>
      </c>
      <c r="H6" s="1" t="s">
        <v>193</v>
      </c>
      <c r="I6" s="10">
        <v>39500</v>
      </c>
      <c r="J6" s="27"/>
      <c r="K6" s="8">
        <v>44623</v>
      </c>
      <c r="L6" s="9">
        <v>44623</v>
      </c>
      <c r="M6" s="9">
        <v>44987</v>
      </c>
      <c r="N6" s="8">
        <f>IF(M6="","",M6-120)</f>
        <v>44867</v>
      </c>
      <c r="O6" s="8">
        <f t="shared" ca="1" si="0"/>
        <v>45376</v>
      </c>
      <c r="P6" s="10"/>
      <c r="S6" s="18" t="s">
        <v>163</v>
      </c>
      <c r="T6" s="12" t="s">
        <v>58</v>
      </c>
    </row>
    <row r="7" spans="1:20" ht="25.5" x14ac:dyDescent="0.2">
      <c r="A7" s="23">
        <v>4</v>
      </c>
      <c r="B7" s="7" t="s">
        <v>19</v>
      </c>
      <c r="C7" s="16" t="s">
        <v>127</v>
      </c>
      <c r="D7" s="16" t="s">
        <v>141</v>
      </c>
      <c r="E7" s="16" t="s">
        <v>196</v>
      </c>
      <c r="F7" s="6" t="s">
        <v>200</v>
      </c>
      <c r="G7" s="16" t="s">
        <v>165</v>
      </c>
      <c r="H7" s="1" t="s">
        <v>201</v>
      </c>
      <c r="I7" s="10">
        <f>53987.1+5947.8</f>
        <v>59934.9</v>
      </c>
      <c r="J7" s="27"/>
      <c r="K7" s="8">
        <v>44623</v>
      </c>
      <c r="L7" s="9">
        <v>44623</v>
      </c>
      <c r="M7" s="9">
        <v>44987</v>
      </c>
      <c r="N7" s="8">
        <f>IF(M7="","",M7-120)</f>
        <v>44867</v>
      </c>
      <c r="O7" s="8">
        <f t="shared" ca="1" si="0"/>
        <v>45376</v>
      </c>
      <c r="P7" s="10"/>
      <c r="S7" s="18" t="s">
        <v>164</v>
      </c>
      <c r="T7" s="12" t="s">
        <v>19</v>
      </c>
    </row>
    <row r="8" spans="1:20" ht="25.5" x14ac:dyDescent="0.2">
      <c r="A8" s="23">
        <v>5</v>
      </c>
      <c r="B8" s="7" t="s">
        <v>19</v>
      </c>
      <c r="C8" s="16" t="s">
        <v>202</v>
      </c>
      <c r="D8" s="16" t="s">
        <v>203</v>
      </c>
      <c r="E8" s="16" t="s">
        <v>204</v>
      </c>
      <c r="F8" s="6" t="s">
        <v>205</v>
      </c>
      <c r="G8" s="16" t="s">
        <v>172</v>
      </c>
      <c r="H8" s="1" t="s">
        <v>206</v>
      </c>
      <c r="I8" s="10">
        <v>78900</v>
      </c>
      <c r="J8" s="27"/>
      <c r="K8" s="8">
        <v>44629</v>
      </c>
      <c r="L8" s="9">
        <v>44629</v>
      </c>
      <c r="M8" s="9">
        <v>44993</v>
      </c>
      <c r="N8" s="8">
        <f>IF(M8="","",M8-120)</f>
        <v>44873</v>
      </c>
      <c r="O8" s="8">
        <f t="shared" ca="1" si="0"/>
        <v>45376</v>
      </c>
      <c r="P8" s="10"/>
      <c r="S8" s="18" t="s">
        <v>165</v>
      </c>
      <c r="T8" s="12" t="s">
        <v>162</v>
      </c>
    </row>
    <row r="9" spans="1:20" ht="25.5" x14ac:dyDescent="0.2">
      <c r="A9" s="23">
        <v>6</v>
      </c>
      <c r="B9" s="7" t="s">
        <v>19</v>
      </c>
      <c r="C9" s="16" t="s">
        <v>131</v>
      </c>
      <c r="D9" s="16" t="s">
        <v>194</v>
      </c>
      <c r="E9" s="16" t="s">
        <v>191</v>
      </c>
      <c r="F9" s="6" t="s">
        <v>197</v>
      </c>
      <c r="G9" s="16" t="s">
        <v>165</v>
      </c>
      <c r="H9" s="1" t="s">
        <v>207</v>
      </c>
      <c r="I9" s="10">
        <v>50000</v>
      </c>
      <c r="J9" s="27"/>
      <c r="K9" s="8">
        <v>44669</v>
      </c>
      <c r="L9" s="9">
        <v>44669</v>
      </c>
      <c r="M9" s="9">
        <v>45033</v>
      </c>
      <c r="N9" s="8">
        <f t="shared" ref="N9:N13" si="1">IF(M9="","",M9-120)</f>
        <v>44913</v>
      </c>
      <c r="O9" s="8">
        <f t="shared" ca="1" si="0"/>
        <v>45376</v>
      </c>
      <c r="P9" s="10"/>
      <c r="S9" s="18" t="s">
        <v>166</v>
      </c>
      <c r="T9" s="12" t="s">
        <v>167</v>
      </c>
    </row>
    <row r="10" spans="1:20" ht="25.5" x14ac:dyDescent="0.2">
      <c r="A10" s="23">
        <v>7</v>
      </c>
      <c r="B10" s="7" t="s">
        <v>19</v>
      </c>
      <c r="C10" s="16" t="s">
        <v>203</v>
      </c>
      <c r="D10" s="16" t="s">
        <v>127</v>
      </c>
      <c r="E10" s="16" t="s">
        <v>208</v>
      </c>
      <c r="F10" s="6" t="s">
        <v>209</v>
      </c>
      <c r="G10" s="16" t="s">
        <v>165</v>
      </c>
      <c r="H10" s="1"/>
      <c r="I10" s="10">
        <v>20454.2</v>
      </c>
      <c r="J10" s="27"/>
      <c r="K10" s="8">
        <v>44746</v>
      </c>
      <c r="L10" s="9">
        <v>44746</v>
      </c>
      <c r="M10" s="9">
        <v>45110</v>
      </c>
      <c r="N10" s="8">
        <f t="shared" si="1"/>
        <v>44990</v>
      </c>
      <c r="O10" s="8">
        <f t="shared" ca="1" si="0"/>
        <v>45376</v>
      </c>
      <c r="P10" s="10"/>
      <c r="S10" s="18" t="s">
        <v>169</v>
      </c>
      <c r="T10" s="12" t="s">
        <v>160</v>
      </c>
    </row>
    <row r="11" spans="1:20" ht="25.5" x14ac:dyDescent="0.2">
      <c r="A11" s="23">
        <v>8</v>
      </c>
      <c r="B11" s="7" t="s">
        <v>19</v>
      </c>
      <c r="C11" s="16" t="s">
        <v>203</v>
      </c>
      <c r="D11" s="16" t="s">
        <v>202</v>
      </c>
      <c r="E11" s="16" t="s">
        <v>210</v>
      </c>
      <c r="F11" s="6" t="s">
        <v>211</v>
      </c>
      <c r="G11" s="16" t="s">
        <v>165</v>
      </c>
      <c r="H11" s="1"/>
      <c r="I11" s="10">
        <v>2197.44</v>
      </c>
      <c r="J11" s="27"/>
      <c r="K11" s="8">
        <v>44746</v>
      </c>
      <c r="L11" s="9">
        <v>44746</v>
      </c>
      <c r="M11" s="9">
        <v>45110</v>
      </c>
      <c r="N11" s="8">
        <f t="shared" si="1"/>
        <v>44990</v>
      </c>
      <c r="O11" s="8">
        <f t="shared" ca="1" si="0"/>
        <v>45376</v>
      </c>
      <c r="P11" s="10"/>
      <c r="S11" s="18" t="s">
        <v>212</v>
      </c>
    </row>
    <row r="12" spans="1:20" ht="25.5" x14ac:dyDescent="0.2">
      <c r="A12" s="23">
        <v>9</v>
      </c>
      <c r="B12" s="7" t="s">
        <v>19</v>
      </c>
      <c r="C12" s="16" t="s">
        <v>203</v>
      </c>
      <c r="D12" s="16" t="s">
        <v>88</v>
      </c>
      <c r="E12" s="16" t="s">
        <v>213</v>
      </c>
      <c r="F12" s="6" t="s">
        <v>214</v>
      </c>
      <c r="G12" s="16" t="s">
        <v>165</v>
      </c>
      <c r="H12" s="1"/>
      <c r="I12" s="10">
        <v>37550</v>
      </c>
      <c r="J12" s="27"/>
      <c r="K12" s="8">
        <v>44746</v>
      </c>
      <c r="L12" s="9">
        <v>44746</v>
      </c>
      <c r="M12" s="9">
        <v>45110</v>
      </c>
      <c r="N12" s="8">
        <f t="shared" si="1"/>
        <v>44990</v>
      </c>
      <c r="O12" s="8">
        <f t="shared" ca="1" si="0"/>
        <v>45376</v>
      </c>
      <c r="P12" s="10"/>
      <c r="S12" s="18" t="s">
        <v>171</v>
      </c>
    </row>
    <row r="13" spans="1:20" ht="38.25" x14ac:dyDescent="0.2">
      <c r="A13" s="23">
        <v>10</v>
      </c>
      <c r="B13" s="7" t="s">
        <v>19</v>
      </c>
      <c r="C13" s="16" t="s">
        <v>203</v>
      </c>
      <c r="D13" s="16" t="s">
        <v>91</v>
      </c>
      <c r="E13" s="16" t="s">
        <v>215</v>
      </c>
      <c r="F13" s="17" t="s">
        <v>216</v>
      </c>
      <c r="G13" s="16" t="s">
        <v>165</v>
      </c>
      <c r="H13" s="1"/>
      <c r="I13" s="10">
        <v>53385.599999999999</v>
      </c>
      <c r="J13" s="27"/>
      <c r="K13" s="8">
        <v>44746</v>
      </c>
      <c r="L13" s="9">
        <v>44746</v>
      </c>
      <c r="M13" s="9">
        <v>45110</v>
      </c>
      <c r="N13" s="8">
        <f t="shared" si="1"/>
        <v>44990</v>
      </c>
      <c r="O13" s="8">
        <f t="shared" ca="1" si="0"/>
        <v>45376</v>
      </c>
      <c r="P13" s="10"/>
      <c r="S13" s="18" t="s">
        <v>172</v>
      </c>
    </row>
    <row r="14" spans="1:20" x14ac:dyDescent="0.2">
      <c r="A14" s="23">
        <v>11</v>
      </c>
      <c r="B14" s="7"/>
      <c r="C14" s="16"/>
      <c r="D14" s="16"/>
      <c r="E14" s="16"/>
      <c r="F14" s="6"/>
      <c r="G14" s="16"/>
      <c r="H14" s="1"/>
      <c r="I14" s="10"/>
      <c r="J14" s="27"/>
      <c r="K14" s="8"/>
      <c r="L14" s="9"/>
      <c r="M14" s="9"/>
      <c r="N14" s="8" t="str">
        <f>IF(M14="","",M14-120)</f>
        <v/>
      </c>
      <c r="O14" s="8">
        <f t="shared" ca="1" si="0"/>
        <v>45376</v>
      </c>
      <c r="P14" s="10"/>
      <c r="S14" s="18" t="s">
        <v>173</v>
      </c>
    </row>
    <row r="15" spans="1:20" x14ac:dyDescent="0.2">
      <c r="A15" s="23">
        <v>12</v>
      </c>
      <c r="B15" s="7"/>
      <c r="C15" s="16"/>
      <c r="D15" s="16"/>
      <c r="E15" s="16"/>
      <c r="F15" s="6"/>
      <c r="G15" s="16"/>
      <c r="H15" s="1"/>
      <c r="I15" s="10"/>
      <c r="J15" s="27"/>
      <c r="K15" s="8"/>
      <c r="L15" s="9"/>
      <c r="M15" s="9"/>
      <c r="N15" s="8" t="str">
        <f>IF(M15="","",M15-120)</f>
        <v/>
      </c>
      <c r="O15" s="8">
        <f t="shared" ca="1" si="0"/>
        <v>45376</v>
      </c>
      <c r="P15" s="10"/>
      <c r="S15" s="18" t="s">
        <v>174</v>
      </c>
    </row>
    <row r="16" spans="1:20" x14ac:dyDescent="0.2">
      <c r="A16" s="23">
        <v>13</v>
      </c>
      <c r="B16" s="7"/>
      <c r="C16" s="16"/>
      <c r="D16" s="16"/>
      <c r="E16" s="16"/>
      <c r="F16" s="6"/>
      <c r="G16" s="16"/>
      <c r="H16" s="1"/>
      <c r="I16" s="10"/>
      <c r="J16" s="27"/>
      <c r="K16" s="8"/>
      <c r="L16" s="9"/>
      <c r="M16" s="9"/>
      <c r="N16" s="8" t="str">
        <f>IF(M16="","",M16-120)</f>
        <v/>
      </c>
      <c r="O16" s="8">
        <f t="shared" ca="1" si="0"/>
        <v>45376</v>
      </c>
      <c r="P16" s="10"/>
      <c r="S16" s="18" t="s">
        <v>23</v>
      </c>
    </row>
    <row r="17" spans="1:19" x14ac:dyDescent="0.2">
      <c r="A17" s="23">
        <v>14</v>
      </c>
      <c r="B17" s="7"/>
      <c r="C17" s="16"/>
      <c r="D17" s="16"/>
      <c r="E17" s="16"/>
      <c r="F17" s="6"/>
      <c r="G17" s="16"/>
      <c r="H17" s="1"/>
      <c r="I17" s="10"/>
      <c r="J17" s="27"/>
      <c r="K17" s="8"/>
      <c r="L17" s="9"/>
      <c r="M17" s="9"/>
      <c r="N17" s="8" t="str">
        <f>IF(M17="","",M17-120)</f>
        <v/>
      </c>
      <c r="O17" s="8">
        <f t="shared" ca="1" si="0"/>
        <v>45376</v>
      </c>
      <c r="P17" s="10"/>
      <c r="S17" s="18" t="s">
        <v>175</v>
      </c>
    </row>
    <row r="18" spans="1:19" x14ac:dyDescent="0.2">
      <c r="A18" s="23">
        <v>15</v>
      </c>
      <c r="B18" s="7"/>
      <c r="C18" s="16"/>
      <c r="D18" s="16"/>
      <c r="E18" s="16"/>
      <c r="F18" s="6"/>
      <c r="G18" s="16"/>
      <c r="H18" s="1"/>
      <c r="I18" s="10"/>
      <c r="J18" s="27"/>
      <c r="K18" s="8"/>
      <c r="L18" s="9"/>
      <c r="M18" s="9"/>
      <c r="N18" s="8" t="str">
        <f t="shared" ref="N18:N23" si="2">IF(M18="","",M18-120)</f>
        <v/>
      </c>
      <c r="O18" s="8">
        <f t="shared" ca="1" si="0"/>
        <v>45376</v>
      </c>
      <c r="P18" s="10"/>
    </row>
    <row r="19" spans="1:19" x14ac:dyDescent="0.2">
      <c r="A19" s="23">
        <v>16</v>
      </c>
      <c r="B19" s="7"/>
      <c r="C19" s="16"/>
      <c r="D19" s="16"/>
      <c r="E19" s="16"/>
      <c r="F19" s="6"/>
      <c r="G19" s="16"/>
      <c r="H19" s="1"/>
      <c r="I19" s="10"/>
      <c r="J19" s="27"/>
      <c r="K19" s="8"/>
      <c r="L19" s="9"/>
      <c r="M19" s="9"/>
      <c r="N19" s="8" t="str">
        <f t="shared" si="2"/>
        <v/>
      </c>
      <c r="O19" s="8">
        <f t="shared" ca="1" si="0"/>
        <v>45376</v>
      </c>
      <c r="P19" s="10"/>
    </row>
    <row r="20" spans="1:19" x14ac:dyDescent="0.2">
      <c r="A20" s="23">
        <v>17</v>
      </c>
      <c r="B20" s="7"/>
      <c r="C20" s="16"/>
      <c r="D20" s="16"/>
      <c r="E20" s="16"/>
      <c r="F20" s="6"/>
      <c r="G20" s="16"/>
      <c r="H20" s="1"/>
      <c r="I20" s="10"/>
      <c r="J20" s="27"/>
      <c r="K20" s="8"/>
      <c r="L20" s="9"/>
      <c r="M20" s="9"/>
      <c r="N20" s="8" t="str">
        <f t="shared" si="2"/>
        <v/>
      </c>
      <c r="O20" s="8">
        <f t="shared" ca="1" si="0"/>
        <v>45376</v>
      </c>
      <c r="P20" s="10"/>
    </row>
    <row r="21" spans="1:19" x14ac:dyDescent="0.2">
      <c r="A21" s="23">
        <v>18</v>
      </c>
      <c r="B21" s="7"/>
      <c r="C21" s="16"/>
      <c r="D21" s="16"/>
      <c r="E21" s="16"/>
      <c r="F21" s="6"/>
      <c r="G21" s="16"/>
      <c r="H21" s="1"/>
      <c r="I21" s="10"/>
      <c r="J21" s="27"/>
      <c r="K21" s="8"/>
      <c r="L21" s="9"/>
      <c r="M21" s="9"/>
      <c r="N21" s="8" t="str">
        <f t="shared" si="2"/>
        <v/>
      </c>
      <c r="O21" s="8">
        <f t="shared" ca="1" si="0"/>
        <v>45376</v>
      </c>
      <c r="P21" s="10"/>
    </row>
    <row r="22" spans="1:19" x14ac:dyDescent="0.2">
      <c r="A22" s="23">
        <v>19</v>
      </c>
      <c r="B22" s="7"/>
      <c r="C22" s="16"/>
      <c r="D22" s="16"/>
      <c r="E22" s="16"/>
      <c r="F22" s="6"/>
      <c r="G22" s="16"/>
      <c r="H22" s="1"/>
      <c r="I22" s="10"/>
      <c r="J22" s="27"/>
      <c r="K22" s="8"/>
      <c r="L22" s="9"/>
      <c r="M22" s="9"/>
      <c r="N22" s="8" t="str">
        <f t="shared" si="2"/>
        <v/>
      </c>
      <c r="O22" s="8">
        <f t="shared" ca="1" si="0"/>
        <v>45376</v>
      </c>
      <c r="P22" s="10"/>
    </row>
    <row r="23" spans="1:19" x14ac:dyDescent="0.2">
      <c r="A23" s="23">
        <v>20</v>
      </c>
      <c r="B23" s="7"/>
      <c r="C23" s="16"/>
      <c r="D23" s="16"/>
      <c r="E23" s="16"/>
      <c r="F23" s="17"/>
      <c r="G23" s="16"/>
      <c r="H23" s="1"/>
      <c r="I23" s="10"/>
      <c r="J23" s="27"/>
      <c r="K23" s="8"/>
      <c r="L23" s="9"/>
      <c r="M23" s="9"/>
      <c r="N23" s="8" t="str">
        <f t="shared" si="2"/>
        <v/>
      </c>
      <c r="O23" s="8">
        <f t="shared" ca="1" si="0"/>
        <v>45376</v>
      </c>
      <c r="P23" s="10"/>
    </row>
    <row r="24" spans="1:19" x14ac:dyDescent="0.2">
      <c r="A24" s="23">
        <v>21</v>
      </c>
      <c r="B24" s="7"/>
      <c r="C24" s="16"/>
      <c r="D24" s="16"/>
      <c r="E24" s="16"/>
      <c r="F24" s="6"/>
      <c r="G24" s="16"/>
      <c r="H24" s="1"/>
      <c r="I24" s="10"/>
      <c r="J24" s="27"/>
      <c r="K24" s="8"/>
      <c r="L24" s="9"/>
      <c r="M24" s="9"/>
      <c r="N24" s="8" t="str">
        <f t="shared" ref="N24:N29" si="3">IF(M24="","",M24-120)</f>
        <v/>
      </c>
      <c r="O24" s="8">
        <f t="shared" ca="1" si="0"/>
        <v>45376</v>
      </c>
      <c r="P24" s="10"/>
    </row>
    <row r="25" spans="1:19" x14ac:dyDescent="0.2">
      <c r="A25" s="23">
        <v>22</v>
      </c>
      <c r="B25" s="7"/>
      <c r="C25" s="16"/>
      <c r="D25" s="16"/>
      <c r="E25" s="16"/>
      <c r="F25" s="6"/>
      <c r="G25" s="16"/>
      <c r="H25" s="1"/>
      <c r="I25" s="10"/>
      <c r="J25" s="27"/>
      <c r="K25" s="8"/>
      <c r="L25" s="9"/>
      <c r="M25" s="9"/>
      <c r="N25" s="8" t="str">
        <f t="shared" si="3"/>
        <v/>
      </c>
      <c r="O25" s="8">
        <f t="shared" ca="1" si="0"/>
        <v>45376</v>
      </c>
      <c r="P25" s="10"/>
    </row>
    <row r="26" spans="1:19" x14ac:dyDescent="0.2">
      <c r="A26" s="23">
        <v>23</v>
      </c>
      <c r="B26" s="7"/>
      <c r="C26" s="16"/>
      <c r="D26" s="16"/>
      <c r="E26" s="16"/>
      <c r="F26" s="6"/>
      <c r="G26" s="16"/>
      <c r="H26" s="1"/>
      <c r="I26" s="10"/>
      <c r="J26" s="27"/>
      <c r="K26" s="8"/>
      <c r="L26" s="9"/>
      <c r="M26" s="9"/>
      <c r="N26" s="8" t="str">
        <f t="shared" si="3"/>
        <v/>
      </c>
      <c r="O26" s="8">
        <f t="shared" ca="1" si="0"/>
        <v>45376</v>
      </c>
      <c r="P26" s="10"/>
    </row>
    <row r="27" spans="1:19" x14ac:dyDescent="0.2">
      <c r="A27" s="23">
        <v>24</v>
      </c>
      <c r="B27" s="7"/>
      <c r="C27" s="16"/>
      <c r="D27" s="16"/>
      <c r="E27" s="16"/>
      <c r="F27" s="6"/>
      <c r="G27" s="16"/>
      <c r="H27" s="1"/>
      <c r="I27" s="10"/>
      <c r="J27" s="27"/>
      <c r="K27" s="8"/>
      <c r="L27" s="9"/>
      <c r="M27" s="9"/>
      <c r="N27" s="8" t="str">
        <f t="shared" si="3"/>
        <v/>
      </c>
      <c r="O27" s="8">
        <f t="shared" ca="1" si="0"/>
        <v>45376</v>
      </c>
      <c r="P27" s="10"/>
      <c r="Q27" s="11"/>
    </row>
    <row r="28" spans="1:19" x14ac:dyDescent="0.2">
      <c r="A28" s="23">
        <v>25</v>
      </c>
      <c r="B28" s="7"/>
      <c r="C28" s="16"/>
      <c r="D28" s="16"/>
      <c r="E28" s="16"/>
      <c r="F28" s="6"/>
      <c r="G28" s="16"/>
      <c r="H28" s="1"/>
      <c r="I28" s="10"/>
      <c r="J28" s="27"/>
      <c r="K28" s="8"/>
      <c r="L28" s="9"/>
      <c r="M28" s="9"/>
      <c r="N28" s="8" t="str">
        <f t="shared" si="3"/>
        <v/>
      </c>
      <c r="O28" s="8">
        <f t="shared" ca="1" si="0"/>
        <v>45376</v>
      </c>
      <c r="P28" s="10"/>
      <c r="Q28" s="11"/>
    </row>
    <row r="29" spans="1:19" x14ac:dyDescent="0.2">
      <c r="A29" s="23">
        <v>26</v>
      </c>
      <c r="B29" s="7"/>
      <c r="C29" s="16"/>
      <c r="D29" s="16"/>
      <c r="E29" s="16"/>
      <c r="F29" s="6"/>
      <c r="G29" s="16"/>
      <c r="H29" s="1"/>
      <c r="I29" s="10"/>
      <c r="J29" s="27"/>
      <c r="K29" s="8"/>
      <c r="L29" s="9"/>
      <c r="M29" s="9"/>
      <c r="N29" s="8" t="str">
        <f t="shared" si="3"/>
        <v/>
      </c>
      <c r="O29" s="8">
        <f t="shared" ca="1" si="0"/>
        <v>45376</v>
      </c>
      <c r="P29" s="10"/>
    </row>
    <row r="30" spans="1:19" x14ac:dyDescent="0.2">
      <c r="A30" s="23">
        <v>27</v>
      </c>
      <c r="B30" s="7"/>
      <c r="C30" s="16"/>
      <c r="D30" s="16"/>
      <c r="E30" s="16"/>
      <c r="F30" s="6"/>
      <c r="G30" s="16"/>
      <c r="H30" s="1"/>
      <c r="I30" s="10"/>
      <c r="J30" s="27"/>
      <c r="K30" s="8"/>
      <c r="L30" s="9"/>
      <c r="M30" s="9"/>
      <c r="N30" s="8" t="str">
        <f t="shared" ref="N30:N76" si="4">IF(M30="","",M30-120)</f>
        <v/>
      </c>
      <c r="O30" s="8">
        <f t="shared" ca="1" si="0"/>
        <v>45376</v>
      </c>
      <c r="P30" s="10"/>
    </row>
    <row r="31" spans="1:19" x14ac:dyDescent="0.2">
      <c r="A31" s="23">
        <v>28</v>
      </c>
      <c r="B31" s="7"/>
      <c r="C31" s="16"/>
      <c r="D31" s="16"/>
      <c r="E31" s="16"/>
      <c r="F31" s="6"/>
      <c r="G31" s="16"/>
      <c r="H31" s="1"/>
      <c r="I31" s="10"/>
      <c r="J31" s="27"/>
      <c r="K31" s="8"/>
      <c r="L31" s="9"/>
      <c r="M31" s="9"/>
      <c r="N31" s="8" t="str">
        <f t="shared" si="4"/>
        <v/>
      </c>
      <c r="O31" s="8">
        <f t="shared" ca="1" si="0"/>
        <v>45376</v>
      </c>
      <c r="P31" s="10"/>
    </row>
    <row r="32" spans="1:19" x14ac:dyDescent="0.2">
      <c r="A32" s="23"/>
      <c r="B32" s="7"/>
      <c r="C32" s="16"/>
      <c r="D32" s="16"/>
      <c r="E32" s="16"/>
      <c r="F32" s="6"/>
      <c r="G32" s="16"/>
      <c r="H32" s="1"/>
      <c r="I32" s="10"/>
      <c r="J32" s="27"/>
      <c r="K32" s="8"/>
      <c r="L32" s="9"/>
      <c r="M32" s="9"/>
      <c r="N32" s="8"/>
      <c r="O32" s="8"/>
      <c r="P32" s="10"/>
    </row>
    <row r="33" spans="1:16" x14ac:dyDescent="0.2">
      <c r="A33" s="23"/>
      <c r="B33" s="7"/>
      <c r="C33" s="16"/>
      <c r="D33" s="16"/>
      <c r="E33" s="16"/>
      <c r="F33" s="6"/>
      <c r="G33" s="16"/>
      <c r="H33" s="1"/>
      <c r="I33" s="10"/>
      <c r="J33" s="27"/>
      <c r="K33" s="8"/>
      <c r="L33" s="9"/>
      <c r="M33" s="9"/>
      <c r="N33" s="8"/>
      <c r="O33" s="8"/>
      <c r="P33" s="10"/>
    </row>
    <row r="34" spans="1:16" x14ac:dyDescent="0.2">
      <c r="A34" s="23"/>
      <c r="B34" s="7"/>
      <c r="C34" s="16"/>
      <c r="D34" s="16"/>
      <c r="E34" s="16"/>
      <c r="F34" s="6"/>
      <c r="G34" s="16"/>
      <c r="H34" s="1"/>
      <c r="I34" s="10"/>
      <c r="J34" s="27"/>
      <c r="K34" s="8"/>
      <c r="L34" s="9"/>
      <c r="M34" s="9"/>
      <c r="N34" s="8"/>
      <c r="O34" s="8"/>
      <c r="P34" s="10"/>
    </row>
    <row r="35" spans="1:16" x14ac:dyDescent="0.2">
      <c r="A35" s="23"/>
      <c r="B35" s="7"/>
      <c r="C35" s="16"/>
      <c r="D35" s="16"/>
      <c r="E35" s="16"/>
      <c r="F35" s="6"/>
      <c r="G35" s="16"/>
      <c r="H35" s="1"/>
      <c r="I35" s="10"/>
      <c r="J35" s="27"/>
      <c r="K35" s="8"/>
      <c r="L35" s="9"/>
      <c r="M35" s="9"/>
      <c r="N35" s="8"/>
      <c r="O35" s="8"/>
      <c r="P35" s="10"/>
    </row>
    <row r="36" spans="1:16" x14ac:dyDescent="0.2">
      <c r="A36" s="23"/>
      <c r="B36" s="7"/>
      <c r="C36" s="16"/>
      <c r="D36" s="16"/>
      <c r="E36" s="16"/>
      <c r="F36" s="6"/>
      <c r="G36" s="16"/>
      <c r="H36" s="1"/>
      <c r="I36" s="10"/>
      <c r="J36" s="27"/>
      <c r="K36" s="8"/>
      <c r="L36" s="9"/>
      <c r="M36" s="9"/>
      <c r="N36" s="8"/>
      <c r="O36" s="8"/>
      <c r="P36" s="10"/>
    </row>
    <row r="37" spans="1:16" x14ac:dyDescent="0.2">
      <c r="A37" s="23"/>
      <c r="B37" s="7"/>
      <c r="C37" s="16"/>
      <c r="D37" s="16"/>
      <c r="E37" s="16"/>
      <c r="F37" s="6"/>
      <c r="G37" s="16"/>
      <c r="H37" s="1"/>
      <c r="I37" s="10"/>
      <c r="J37" s="27"/>
      <c r="K37" s="8"/>
      <c r="L37" s="9"/>
      <c r="M37" s="9"/>
      <c r="N37" s="8"/>
      <c r="O37" s="8"/>
      <c r="P37" s="10"/>
    </row>
    <row r="38" spans="1:16" x14ac:dyDescent="0.2">
      <c r="A38" s="23"/>
      <c r="B38" s="7"/>
      <c r="C38" s="16"/>
      <c r="D38" s="16"/>
      <c r="E38" s="16"/>
      <c r="F38" s="6"/>
      <c r="G38" s="16"/>
      <c r="H38" s="1"/>
      <c r="I38" s="10"/>
      <c r="J38" s="27"/>
      <c r="K38" s="8"/>
      <c r="L38" s="9"/>
      <c r="M38" s="9"/>
      <c r="N38" s="8"/>
      <c r="O38" s="8"/>
      <c r="P38" s="10"/>
    </row>
    <row r="39" spans="1:16" x14ac:dyDescent="0.2">
      <c r="A39" s="23"/>
      <c r="B39" s="7"/>
      <c r="C39" s="16"/>
      <c r="D39" s="16"/>
      <c r="E39" s="16"/>
      <c r="F39" s="6"/>
      <c r="G39" s="16"/>
      <c r="H39" s="1"/>
      <c r="I39" s="10"/>
      <c r="J39" s="27"/>
      <c r="K39" s="8"/>
      <c r="L39" s="9"/>
      <c r="M39" s="9"/>
      <c r="N39" s="8"/>
      <c r="O39" s="8"/>
      <c r="P39" s="10"/>
    </row>
    <row r="40" spans="1:16" x14ac:dyDescent="0.2">
      <c r="A40" s="23"/>
      <c r="B40" s="7"/>
      <c r="C40" s="16"/>
      <c r="D40" s="16"/>
      <c r="E40" s="16"/>
      <c r="F40" s="6"/>
      <c r="G40" s="16"/>
      <c r="H40" s="1"/>
      <c r="I40" s="10"/>
      <c r="J40" s="27"/>
      <c r="K40" s="8"/>
      <c r="L40" s="9"/>
      <c r="M40" s="9"/>
      <c r="N40" s="8"/>
      <c r="O40" s="8"/>
      <c r="P40" s="10"/>
    </row>
    <row r="41" spans="1:16" x14ac:dyDescent="0.2">
      <c r="A41" s="23"/>
      <c r="B41" s="7"/>
      <c r="C41" s="16"/>
      <c r="D41" s="16"/>
      <c r="E41" s="16"/>
      <c r="F41" s="6"/>
      <c r="G41" s="16"/>
      <c r="H41" s="1"/>
      <c r="I41" s="10"/>
      <c r="J41" s="27"/>
      <c r="K41" s="8"/>
      <c r="L41" s="9"/>
      <c r="M41" s="9"/>
      <c r="N41" s="8"/>
      <c r="O41" s="8"/>
      <c r="P41" s="10"/>
    </row>
    <row r="42" spans="1:16" x14ac:dyDescent="0.2">
      <c r="A42" s="23"/>
      <c r="B42" s="7"/>
      <c r="C42" s="16"/>
      <c r="D42" s="16"/>
      <c r="E42" s="16"/>
      <c r="F42" s="6"/>
      <c r="G42" s="16"/>
      <c r="H42" s="1"/>
      <c r="I42" s="10"/>
      <c r="J42" s="27"/>
      <c r="K42" s="8"/>
      <c r="L42" s="9"/>
      <c r="M42" s="9"/>
      <c r="N42" s="8"/>
      <c r="O42" s="8"/>
      <c r="P42" s="10"/>
    </row>
    <row r="43" spans="1:16" x14ac:dyDescent="0.2">
      <c r="A43" s="23"/>
      <c r="B43" s="7"/>
      <c r="C43" s="16"/>
      <c r="D43" s="16"/>
      <c r="E43" s="16"/>
      <c r="F43" s="6"/>
      <c r="G43" s="16"/>
      <c r="H43" s="1"/>
      <c r="I43" s="10"/>
      <c r="J43" s="27"/>
      <c r="K43" s="8"/>
      <c r="L43" s="9"/>
      <c r="M43" s="9"/>
      <c r="N43" s="8"/>
      <c r="O43" s="8"/>
      <c r="P43" s="10"/>
    </row>
    <row r="44" spans="1:16" x14ac:dyDescent="0.2">
      <c r="A44" s="23"/>
      <c r="B44" s="7"/>
      <c r="C44" s="16"/>
      <c r="D44" s="16"/>
      <c r="E44" s="16"/>
      <c r="F44" s="6"/>
      <c r="G44" s="16"/>
      <c r="H44" s="1"/>
      <c r="I44" s="10"/>
      <c r="J44" s="27"/>
      <c r="K44" s="8"/>
      <c r="L44" s="9"/>
      <c r="M44" s="9"/>
      <c r="N44" s="8"/>
      <c r="O44" s="8"/>
      <c r="P44" s="10"/>
    </row>
    <row r="45" spans="1:16" x14ac:dyDescent="0.2">
      <c r="A45" s="23"/>
      <c r="B45" s="7"/>
      <c r="C45" s="16"/>
      <c r="D45" s="16"/>
      <c r="E45" s="16"/>
      <c r="F45" s="6"/>
      <c r="G45" s="16"/>
      <c r="H45" s="1"/>
      <c r="I45" s="10"/>
      <c r="J45" s="27"/>
      <c r="K45" s="8"/>
      <c r="L45" s="9"/>
      <c r="M45" s="9"/>
      <c r="N45" s="8"/>
      <c r="O45" s="8"/>
      <c r="P45" s="10"/>
    </row>
    <row r="46" spans="1:16" x14ac:dyDescent="0.2">
      <c r="A46" s="23"/>
      <c r="B46" s="7"/>
      <c r="C46" s="16"/>
      <c r="D46" s="16"/>
      <c r="E46" s="16"/>
      <c r="F46" s="6"/>
      <c r="G46" s="16"/>
      <c r="H46" s="1"/>
      <c r="I46" s="10"/>
      <c r="J46" s="27"/>
      <c r="K46" s="8"/>
      <c r="L46" s="9"/>
      <c r="M46" s="9"/>
      <c r="N46" s="8"/>
      <c r="O46" s="8"/>
      <c r="P46" s="10"/>
    </row>
    <row r="47" spans="1:16" x14ac:dyDescent="0.2">
      <c r="A47" s="23"/>
      <c r="B47" s="7"/>
      <c r="C47" s="16"/>
      <c r="D47" s="16"/>
      <c r="E47" s="16"/>
      <c r="F47" s="6"/>
      <c r="G47" s="16"/>
      <c r="H47" s="1"/>
      <c r="I47" s="10"/>
      <c r="J47" s="27"/>
      <c r="K47" s="8"/>
      <c r="L47" s="9"/>
      <c r="M47" s="9"/>
      <c r="N47" s="8"/>
      <c r="O47" s="8"/>
      <c r="P47" s="10"/>
    </row>
    <row r="48" spans="1:16" x14ac:dyDescent="0.2">
      <c r="A48" s="23"/>
      <c r="B48" s="7"/>
      <c r="C48" s="16"/>
      <c r="D48" s="16"/>
      <c r="E48" s="16"/>
      <c r="F48" s="6"/>
      <c r="G48" s="16"/>
      <c r="H48" s="1"/>
      <c r="I48" s="10"/>
      <c r="J48" s="27"/>
      <c r="K48" s="8"/>
      <c r="L48" s="9"/>
      <c r="M48" s="9"/>
      <c r="N48" s="8"/>
      <c r="O48" s="8"/>
      <c r="P48" s="10"/>
    </row>
    <row r="49" spans="1:16" x14ac:dyDescent="0.2">
      <c r="A49" s="23"/>
      <c r="B49" s="7"/>
      <c r="C49" s="16"/>
      <c r="D49" s="16"/>
      <c r="E49" s="16"/>
      <c r="F49" s="6"/>
      <c r="G49" s="16"/>
      <c r="H49" s="1"/>
      <c r="I49" s="10"/>
      <c r="J49" s="27"/>
      <c r="K49" s="8"/>
      <c r="L49" s="9"/>
      <c r="M49" s="9"/>
      <c r="N49" s="8"/>
      <c r="O49" s="8"/>
      <c r="P49" s="10"/>
    </row>
    <row r="50" spans="1:16" x14ac:dyDescent="0.2">
      <c r="A50" s="23"/>
      <c r="B50" s="7"/>
      <c r="C50" s="16"/>
      <c r="D50" s="16"/>
      <c r="E50" s="16"/>
      <c r="F50" s="6"/>
      <c r="G50" s="16"/>
      <c r="H50" s="1"/>
      <c r="I50" s="10"/>
      <c r="J50" s="27"/>
      <c r="K50" s="8"/>
      <c r="L50" s="9"/>
      <c r="M50" s="9"/>
      <c r="N50" s="8"/>
      <c r="O50" s="8"/>
      <c r="P50" s="10"/>
    </row>
    <row r="51" spans="1:16" x14ac:dyDescent="0.2">
      <c r="A51" s="23">
        <v>29</v>
      </c>
      <c r="B51" s="7"/>
      <c r="C51" s="16"/>
      <c r="D51" s="16"/>
      <c r="E51" s="16"/>
      <c r="F51" s="17"/>
      <c r="G51" s="16"/>
      <c r="H51" s="1"/>
      <c r="I51" s="10"/>
      <c r="J51" s="27"/>
      <c r="K51" s="8"/>
      <c r="L51" s="9"/>
      <c r="M51" s="9"/>
      <c r="N51" s="8" t="str">
        <f t="shared" si="4"/>
        <v/>
      </c>
      <c r="O51" s="8">
        <f t="shared" ca="1" si="0"/>
        <v>45376</v>
      </c>
      <c r="P51" s="10"/>
    </row>
    <row r="52" spans="1:16" x14ac:dyDescent="0.2">
      <c r="A52" s="23">
        <v>30</v>
      </c>
      <c r="B52" s="7"/>
      <c r="C52" s="16"/>
      <c r="D52" s="16"/>
      <c r="E52" s="16"/>
      <c r="F52" s="17"/>
      <c r="G52" s="16"/>
      <c r="H52" s="1"/>
      <c r="I52" s="10"/>
      <c r="J52" s="27"/>
      <c r="K52" s="8"/>
      <c r="L52" s="9"/>
      <c r="M52" s="9"/>
      <c r="N52" s="8" t="str">
        <f t="shared" si="4"/>
        <v/>
      </c>
      <c r="O52" s="8">
        <f t="shared" ca="1" si="0"/>
        <v>45376</v>
      </c>
      <c r="P52" s="10"/>
    </row>
    <row r="53" spans="1:16" x14ac:dyDescent="0.2">
      <c r="A53" s="23">
        <v>31</v>
      </c>
      <c r="B53" s="7"/>
      <c r="C53" s="16"/>
      <c r="D53" s="16"/>
      <c r="E53" s="16"/>
      <c r="F53" s="17"/>
      <c r="G53" s="16"/>
      <c r="H53" s="1"/>
      <c r="I53" s="10"/>
      <c r="J53" s="27"/>
      <c r="K53" s="8"/>
      <c r="L53" s="22"/>
      <c r="M53" s="22"/>
      <c r="N53" s="8" t="str">
        <f t="shared" si="4"/>
        <v/>
      </c>
      <c r="O53" s="8">
        <f t="shared" ca="1" si="0"/>
        <v>45376</v>
      </c>
      <c r="P53" s="10"/>
    </row>
    <row r="54" spans="1:16" x14ac:dyDescent="0.2">
      <c r="A54" s="23">
        <v>32</v>
      </c>
      <c r="B54" s="7"/>
      <c r="C54" s="16"/>
      <c r="D54" s="16"/>
      <c r="E54" s="16"/>
      <c r="F54" s="17"/>
      <c r="G54" s="16"/>
      <c r="H54" s="1"/>
      <c r="I54" s="10"/>
      <c r="J54" s="27"/>
      <c r="K54" s="8"/>
      <c r="L54" s="9"/>
      <c r="M54" s="9"/>
      <c r="N54" s="8" t="str">
        <f t="shared" si="4"/>
        <v/>
      </c>
      <c r="O54" s="8">
        <f t="shared" ca="1" si="0"/>
        <v>45376</v>
      </c>
      <c r="P54" s="10"/>
    </row>
    <row r="55" spans="1:16" x14ac:dyDescent="0.2">
      <c r="A55" s="23">
        <v>33</v>
      </c>
      <c r="B55" s="7"/>
      <c r="C55" s="16"/>
      <c r="D55" s="16"/>
      <c r="E55" s="16"/>
      <c r="F55" s="17"/>
      <c r="G55" s="16"/>
      <c r="H55" s="1"/>
      <c r="I55" s="10"/>
      <c r="J55" s="27"/>
      <c r="K55" s="8"/>
      <c r="L55" s="9"/>
      <c r="M55" s="9"/>
      <c r="N55" s="8" t="str">
        <f t="shared" si="4"/>
        <v/>
      </c>
      <c r="O55" s="8">
        <f t="shared" ref="O55:O76" ca="1" si="5">TODAY()</f>
        <v>45376</v>
      </c>
      <c r="P55" s="10"/>
    </row>
    <row r="56" spans="1:16" x14ac:dyDescent="0.2">
      <c r="A56" s="23">
        <v>34</v>
      </c>
      <c r="B56" s="7"/>
      <c r="C56" s="16"/>
      <c r="D56" s="16"/>
      <c r="E56" s="16"/>
      <c r="F56" s="6"/>
      <c r="G56" s="16"/>
      <c r="H56" s="1"/>
      <c r="I56" s="10"/>
      <c r="J56" s="27"/>
      <c r="K56" s="8"/>
      <c r="L56" s="9"/>
      <c r="M56" s="9"/>
      <c r="N56" s="8" t="str">
        <f t="shared" si="4"/>
        <v/>
      </c>
      <c r="O56" s="8">
        <f t="shared" ca="1" si="5"/>
        <v>45376</v>
      </c>
      <c r="P56" s="10"/>
    </row>
    <row r="57" spans="1:16" x14ac:dyDescent="0.2">
      <c r="A57" s="23">
        <v>35</v>
      </c>
      <c r="B57" s="7"/>
      <c r="C57" s="16"/>
      <c r="D57" s="16"/>
      <c r="E57" s="16"/>
      <c r="F57" s="17"/>
      <c r="G57" s="16"/>
      <c r="H57" s="1"/>
      <c r="I57" s="10"/>
      <c r="J57" s="27"/>
      <c r="K57" s="8"/>
      <c r="L57" s="9"/>
      <c r="M57" s="9"/>
      <c r="N57" s="8" t="str">
        <f t="shared" si="4"/>
        <v/>
      </c>
      <c r="O57" s="8">
        <f t="shared" ca="1" si="5"/>
        <v>45376</v>
      </c>
      <c r="P57" s="10"/>
    </row>
    <row r="58" spans="1:16" x14ac:dyDescent="0.2">
      <c r="A58" s="23">
        <v>36</v>
      </c>
      <c r="B58" s="7"/>
      <c r="C58" s="16"/>
      <c r="D58" s="16"/>
      <c r="E58" s="16"/>
      <c r="F58" s="17"/>
      <c r="G58" s="16"/>
      <c r="H58" s="1"/>
      <c r="I58" s="10"/>
      <c r="J58" s="27"/>
      <c r="K58" s="8"/>
      <c r="L58" s="9"/>
      <c r="M58" s="9"/>
      <c r="N58" s="8" t="str">
        <f t="shared" si="4"/>
        <v/>
      </c>
      <c r="O58" s="8">
        <f t="shared" ca="1" si="5"/>
        <v>45376</v>
      </c>
      <c r="P58" s="10"/>
    </row>
    <row r="59" spans="1:16" x14ac:dyDescent="0.2">
      <c r="A59" s="23">
        <v>37</v>
      </c>
      <c r="B59" s="7"/>
      <c r="C59" s="16"/>
      <c r="D59" s="16"/>
      <c r="E59" s="16"/>
      <c r="F59" s="17"/>
      <c r="G59" s="16"/>
      <c r="H59" s="1"/>
      <c r="I59" s="10"/>
      <c r="J59" s="27"/>
      <c r="K59" s="8"/>
      <c r="L59" s="9"/>
      <c r="M59" s="9"/>
      <c r="N59" s="8" t="str">
        <f t="shared" si="4"/>
        <v/>
      </c>
      <c r="O59" s="8">
        <f t="shared" ca="1" si="5"/>
        <v>45376</v>
      </c>
      <c r="P59" s="10"/>
    </row>
    <row r="60" spans="1:16" x14ac:dyDescent="0.2">
      <c r="A60" s="23">
        <v>38</v>
      </c>
      <c r="B60" s="7"/>
      <c r="C60" s="16"/>
      <c r="D60" s="16"/>
      <c r="E60" s="16"/>
      <c r="F60" s="17"/>
      <c r="G60" s="16"/>
      <c r="H60" s="1"/>
      <c r="I60" s="10"/>
      <c r="J60" s="27"/>
      <c r="K60" s="8"/>
      <c r="L60" s="9"/>
      <c r="M60" s="9"/>
      <c r="N60" s="8" t="str">
        <f t="shared" si="4"/>
        <v/>
      </c>
      <c r="O60" s="8">
        <f t="shared" ca="1" si="5"/>
        <v>45376</v>
      </c>
      <c r="P60" s="10"/>
    </row>
    <row r="61" spans="1:16" x14ac:dyDescent="0.2">
      <c r="A61" s="23">
        <v>39</v>
      </c>
      <c r="B61" s="7"/>
      <c r="C61" s="16"/>
      <c r="D61" s="16"/>
      <c r="E61" s="16"/>
      <c r="F61" s="17"/>
      <c r="G61" s="16"/>
      <c r="H61" s="1"/>
      <c r="I61" s="10"/>
      <c r="J61" s="27"/>
      <c r="K61" s="8"/>
      <c r="L61" s="9"/>
      <c r="M61" s="9"/>
      <c r="N61" s="8" t="str">
        <f t="shared" si="4"/>
        <v/>
      </c>
      <c r="O61" s="8">
        <f t="shared" ca="1" si="5"/>
        <v>45376</v>
      </c>
      <c r="P61" s="10"/>
    </row>
    <row r="62" spans="1:16" x14ac:dyDescent="0.2">
      <c r="A62" s="23">
        <v>40</v>
      </c>
      <c r="B62" s="7"/>
      <c r="C62" s="16"/>
      <c r="D62" s="16"/>
      <c r="E62" s="16"/>
      <c r="F62" s="17"/>
      <c r="G62" s="16"/>
      <c r="H62" s="1"/>
      <c r="I62" s="10"/>
      <c r="J62" s="27"/>
      <c r="K62" s="8"/>
      <c r="L62" s="9"/>
      <c r="M62" s="9"/>
      <c r="N62" s="8" t="str">
        <f t="shared" si="4"/>
        <v/>
      </c>
      <c r="O62" s="8">
        <f t="shared" ca="1" si="5"/>
        <v>45376</v>
      </c>
      <c r="P62" s="10"/>
    </row>
    <row r="63" spans="1:16" x14ac:dyDescent="0.2">
      <c r="A63" s="23">
        <v>41</v>
      </c>
      <c r="B63" s="7"/>
      <c r="C63" s="16"/>
      <c r="D63" s="16"/>
      <c r="E63" s="16"/>
      <c r="F63" s="17"/>
      <c r="G63" s="16"/>
      <c r="H63" s="1"/>
      <c r="I63" s="10"/>
      <c r="J63" s="27"/>
      <c r="K63" s="8"/>
      <c r="L63" s="9"/>
      <c r="M63" s="9"/>
      <c r="N63" s="8" t="str">
        <f t="shared" si="4"/>
        <v/>
      </c>
      <c r="O63" s="8">
        <f t="shared" ca="1" si="5"/>
        <v>45376</v>
      </c>
      <c r="P63" s="10"/>
    </row>
    <row r="64" spans="1:16" x14ac:dyDescent="0.2">
      <c r="A64" s="23">
        <v>42</v>
      </c>
      <c r="B64" s="7"/>
      <c r="C64" s="16"/>
      <c r="D64" s="16"/>
      <c r="E64" s="16"/>
      <c r="F64" s="17"/>
      <c r="G64" s="16"/>
      <c r="H64" s="1"/>
      <c r="I64" s="10"/>
      <c r="J64" s="27"/>
      <c r="K64" s="8"/>
      <c r="L64" s="9"/>
      <c r="M64" s="9"/>
      <c r="N64" s="8" t="str">
        <f t="shared" si="4"/>
        <v/>
      </c>
      <c r="O64" s="8">
        <f t="shared" ca="1" si="5"/>
        <v>45376</v>
      </c>
      <c r="P64" s="10"/>
    </row>
    <row r="65" spans="1:16" x14ac:dyDescent="0.2">
      <c r="A65" s="23">
        <v>43</v>
      </c>
      <c r="B65" s="7"/>
      <c r="C65" s="16"/>
      <c r="D65" s="16"/>
      <c r="E65" s="16"/>
      <c r="F65" s="17"/>
      <c r="G65" s="16"/>
      <c r="H65" s="1"/>
      <c r="I65" s="10"/>
      <c r="J65" s="27"/>
      <c r="K65" s="8"/>
      <c r="L65" s="9"/>
      <c r="M65" s="9"/>
      <c r="N65" s="8" t="str">
        <f t="shared" si="4"/>
        <v/>
      </c>
      <c r="O65" s="8">
        <f t="shared" ca="1" si="5"/>
        <v>45376</v>
      </c>
      <c r="P65" s="10"/>
    </row>
    <row r="66" spans="1:16" x14ac:dyDescent="0.2">
      <c r="A66" s="23">
        <v>44</v>
      </c>
      <c r="B66" s="7"/>
      <c r="C66" s="16"/>
      <c r="D66" s="16"/>
      <c r="E66" s="16"/>
      <c r="F66" s="17"/>
      <c r="G66" s="16"/>
      <c r="H66" s="1"/>
      <c r="I66" s="10"/>
      <c r="J66" s="27"/>
      <c r="K66" s="8"/>
      <c r="L66" s="9"/>
      <c r="M66" s="9"/>
      <c r="N66" s="8" t="str">
        <f t="shared" si="4"/>
        <v/>
      </c>
      <c r="O66" s="8">
        <f t="shared" ca="1" si="5"/>
        <v>45376</v>
      </c>
      <c r="P66" s="10"/>
    </row>
    <row r="67" spans="1:16" x14ac:dyDescent="0.2">
      <c r="A67" s="23">
        <v>45</v>
      </c>
      <c r="B67" s="7"/>
      <c r="C67" s="16"/>
      <c r="D67" s="16"/>
      <c r="E67" s="16"/>
      <c r="F67" s="17"/>
      <c r="G67" s="16"/>
      <c r="H67" s="1"/>
      <c r="I67" s="10"/>
      <c r="J67" s="27"/>
      <c r="K67" s="8"/>
      <c r="L67" s="9"/>
      <c r="M67" s="9"/>
      <c r="N67" s="8" t="str">
        <f t="shared" si="4"/>
        <v/>
      </c>
      <c r="O67" s="8">
        <f t="shared" ca="1" si="5"/>
        <v>45376</v>
      </c>
      <c r="P67" s="10"/>
    </row>
    <row r="68" spans="1:16" x14ac:dyDescent="0.2">
      <c r="A68" s="23">
        <v>46</v>
      </c>
      <c r="B68" s="7"/>
      <c r="C68" s="16"/>
      <c r="D68" s="16"/>
      <c r="E68" s="16"/>
      <c r="F68" s="17"/>
      <c r="G68" s="16"/>
      <c r="H68" s="1"/>
      <c r="I68" s="10"/>
      <c r="J68" s="27"/>
      <c r="K68" s="8"/>
      <c r="L68" s="9"/>
      <c r="M68" s="9"/>
      <c r="N68" s="8" t="str">
        <f t="shared" si="4"/>
        <v/>
      </c>
      <c r="O68" s="8">
        <f t="shared" ca="1" si="5"/>
        <v>45376</v>
      </c>
      <c r="P68" s="10"/>
    </row>
    <row r="69" spans="1:16" x14ac:dyDescent="0.2">
      <c r="A69" s="23">
        <v>47</v>
      </c>
      <c r="B69" s="7"/>
      <c r="C69" s="16"/>
      <c r="D69" s="16"/>
      <c r="E69" s="16"/>
      <c r="F69" s="17"/>
      <c r="G69" s="16"/>
      <c r="H69" s="1"/>
      <c r="I69" s="10"/>
      <c r="J69" s="27"/>
      <c r="K69" s="8"/>
      <c r="L69" s="9"/>
      <c r="M69" s="9"/>
      <c r="N69" s="8" t="str">
        <f t="shared" si="4"/>
        <v/>
      </c>
      <c r="O69" s="8">
        <f t="shared" ca="1" si="5"/>
        <v>45376</v>
      </c>
      <c r="P69" s="10"/>
    </row>
    <row r="70" spans="1:16" x14ac:dyDescent="0.2">
      <c r="A70" s="23">
        <v>48</v>
      </c>
      <c r="B70" s="7"/>
      <c r="C70" s="16"/>
      <c r="D70" s="16"/>
      <c r="E70" s="16"/>
      <c r="F70" s="17"/>
      <c r="G70" s="16"/>
      <c r="H70" s="1"/>
      <c r="I70" s="10"/>
      <c r="J70" s="27"/>
      <c r="K70" s="8"/>
      <c r="L70" s="9"/>
      <c r="M70" s="9"/>
      <c r="N70" s="8" t="str">
        <f t="shared" si="4"/>
        <v/>
      </c>
      <c r="O70" s="8">
        <f t="shared" ca="1" si="5"/>
        <v>45376</v>
      </c>
      <c r="P70" s="10"/>
    </row>
    <row r="71" spans="1:16" x14ac:dyDescent="0.2">
      <c r="A71" s="23">
        <v>49</v>
      </c>
      <c r="B71" s="7"/>
      <c r="C71" s="16"/>
      <c r="D71" s="16"/>
      <c r="E71" s="16"/>
      <c r="F71" s="17"/>
      <c r="G71" s="16"/>
      <c r="H71" s="1"/>
      <c r="I71" s="10"/>
      <c r="J71" s="27"/>
      <c r="K71" s="8"/>
      <c r="L71" s="9"/>
      <c r="M71" s="9"/>
      <c r="N71" s="8" t="str">
        <f t="shared" si="4"/>
        <v/>
      </c>
      <c r="O71" s="8">
        <f t="shared" ca="1" si="5"/>
        <v>45376</v>
      </c>
      <c r="P71" s="10"/>
    </row>
    <row r="72" spans="1:16" x14ac:dyDescent="0.2">
      <c r="A72" s="23">
        <v>50</v>
      </c>
      <c r="B72" s="7"/>
      <c r="C72" s="16"/>
      <c r="D72" s="16"/>
      <c r="E72" s="16"/>
      <c r="F72" s="17"/>
      <c r="G72" s="16"/>
      <c r="H72" s="1"/>
      <c r="I72" s="10"/>
      <c r="J72" s="27"/>
      <c r="K72" s="8"/>
      <c r="L72" s="9"/>
      <c r="M72" s="9"/>
      <c r="N72" s="8" t="str">
        <f t="shared" si="4"/>
        <v/>
      </c>
      <c r="O72" s="8">
        <f t="shared" ca="1" si="5"/>
        <v>45376</v>
      </c>
      <c r="P72" s="10"/>
    </row>
    <row r="73" spans="1:16" x14ac:dyDescent="0.2">
      <c r="A73" s="23">
        <v>51</v>
      </c>
      <c r="B73" s="7"/>
      <c r="C73" s="16"/>
      <c r="D73" s="16"/>
      <c r="E73" s="16"/>
      <c r="F73" s="17"/>
      <c r="G73" s="16"/>
      <c r="H73" s="1"/>
      <c r="I73" s="10"/>
      <c r="J73" s="27"/>
      <c r="K73" s="8"/>
      <c r="L73" s="9"/>
      <c r="M73" s="9"/>
      <c r="N73" s="8" t="str">
        <f t="shared" si="4"/>
        <v/>
      </c>
      <c r="O73" s="8">
        <f t="shared" ca="1" si="5"/>
        <v>45376</v>
      </c>
      <c r="P73" s="10"/>
    </row>
    <row r="74" spans="1:16" x14ac:dyDescent="0.2">
      <c r="A74" s="23">
        <v>52</v>
      </c>
      <c r="B74" s="7"/>
      <c r="C74" s="16"/>
      <c r="D74" s="16"/>
      <c r="E74" s="16"/>
      <c r="F74" s="17"/>
      <c r="G74" s="16"/>
      <c r="H74" s="1"/>
      <c r="I74" s="10"/>
      <c r="J74" s="27"/>
      <c r="K74" s="8"/>
      <c r="L74" s="9"/>
      <c r="M74" s="9"/>
      <c r="N74" s="8" t="str">
        <f t="shared" si="4"/>
        <v/>
      </c>
      <c r="O74" s="8">
        <f t="shared" ca="1" si="5"/>
        <v>45376</v>
      </c>
      <c r="P74" s="10"/>
    </row>
    <row r="75" spans="1:16" x14ac:dyDescent="0.2">
      <c r="A75" s="23">
        <v>53</v>
      </c>
      <c r="B75" s="7"/>
      <c r="C75" s="16"/>
      <c r="D75" s="16"/>
      <c r="E75" s="16"/>
      <c r="F75" s="17"/>
      <c r="G75" s="16"/>
      <c r="H75" s="1"/>
      <c r="I75" s="10"/>
      <c r="J75" s="27"/>
      <c r="K75" s="8"/>
      <c r="L75" s="9"/>
      <c r="M75" s="9"/>
      <c r="N75" s="8" t="str">
        <f t="shared" si="4"/>
        <v/>
      </c>
      <c r="O75" s="8">
        <f t="shared" ca="1" si="5"/>
        <v>45376</v>
      </c>
      <c r="P75" s="10"/>
    </row>
    <row r="76" spans="1:16" x14ac:dyDescent="0.2">
      <c r="A76" s="23">
        <v>54</v>
      </c>
      <c r="B76" s="7"/>
      <c r="C76" s="16"/>
      <c r="D76" s="16"/>
      <c r="E76" s="16"/>
      <c r="F76" s="6"/>
      <c r="G76" s="16"/>
      <c r="H76" s="1"/>
      <c r="I76" s="10"/>
      <c r="J76" s="27"/>
      <c r="K76" s="8"/>
      <c r="L76" s="9"/>
      <c r="M76" s="9"/>
      <c r="N76" s="8" t="str">
        <f t="shared" si="4"/>
        <v/>
      </c>
      <c r="O76" s="8">
        <f t="shared" ca="1" si="5"/>
        <v>45376</v>
      </c>
      <c r="P76" s="10"/>
    </row>
    <row r="77" spans="1:16" x14ac:dyDescent="0.2">
      <c r="A77" s="20"/>
      <c r="B77" s="20"/>
      <c r="C77" s="20"/>
      <c r="D77" s="20"/>
      <c r="E77" s="20"/>
      <c r="F77" s="21"/>
      <c r="G77" s="20"/>
      <c r="H77" s="20"/>
      <c r="I77" s="19"/>
      <c r="J77" s="19"/>
      <c r="K77" s="19"/>
      <c r="L77" s="19"/>
      <c r="M77" s="19"/>
      <c r="N77" s="19"/>
      <c r="O77" s="19"/>
      <c r="P77" s="19"/>
    </row>
    <row r="78" spans="1:16" x14ac:dyDescent="0.2">
      <c r="O78" s="8">
        <f t="shared" ref="O78:O105" ca="1" si="6">TODAY()</f>
        <v>45376</v>
      </c>
    </row>
    <row r="79" spans="1:16" x14ac:dyDescent="0.2">
      <c r="O79" s="8">
        <f t="shared" ca="1" si="6"/>
        <v>45376</v>
      </c>
    </row>
    <row r="80" spans="1:16" x14ac:dyDescent="0.2">
      <c r="O80" s="8">
        <f t="shared" ca="1" si="6"/>
        <v>45376</v>
      </c>
    </row>
    <row r="81" spans="7:15" ht="15" x14ac:dyDescent="0.25">
      <c r="G81"/>
      <c r="O81" s="8">
        <f t="shared" ca="1" si="6"/>
        <v>45376</v>
      </c>
    </row>
    <row r="82" spans="7:15" ht="15" x14ac:dyDescent="0.25">
      <c r="G82"/>
      <c r="O82" s="8">
        <f t="shared" ca="1" si="6"/>
        <v>45376</v>
      </c>
    </row>
    <row r="83" spans="7:15" ht="15" x14ac:dyDescent="0.25">
      <c r="G83"/>
      <c r="O83" s="8">
        <f t="shared" ca="1" si="6"/>
        <v>45376</v>
      </c>
    </row>
    <row r="84" spans="7:15" ht="15" x14ac:dyDescent="0.25">
      <c r="G84"/>
      <c r="O84" s="8">
        <f t="shared" ca="1" si="6"/>
        <v>45376</v>
      </c>
    </row>
    <row r="85" spans="7:15" ht="15" x14ac:dyDescent="0.25">
      <c r="G85"/>
      <c r="O85" s="8">
        <f t="shared" ca="1" si="6"/>
        <v>45376</v>
      </c>
    </row>
    <row r="86" spans="7:15" ht="15" x14ac:dyDescent="0.25">
      <c r="G86"/>
      <c r="O86" s="8">
        <f t="shared" ca="1" si="6"/>
        <v>45376</v>
      </c>
    </row>
    <row r="87" spans="7:15" ht="15" x14ac:dyDescent="0.25">
      <c r="G87"/>
      <c r="O87" s="8">
        <f t="shared" ca="1" si="6"/>
        <v>45376</v>
      </c>
    </row>
    <row r="88" spans="7:15" ht="15" x14ac:dyDescent="0.25">
      <c r="G88"/>
      <c r="O88" s="8">
        <f t="shared" ca="1" si="6"/>
        <v>45376</v>
      </c>
    </row>
    <row r="89" spans="7:15" ht="15" x14ac:dyDescent="0.25">
      <c r="G89"/>
      <c r="O89" s="8">
        <f t="shared" ca="1" si="6"/>
        <v>45376</v>
      </c>
    </row>
    <row r="90" spans="7:15" ht="15" x14ac:dyDescent="0.25">
      <c r="G90"/>
      <c r="O90" s="8">
        <f t="shared" ca="1" si="6"/>
        <v>45376</v>
      </c>
    </row>
    <row r="91" spans="7:15" ht="15" x14ac:dyDescent="0.25">
      <c r="G91"/>
      <c r="O91" s="8">
        <f t="shared" ca="1" si="6"/>
        <v>45376</v>
      </c>
    </row>
    <row r="92" spans="7:15" x14ac:dyDescent="0.2">
      <c r="O92" s="8">
        <f t="shared" ca="1" si="6"/>
        <v>45376</v>
      </c>
    </row>
    <row r="93" spans="7:15" x14ac:dyDescent="0.2">
      <c r="O93" s="8">
        <f t="shared" ca="1" si="6"/>
        <v>45376</v>
      </c>
    </row>
    <row r="94" spans="7:15" x14ac:dyDescent="0.2">
      <c r="O94" s="8">
        <f t="shared" ca="1" si="6"/>
        <v>45376</v>
      </c>
    </row>
    <row r="95" spans="7:15" x14ac:dyDescent="0.2">
      <c r="O95" s="8">
        <f t="shared" ca="1" si="6"/>
        <v>45376</v>
      </c>
    </row>
    <row r="96" spans="7:15" x14ac:dyDescent="0.2">
      <c r="O96" s="8">
        <f t="shared" ca="1" si="6"/>
        <v>45376</v>
      </c>
    </row>
    <row r="97" spans="15:15" x14ac:dyDescent="0.2">
      <c r="O97" s="8">
        <f t="shared" ca="1" si="6"/>
        <v>45376</v>
      </c>
    </row>
    <row r="98" spans="15:15" x14ac:dyDescent="0.2">
      <c r="O98" s="8">
        <f t="shared" ca="1" si="6"/>
        <v>45376</v>
      </c>
    </row>
    <row r="99" spans="15:15" x14ac:dyDescent="0.2">
      <c r="O99" s="8">
        <f t="shared" ca="1" si="6"/>
        <v>45376</v>
      </c>
    </row>
    <row r="100" spans="15:15" x14ac:dyDescent="0.2">
      <c r="O100" s="8">
        <f t="shared" ca="1" si="6"/>
        <v>45376</v>
      </c>
    </row>
    <row r="101" spans="15:15" x14ac:dyDescent="0.2">
      <c r="O101" s="8">
        <f t="shared" ca="1" si="6"/>
        <v>45376</v>
      </c>
    </row>
    <row r="102" spans="15:15" x14ac:dyDescent="0.2">
      <c r="O102" s="8">
        <f t="shared" ca="1" si="6"/>
        <v>45376</v>
      </c>
    </row>
    <row r="103" spans="15:15" x14ac:dyDescent="0.2">
      <c r="O103" s="8">
        <f t="shared" ca="1" si="6"/>
        <v>45376</v>
      </c>
    </row>
    <row r="104" spans="15:15" x14ac:dyDescent="0.2">
      <c r="O104" s="8">
        <f t="shared" ca="1" si="6"/>
        <v>45376</v>
      </c>
    </row>
    <row r="105" spans="15:15" x14ac:dyDescent="0.2">
      <c r="O105" s="8">
        <f t="shared" ca="1" si="6"/>
        <v>45376</v>
      </c>
    </row>
  </sheetData>
  <autoFilter ref="A3:O105" xr:uid="{00000000-0009-0000-0000-000002000000}">
    <sortState xmlns:xlrd2="http://schemas.microsoft.com/office/spreadsheetml/2017/richdata2" ref="A4:O76">
      <sortCondition ref="K4:K76"/>
      <sortCondition ref="G4:G76"/>
    </sortState>
  </autoFilter>
  <sortState xmlns:xlrd2="http://schemas.microsoft.com/office/spreadsheetml/2017/richdata2" ref="B4:P14">
    <sortCondition ref="M4:M14"/>
    <sortCondition ref="D4:D14"/>
  </sortState>
  <mergeCells count="2">
    <mergeCell ref="A1:P1"/>
    <mergeCell ref="A2:H2"/>
  </mergeCells>
  <phoneticPr fontId="6" type="noConversion"/>
  <conditionalFormatting sqref="N4:N76">
    <cfRule type="cellIs" dxfId="0" priority="37" operator="lessThanOrEqual">
      <formula>#REF!</formula>
    </cfRule>
  </conditionalFormatting>
  <dataValidations count="2">
    <dataValidation type="list" allowBlank="1" showInputMessage="1" showErrorMessage="1" sqref="B4:B76" xr:uid="{00000000-0002-0000-0200-000000000000}">
      <formula1>$T$3:$T$11</formula1>
    </dataValidation>
    <dataValidation type="list" allowBlank="1" showInputMessage="1" showErrorMessage="1" sqref="G4:G76" xr:uid="{00000000-0002-0000-0200-000001000000}">
      <formula1>$S$3:$S$17</formula1>
    </dataValidation>
  </dataValidations>
  <pageMargins left="0.11811023622047245" right="0.11811023622047245" top="0.19685039370078741" bottom="0.19685039370078741" header="0.31496062992125984" footer="0.31496062992125984"/>
  <pageSetup paperSize="9"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550B6-26A3-4538-9EC8-5301D0A77240}">
  <dimension ref="A1:A196"/>
  <sheetViews>
    <sheetView workbookViewId="0">
      <selection activeCell="A49" sqref="A49"/>
    </sheetView>
  </sheetViews>
  <sheetFormatPr defaultRowHeight="15" x14ac:dyDescent="0.25"/>
  <cols>
    <col min="1" max="1" width="16.85546875" bestFit="1" customWidth="1"/>
  </cols>
  <sheetData>
    <row r="1" spans="1:1" x14ac:dyDescent="0.25">
      <c r="A1" s="147">
        <v>10</v>
      </c>
    </row>
    <row r="2" spans="1:1" x14ac:dyDescent="0.25">
      <c r="A2" s="147">
        <v>15</v>
      </c>
    </row>
    <row r="3" spans="1:1" x14ac:dyDescent="0.25">
      <c r="A3" s="147">
        <v>120</v>
      </c>
    </row>
    <row r="4" spans="1:1" x14ac:dyDescent="0.25">
      <c r="A4" s="147">
        <v>300</v>
      </c>
    </row>
    <row r="5" spans="1:1" x14ac:dyDescent="0.25">
      <c r="A5" s="147">
        <v>400</v>
      </c>
    </row>
    <row r="6" spans="1:1" x14ac:dyDescent="0.25">
      <c r="A6" s="147">
        <v>400</v>
      </c>
    </row>
    <row r="7" spans="1:1" x14ac:dyDescent="0.25">
      <c r="A7" s="147">
        <v>400</v>
      </c>
    </row>
    <row r="8" spans="1:1" x14ac:dyDescent="0.25">
      <c r="A8" s="147">
        <v>500</v>
      </c>
    </row>
    <row r="9" spans="1:1" x14ac:dyDescent="0.25">
      <c r="A9" s="147">
        <v>500</v>
      </c>
    </row>
    <row r="10" spans="1:1" x14ac:dyDescent="0.25">
      <c r="A10" s="147">
        <v>790</v>
      </c>
    </row>
    <row r="11" spans="1:1" x14ac:dyDescent="0.25">
      <c r="A11" s="147">
        <v>800</v>
      </c>
    </row>
    <row r="12" spans="1:1" x14ac:dyDescent="0.25">
      <c r="A12" s="147">
        <v>860</v>
      </c>
    </row>
    <row r="13" spans="1:1" x14ac:dyDescent="0.25">
      <c r="A13" s="147">
        <v>1000</v>
      </c>
    </row>
    <row r="14" spans="1:1" x14ac:dyDescent="0.25">
      <c r="A14" s="147">
        <v>1000</v>
      </c>
    </row>
    <row r="15" spans="1:1" x14ac:dyDescent="0.25">
      <c r="A15" s="147">
        <v>1200</v>
      </c>
    </row>
    <row r="16" spans="1:1" x14ac:dyDescent="0.25">
      <c r="A16" s="147">
        <v>1500</v>
      </c>
    </row>
    <row r="17" spans="1:1" x14ac:dyDescent="0.25">
      <c r="A17" s="147">
        <v>1500</v>
      </c>
    </row>
    <row r="18" spans="1:1" x14ac:dyDescent="0.25">
      <c r="A18" s="147">
        <v>1750</v>
      </c>
    </row>
    <row r="19" spans="1:1" x14ac:dyDescent="0.25">
      <c r="A19" s="147">
        <v>3510</v>
      </c>
    </row>
    <row r="20" spans="1:1" x14ac:dyDescent="0.25">
      <c r="A20" s="147">
        <v>4403.6400000000003</v>
      </c>
    </row>
    <row r="21" spans="1:1" x14ac:dyDescent="0.25">
      <c r="A21" s="147">
        <v>6000</v>
      </c>
    </row>
    <row r="22" spans="1:1" x14ac:dyDescent="0.25">
      <c r="A22" s="147">
        <v>6677.76</v>
      </c>
    </row>
    <row r="23" spans="1:1" x14ac:dyDescent="0.25">
      <c r="A23" s="147">
        <v>7200</v>
      </c>
    </row>
    <row r="24" spans="1:1" x14ac:dyDescent="0.25">
      <c r="A24" s="147">
        <v>7920</v>
      </c>
    </row>
    <row r="25" spans="1:1" x14ac:dyDescent="0.25">
      <c r="A25" s="147">
        <v>7990</v>
      </c>
    </row>
    <row r="26" spans="1:1" x14ac:dyDescent="0.25">
      <c r="A26" s="147">
        <v>8000</v>
      </c>
    </row>
    <row r="27" spans="1:1" x14ac:dyDescent="0.25">
      <c r="A27" s="147">
        <v>8095.5</v>
      </c>
    </row>
    <row r="28" spans="1:1" x14ac:dyDescent="0.25">
      <c r="A28" s="147">
        <v>8940</v>
      </c>
    </row>
    <row r="29" spans="1:1" x14ac:dyDescent="0.25">
      <c r="A29" s="147">
        <v>9000</v>
      </c>
    </row>
    <row r="30" spans="1:1" x14ac:dyDescent="0.25">
      <c r="A30" s="147">
        <v>9460.43</v>
      </c>
    </row>
    <row r="31" spans="1:1" x14ac:dyDescent="0.25">
      <c r="A31" s="147">
        <v>9500</v>
      </c>
    </row>
    <row r="32" spans="1:1" x14ac:dyDescent="0.25">
      <c r="A32" s="147">
        <v>9654.1200000000008</v>
      </c>
    </row>
    <row r="33" spans="1:1" x14ac:dyDescent="0.25">
      <c r="A33" s="147">
        <v>9999</v>
      </c>
    </row>
    <row r="34" spans="1:1" x14ac:dyDescent="0.25">
      <c r="A34" s="147">
        <v>10000</v>
      </c>
    </row>
    <row r="35" spans="1:1" x14ac:dyDescent="0.25">
      <c r="A35" s="147">
        <v>10000</v>
      </c>
    </row>
    <row r="36" spans="1:1" x14ac:dyDescent="0.25">
      <c r="A36" s="147">
        <v>10000</v>
      </c>
    </row>
    <row r="37" spans="1:1" x14ac:dyDescent="0.25">
      <c r="A37" s="147">
        <v>10000</v>
      </c>
    </row>
    <row r="38" spans="1:1" x14ac:dyDescent="0.25">
      <c r="A38" s="147">
        <v>10000</v>
      </c>
    </row>
    <row r="39" spans="1:1" x14ac:dyDescent="0.25">
      <c r="A39" s="147">
        <v>10000</v>
      </c>
    </row>
    <row r="40" spans="1:1" x14ac:dyDescent="0.25">
      <c r="A40" s="147">
        <v>10000</v>
      </c>
    </row>
    <row r="41" spans="1:1" x14ac:dyDescent="0.25">
      <c r="A41" s="147">
        <v>10200</v>
      </c>
    </row>
    <row r="42" spans="1:1" x14ac:dyDescent="0.25">
      <c r="A42" s="147">
        <v>10865</v>
      </c>
    </row>
    <row r="43" spans="1:1" x14ac:dyDescent="0.25">
      <c r="A43" s="147">
        <v>11669.64</v>
      </c>
    </row>
    <row r="44" spans="1:1" x14ac:dyDescent="0.25">
      <c r="A44" s="147">
        <v>12000</v>
      </c>
    </row>
    <row r="45" spans="1:1" x14ac:dyDescent="0.25">
      <c r="A45" s="147">
        <v>12000</v>
      </c>
    </row>
    <row r="46" spans="1:1" x14ac:dyDescent="0.25">
      <c r="A46" s="147">
        <v>12325.8</v>
      </c>
    </row>
    <row r="47" spans="1:1" x14ac:dyDescent="0.25">
      <c r="A47" s="147">
        <v>12480</v>
      </c>
    </row>
    <row r="48" spans="1:1" x14ac:dyDescent="0.25">
      <c r="A48" s="147">
        <v>12700</v>
      </c>
    </row>
    <row r="49" spans="1:1" x14ac:dyDescent="0.25">
      <c r="A49" s="147">
        <v>13000</v>
      </c>
    </row>
    <row r="50" spans="1:1" x14ac:dyDescent="0.25">
      <c r="A50" s="147">
        <v>13250</v>
      </c>
    </row>
    <row r="51" spans="1:1" x14ac:dyDescent="0.25">
      <c r="A51" s="147">
        <v>14000</v>
      </c>
    </row>
    <row r="52" spans="1:1" x14ac:dyDescent="0.25">
      <c r="A52" s="147">
        <v>14970</v>
      </c>
    </row>
    <row r="53" spans="1:1" x14ac:dyDescent="0.25">
      <c r="A53" s="147">
        <v>15000</v>
      </c>
    </row>
    <row r="54" spans="1:1" x14ac:dyDescent="0.25">
      <c r="A54" s="147">
        <v>15000</v>
      </c>
    </row>
    <row r="55" spans="1:1" x14ac:dyDescent="0.25">
      <c r="A55" s="147">
        <v>16740</v>
      </c>
    </row>
    <row r="56" spans="1:1" x14ac:dyDescent="0.25">
      <c r="A56" s="147">
        <v>16961.88</v>
      </c>
    </row>
    <row r="57" spans="1:1" x14ac:dyDescent="0.25">
      <c r="A57" s="147">
        <v>17329.900000000001</v>
      </c>
    </row>
    <row r="58" spans="1:1" x14ac:dyDescent="0.25">
      <c r="A58" s="147">
        <v>17550</v>
      </c>
    </row>
    <row r="59" spans="1:1" x14ac:dyDescent="0.25">
      <c r="A59" s="147">
        <v>18000</v>
      </c>
    </row>
    <row r="60" spans="1:1" x14ac:dyDescent="0.25">
      <c r="A60" s="147">
        <v>18000</v>
      </c>
    </row>
    <row r="61" spans="1:1" x14ac:dyDescent="0.25">
      <c r="A61" s="147">
        <v>19655.55</v>
      </c>
    </row>
    <row r="62" spans="1:1" x14ac:dyDescent="0.25">
      <c r="A62" s="147">
        <v>20000</v>
      </c>
    </row>
    <row r="63" spans="1:1" x14ac:dyDescent="0.25">
      <c r="A63" s="147">
        <v>20000</v>
      </c>
    </row>
    <row r="64" spans="1:1" x14ac:dyDescent="0.25">
      <c r="A64" s="147">
        <v>20000</v>
      </c>
    </row>
    <row r="65" spans="1:1" x14ac:dyDescent="0.25">
      <c r="A65" s="147">
        <v>20000</v>
      </c>
    </row>
    <row r="66" spans="1:1" x14ac:dyDescent="0.25">
      <c r="A66" s="147">
        <v>20000</v>
      </c>
    </row>
    <row r="67" spans="1:1" x14ac:dyDescent="0.25">
      <c r="A67" s="147">
        <v>20000</v>
      </c>
    </row>
    <row r="68" spans="1:1" x14ac:dyDescent="0.25">
      <c r="A68" s="147">
        <v>21000</v>
      </c>
    </row>
    <row r="69" spans="1:1" x14ac:dyDescent="0.25">
      <c r="A69" s="147">
        <v>21900</v>
      </c>
    </row>
    <row r="70" spans="1:1" x14ac:dyDescent="0.25">
      <c r="A70" s="147">
        <v>22500</v>
      </c>
    </row>
    <row r="71" spans="1:1" x14ac:dyDescent="0.25">
      <c r="A71" s="147">
        <v>25000</v>
      </c>
    </row>
    <row r="72" spans="1:1" x14ac:dyDescent="0.25">
      <c r="A72" s="147">
        <v>26500</v>
      </c>
    </row>
    <row r="73" spans="1:1" x14ac:dyDescent="0.25">
      <c r="A73" s="147">
        <v>27000</v>
      </c>
    </row>
    <row r="74" spans="1:1" x14ac:dyDescent="0.25">
      <c r="A74" s="147">
        <v>27600</v>
      </c>
    </row>
    <row r="75" spans="1:1" x14ac:dyDescent="0.25">
      <c r="A75" s="147">
        <v>28823.7</v>
      </c>
    </row>
    <row r="76" spans="1:1" x14ac:dyDescent="0.25">
      <c r="A76" s="147">
        <v>30000</v>
      </c>
    </row>
    <row r="77" spans="1:1" x14ac:dyDescent="0.25">
      <c r="A77" s="147">
        <v>30000</v>
      </c>
    </row>
    <row r="78" spans="1:1" x14ac:dyDescent="0.25">
      <c r="A78" s="147">
        <v>30000</v>
      </c>
    </row>
    <row r="79" spans="1:1" x14ac:dyDescent="0.25">
      <c r="A79" s="147">
        <v>30000</v>
      </c>
    </row>
    <row r="80" spans="1:1" x14ac:dyDescent="0.25">
      <c r="A80" s="147">
        <v>30725.5</v>
      </c>
    </row>
    <row r="81" spans="1:1" x14ac:dyDescent="0.25">
      <c r="A81" s="147">
        <v>30906.86</v>
      </c>
    </row>
    <row r="82" spans="1:1" x14ac:dyDescent="0.25">
      <c r="A82" s="147">
        <v>32748</v>
      </c>
    </row>
    <row r="83" spans="1:1" x14ac:dyDescent="0.25">
      <c r="A83" s="147">
        <v>34240</v>
      </c>
    </row>
    <row r="84" spans="1:1" x14ac:dyDescent="0.25">
      <c r="A84" s="147">
        <v>38450</v>
      </c>
    </row>
    <row r="85" spans="1:1" x14ac:dyDescent="0.25">
      <c r="A85" s="147">
        <v>40000</v>
      </c>
    </row>
    <row r="86" spans="1:1" x14ac:dyDescent="0.25">
      <c r="A86" s="147">
        <v>40000</v>
      </c>
    </row>
    <row r="87" spans="1:1" x14ac:dyDescent="0.25">
      <c r="A87" s="147">
        <v>41245.919999999998</v>
      </c>
    </row>
    <row r="88" spans="1:1" x14ac:dyDescent="0.25">
      <c r="A88" s="147">
        <v>48000</v>
      </c>
    </row>
    <row r="89" spans="1:1" x14ac:dyDescent="0.25">
      <c r="A89" s="147">
        <v>49481.5</v>
      </c>
    </row>
    <row r="90" spans="1:1" x14ac:dyDescent="0.25">
      <c r="A90" s="147">
        <v>50000</v>
      </c>
    </row>
    <row r="91" spans="1:1" x14ac:dyDescent="0.25">
      <c r="A91" s="147">
        <v>53825</v>
      </c>
    </row>
    <row r="92" spans="1:1" x14ac:dyDescent="0.25">
      <c r="A92" s="147">
        <v>57250</v>
      </c>
    </row>
    <row r="93" spans="1:1" x14ac:dyDescent="0.25">
      <c r="A93" s="147">
        <v>57252.6</v>
      </c>
    </row>
    <row r="94" spans="1:1" x14ac:dyDescent="0.25">
      <c r="A94" s="147">
        <v>60000</v>
      </c>
    </row>
    <row r="95" spans="1:1" x14ac:dyDescent="0.25">
      <c r="A95" s="147">
        <v>60000</v>
      </c>
    </row>
    <row r="96" spans="1:1" x14ac:dyDescent="0.25">
      <c r="A96" s="147">
        <v>60000</v>
      </c>
    </row>
    <row r="97" spans="1:1" x14ac:dyDescent="0.25">
      <c r="A97" s="147">
        <v>60000</v>
      </c>
    </row>
    <row r="98" spans="1:1" x14ac:dyDescent="0.25">
      <c r="A98" s="147">
        <v>62178.36</v>
      </c>
    </row>
    <row r="99" spans="1:1" x14ac:dyDescent="0.25">
      <c r="A99" s="147">
        <v>62500</v>
      </c>
    </row>
    <row r="100" spans="1:1" x14ac:dyDescent="0.25">
      <c r="A100" s="147">
        <v>64700</v>
      </c>
    </row>
    <row r="101" spans="1:1" x14ac:dyDescent="0.25">
      <c r="A101" s="147">
        <v>65000</v>
      </c>
    </row>
    <row r="102" spans="1:1" x14ac:dyDescent="0.25">
      <c r="A102" s="147">
        <v>72000</v>
      </c>
    </row>
    <row r="103" spans="1:1" x14ac:dyDescent="0.25">
      <c r="A103" s="147">
        <v>73500</v>
      </c>
    </row>
    <row r="104" spans="1:1" x14ac:dyDescent="0.25">
      <c r="A104" s="147">
        <v>74478.63</v>
      </c>
    </row>
    <row r="105" spans="1:1" x14ac:dyDescent="0.25">
      <c r="A105" s="147">
        <v>75000</v>
      </c>
    </row>
    <row r="106" spans="1:1" x14ac:dyDescent="0.25">
      <c r="A106" s="147">
        <v>75000</v>
      </c>
    </row>
    <row r="107" spans="1:1" x14ac:dyDescent="0.25">
      <c r="A107" s="147">
        <v>75000</v>
      </c>
    </row>
    <row r="108" spans="1:1" x14ac:dyDescent="0.25">
      <c r="A108" s="147">
        <v>80000</v>
      </c>
    </row>
    <row r="109" spans="1:1" x14ac:dyDescent="0.25">
      <c r="A109" s="147">
        <v>84455.56</v>
      </c>
    </row>
    <row r="110" spans="1:1" x14ac:dyDescent="0.25">
      <c r="A110" s="147">
        <v>85193.67</v>
      </c>
    </row>
    <row r="111" spans="1:1" x14ac:dyDescent="0.25">
      <c r="A111" s="147">
        <v>92000</v>
      </c>
    </row>
    <row r="112" spans="1:1" x14ac:dyDescent="0.25">
      <c r="A112" s="147">
        <v>93267.54</v>
      </c>
    </row>
    <row r="113" spans="1:1" x14ac:dyDescent="0.25">
      <c r="A113" s="147">
        <v>94329</v>
      </c>
    </row>
    <row r="114" spans="1:1" x14ac:dyDescent="0.25">
      <c r="A114" s="147">
        <v>95000</v>
      </c>
    </row>
    <row r="115" spans="1:1" x14ac:dyDescent="0.25">
      <c r="A115" s="147">
        <v>105436</v>
      </c>
    </row>
    <row r="116" spans="1:1" x14ac:dyDescent="0.25">
      <c r="A116" s="147">
        <v>105840</v>
      </c>
    </row>
    <row r="117" spans="1:1" x14ac:dyDescent="0.25">
      <c r="A117" s="147">
        <v>106625</v>
      </c>
    </row>
    <row r="118" spans="1:1" x14ac:dyDescent="0.25">
      <c r="A118" s="147">
        <v>107000</v>
      </c>
    </row>
    <row r="119" spans="1:1" x14ac:dyDescent="0.25">
      <c r="A119" s="147">
        <v>114000</v>
      </c>
    </row>
    <row r="120" spans="1:1" x14ac:dyDescent="0.25">
      <c r="A120" s="147">
        <v>120000</v>
      </c>
    </row>
    <row r="121" spans="1:1" x14ac:dyDescent="0.25">
      <c r="A121" s="147">
        <v>120000</v>
      </c>
    </row>
    <row r="122" spans="1:1" x14ac:dyDescent="0.25">
      <c r="A122" s="147">
        <v>124000</v>
      </c>
    </row>
    <row r="123" spans="1:1" x14ac:dyDescent="0.25">
      <c r="A123" s="147">
        <v>129309.15</v>
      </c>
    </row>
    <row r="124" spans="1:1" x14ac:dyDescent="0.25">
      <c r="A124" s="147">
        <v>132199.20000000001</v>
      </c>
    </row>
    <row r="125" spans="1:1" x14ac:dyDescent="0.25">
      <c r="A125" s="147">
        <v>140000</v>
      </c>
    </row>
    <row r="126" spans="1:1" x14ac:dyDescent="0.25">
      <c r="A126" s="147">
        <v>150000</v>
      </c>
    </row>
    <row r="127" spans="1:1" x14ac:dyDescent="0.25">
      <c r="A127" s="147">
        <v>150000</v>
      </c>
    </row>
    <row r="128" spans="1:1" x14ac:dyDescent="0.25">
      <c r="A128" s="147">
        <v>150000</v>
      </c>
    </row>
    <row r="129" spans="1:1" x14ac:dyDescent="0.25">
      <c r="A129" s="147">
        <v>158723.06</v>
      </c>
    </row>
    <row r="130" spans="1:1" x14ac:dyDescent="0.25">
      <c r="A130" s="147">
        <v>160000</v>
      </c>
    </row>
    <row r="131" spans="1:1" x14ac:dyDescent="0.25">
      <c r="A131" s="147">
        <v>162000</v>
      </c>
    </row>
    <row r="132" spans="1:1" x14ac:dyDescent="0.25">
      <c r="A132" s="147">
        <v>163000</v>
      </c>
    </row>
    <row r="133" spans="1:1" x14ac:dyDescent="0.25">
      <c r="A133" s="147">
        <v>180000</v>
      </c>
    </row>
    <row r="134" spans="1:1" x14ac:dyDescent="0.25">
      <c r="A134" s="147">
        <v>189028</v>
      </c>
    </row>
    <row r="135" spans="1:1" x14ac:dyDescent="0.25">
      <c r="A135" s="147">
        <v>189999.96</v>
      </c>
    </row>
    <row r="136" spans="1:1" x14ac:dyDescent="0.25">
      <c r="A136" s="147">
        <v>200000</v>
      </c>
    </row>
    <row r="137" spans="1:1" x14ac:dyDescent="0.25">
      <c r="A137" s="147">
        <v>200000</v>
      </c>
    </row>
    <row r="138" spans="1:1" x14ac:dyDescent="0.25">
      <c r="A138" s="147">
        <v>210000</v>
      </c>
    </row>
    <row r="139" spans="1:1" x14ac:dyDescent="0.25">
      <c r="A139" s="147">
        <v>214999.85</v>
      </c>
    </row>
    <row r="140" spans="1:1" x14ac:dyDescent="0.25">
      <c r="A140" s="147">
        <v>231250</v>
      </c>
    </row>
    <row r="141" spans="1:1" x14ac:dyDescent="0.25">
      <c r="A141" s="147">
        <v>250000</v>
      </c>
    </row>
    <row r="142" spans="1:1" x14ac:dyDescent="0.25">
      <c r="A142" s="147">
        <v>250000</v>
      </c>
    </row>
    <row r="143" spans="1:1" x14ac:dyDescent="0.25">
      <c r="A143" s="147">
        <v>250000</v>
      </c>
    </row>
    <row r="144" spans="1:1" x14ac:dyDescent="0.25">
      <c r="A144" s="147">
        <v>260000</v>
      </c>
    </row>
    <row r="145" spans="1:1" x14ac:dyDescent="0.25">
      <c r="A145" s="147">
        <v>270000</v>
      </c>
    </row>
    <row r="146" spans="1:1" x14ac:dyDescent="0.25">
      <c r="A146" s="147">
        <v>277449.90000000002</v>
      </c>
    </row>
    <row r="147" spans="1:1" x14ac:dyDescent="0.25">
      <c r="A147" s="147">
        <v>282987</v>
      </c>
    </row>
    <row r="148" spans="1:1" x14ac:dyDescent="0.25">
      <c r="A148" s="147">
        <v>292184.40000000002</v>
      </c>
    </row>
    <row r="149" spans="1:1" x14ac:dyDescent="0.25">
      <c r="A149" s="147">
        <v>300000</v>
      </c>
    </row>
    <row r="150" spans="1:1" x14ac:dyDescent="0.25">
      <c r="A150" s="147">
        <v>312500</v>
      </c>
    </row>
    <row r="151" spans="1:1" x14ac:dyDescent="0.25">
      <c r="A151" s="147">
        <v>315860</v>
      </c>
    </row>
    <row r="152" spans="1:1" x14ac:dyDescent="0.25">
      <c r="A152" s="147">
        <v>320000</v>
      </c>
    </row>
    <row r="153" spans="1:1" x14ac:dyDescent="0.25">
      <c r="A153" s="147">
        <v>350000</v>
      </c>
    </row>
    <row r="154" spans="1:1" x14ac:dyDescent="0.25">
      <c r="A154" s="147">
        <v>350000</v>
      </c>
    </row>
    <row r="155" spans="1:1" x14ac:dyDescent="0.25">
      <c r="A155" s="147">
        <v>385744.07</v>
      </c>
    </row>
    <row r="156" spans="1:1" x14ac:dyDescent="0.25">
      <c r="A156" s="147">
        <v>391999.92</v>
      </c>
    </row>
    <row r="157" spans="1:1" x14ac:dyDescent="0.25">
      <c r="A157" s="147">
        <v>420000</v>
      </c>
    </row>
    <row r="158" spans="1:1" x14ac:dyDescent="0.25">
      <c r="A158" s="147">
        <v>468006.05</v>
      </c>
    </row>
    <row r="159" spans="1:1" x14ac:dyDescent="0.25">
      <c r="A159" s="147">
        <v>470000</v>
      </c>
    </row>
    <row r="160" spans="1:1" x14ac:dyDescent="0.25">
      <c r="A160" s="147">
        <v>473550</v>
      </c>
    </row>
    <row r="161" spans="1:1" x14ac:dyDescent="0.25">
      <c r="A161" s="147">
        <v>500000</v>
      </c>
    </row>
    <row r="162" spans="1:1" x14ac:dyDescent="0.25">
      <c r="A162" s="147">
        <v>500000</v>
      </c>
    </row>
    <row r="163" spans="1:1" x14ac:dyDescent="0.25">
      <c r="A163" s="147">
        <v>500000</v>
      </c>
    </row>
    <row r="164" spans="1:1" x14ac:dyDescent="0.25">
      <c r="A164" s="147">
        <v>500000</v>
      </c>
    </row>
    <row r="165" spans="1:1" x14ac:dyDescent="0.25">
      <c r="A165" s="147">
        <v>500000</v>
      </c>
    </row>
    <row r="166" spans="1:1" x14ac:dyDescent="0.25">
      <c r="A166" s="147">
        <v>600000</v>
      </c>
    </row>
    <row r="167" spans="1:1" x14ac:dyDescent="0.25">
      <c r="A167" s="147">
        <v>667999.46</v>
      </c>
    </row>
    <row r="168" spans="1:1" x14ac:dyDescent="0.25">
      <c r="A168" s="147">
        <v>750000</v>
      </c>
    </row>
    <row r="169" spans="1:1" x14ac:dyDescent="0.25">
      <c r="A169" s="147">
        <v>821223.5</v>
      </c>
    </row>
    <row r="170" spans="1:1" x14ac:dyDescent="0.25">
      <c r="A170" s="147">
        <v>933547.5</v>
      </c>
    </row>
    <row r="171" spans="1:1" x14ac:dyDescent="0.25">
      <c r="A171" s="147">
        <v>949999.31</v>
      </c>
    </row>
    <row r="172" spans="1:1" x14ac:dyDescent="0.25">
      <c r="A172" s="147">
        <v>960000</v>
      </c>
    </row>
    <row r="173" spans="1:1" x14ac:dyDescent="0.25">
      <c r="A173" s="147">
        <v>1000000</v>
      </c>
    </row>
    <row r="174" spans="1:1" x14ac:dyDescent="0.25">
      <c r="A174" s="147">
        <v>1000000</v>
      </c>
    </row>
    <row r="175" spans="1:1" x14ac:dyDescent="0.25">
      <c r="A175" s="147">
        <v>1200000</v>
      </c>
    </row>
    <row r="176" spans="1:1" x14ac:dyDescent="0.25">
      <c r="A176" s="147">
        <v>1200000</v>
      </c>
    </row>
    <row r="177" spans="1:1" x14ac:dyDescent="0.25">
      <c r="A177" s="147">
        <v>1366500</v>
      </c>
    </row>
    <row r="178" spans="1:1" x14ac:dyDescent="0.25">
      <c r="A178" s="147">
        <v>1500000</v>
      </c>
    </row>
    <row r="179" spans="1:1" x14ac:dyDescent="0.25">
      <c r="A179" s="147">
        <v>1500000</v>
      </c>
    </row>
    <row r="180" spans="1:1" x14ac:dyDescent="0.25">
      <c r="A180" s="147">
        <v>1500000</v>
      </c>
    </row>
    <row r="181" spans="1:1" x14ac:dyDescent="0.25">
      <c r="A181" s="147">
        <v>1538253.2000000002</v>
      </c>
    </row>
    <row r="182" spans="1:1" x14ac:dyDescent="0.25">
      <c r="A182" s="147">
        <v>1613698.99</v>
      </c>
    </row>
    <row r="183" spans="1:1" x14ac:dyDescent="0.25">
      <c r="A183" s="147">
        <v>1659999.85</v>
      </c>
    </row>
    <row r="184" spans="1:1" x14ac:dyDescent="0.25">
      <c r="A184" s="147">
        <v>1869352</v>
      </c>
    </row>
    <row r="185" spans="1:1" x14ac:dyDescent="0.25">
      <c r="A185" s="147">
        <v>1880256.73</v>
      </c>
    </row>
    <row r="186" spans="1:1" x14ac:dyDescent="0.25">
      <c r="A186" s="147">
        <v>2000000</v>
      </c>
    </row>
    <row r="187" spans="1:1" x14ac:dyDescent="0.25">
      <c r="A187" s="147">
        <v>2000000</v>
      </c>
    </row>
    <row r="188" spans="1:1" x14ac:dyDescent="0.25">
      <c r="A188" s="147">
        <v>2000000</v>
      </c>
    </row>
    <row r="189" spans="1:1" x14ac:dyDescent="0.25">
      <c r="A189" s="147">
        <v>2134255</v>
      </c>
    </row>
    <row r="190" spans="1:1" x14ac:dyDescent="0.25">
      <c r="A190" s="147">
        <v>2800000</v>
      </c>
    </row>
    <row r="191" spans="1:1" x14ac:dyDescent="0.25">
      <c r="A191" s="147">
        <v>3156000</v>
      </c>
    </row>
    <row r="192" spans="1:1" x14ac:dyDescent="0.25">
      <c r="A192" s="147">
        <v>3500000</v>
      </c>
    </row>
    <row r="193" spans="1:1" x14ac:dyDescent="0.25">
      <c r="A193" s="147">
        <v>6000000</v>
      </c>
    </row>
    <row r="194" spans="1:1" x14ac:dyDescent="0.25">
      <c r="A194" s="147">
        <v>10000000</v>
      </c>
    </row>
    <row r="195" spans="1:1" x14ac:dyDescent="0.25">
      <c r="A195" s="147">
        <v>12000000</v>
      </c>
    </row>
    <row r="196" spans="1:1" x14ac:dyDescent="0.25">
      <c r="A196" s="147">
        <v>34107261.719999999</v>
      </c>
    </row>
  </sheetData>
  <sortState xmlns:xlrd2="http://schemas.microsoft.com/office/spreadsheetml/2017/richdata2" ref="A1:A195">
    <sortCondition ref="A1:A195"/>
  </sortState>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CCF20-E149-4A11-833E-30A3104E2C52}">
  <dimension ref="A1:O1048416"/>
  <sheetViews>
    <sheetView showGridLines="0" tabSelected="1" zoomScale="70" zoomScaleNormal="70" workbookViewId="0">
      <pane ySplit="3" topLeftCell="A4" activePane="bottomLeft" state="frozen"/>
      <selection pane="bottomLeft" activeCell="A4" sqref="A4"/>
    </sheetView>
  </sheetViews>
  <sheetFormatPr defaultColWidth="9.28515625" defaultRowHeight="15" x14ac:dyDescent="0.25"/>
  <cols>
    <col min="1" max="1" width="9.28515625" style="77"/>
    <col min="2" max="2" width="18.5703125" style="77" bestFit="1" customWidth="1"/>
    <col min="3" max="3" width="18.5703125" style="77" customWidth="1"/>
    <col min="4" max="4" width="29" style="77" customWidth="1"/>
    <col min="5" max="5" width="37.28515625" style="86" customWidth="1"/>
    <col min="6" max="6" width="41.7109375" style="86" customWidth="1"/>
    <col min="7" max="7" width="24.140625" style="77" customWidth="1"/>
    <col min="8" max="8" width="26.7109375" style="77" customWidth="1"/>
    <col min="9" max="9" width="29" style="77" customWidth="1"/>
    <col min="10" max="10" width="32.7109375" style="78" bestFit="1" customWidth="1"/>
    <col min="11" max="13" width="29" style="77" customWidth="1"/>
    <col min="14" max="14" width="9.28515625" style="77"/>
    <col min="15" max="15" width="18.7109375" style="77" bestFit="1" customWidth="1"/>
    <col min="16" max="16384" width="9.28515625" style="77"/>
  </cols>
  <sheetData>
    <row r="1" spans="1:13" ht="18" customHeight="1" x14ac:dyDescent="0.25">
      <c r="A1" s="194" t="s">
        <v>959</v>
      </c>
      <c r="B1" s="194"/>
      <c r="C1" s="194"/>
      <c r="D1" s="194"/>
      <c r="E1" s="194"/>
      <c r="F1" s="194"/>
      <c r="G1" s="194"/>
      <c r="H1" s="194"/>
      <c r="I1" s="194"/>
      <c r="J1" s="194"/>
      <c r="K1" s="194"/>
      <c r="L1" s="194"/>
      <c r="M1" s="194"/>
    </row>
    <row r="2" spans="1:13" ht="31.5" x14ac:dyDescent="0.25">
      <c r="A2" s="79"/>
      <c r="B2" s="79"/>
      <c r="C2" s="83"/>
      <c r="D2" s="83"/>
      <c r="E2" s="84"/>
      <c r="F2" s="84"/>
      <c r="G2" s="79"/>
      <c r="H2" s="79"/>
      <c r="I2" s="80" t="s">
        <v>217</v>
      </c>
      <c r="J2" s="81">
        <f>SUBTOTAL(109,J4:J207)</f>
        <v>121297218.99000002</v>
      </c>
      <c r="K2" s="83"/>
      <c r="L2" s="82"/>
      <c r="M2" s="82"/>
    </row>
    <row r="3" spans="1:13" ht="134.25" customHeight="1" x14ac:dyDescent="0.25">
      <c r="A3" s="143" t="s">
        <v>730</v>
      </c>
      <c r="B3" s="35" t="s">
        <v>218</v>
      </c>
      <c r="C3" s="35" t="s">
        <v>866</v>
      </c>
      <c r="D3" s="35" t="s">
        <v>219</v>
      </c>
      <c r="E3" s="35" t="s">
        <v>220</v>
      </c>
      <c r="F3" s="35" t="s">
        <v>221</v>
      </c>
      <c r="G3" s="35" t="s">
        <v>960</v>
      </c>
      <c r="H3" s="35" t="s">
        <v>222</v>
      </c>
      <c r="I3" s="35" t="s">
        <v>223</v>
      </c>
      <c r="J3" s="35" t="s">
        <v>224</v>
      </c>
      <c r="K3" s="35" t="s">
        <v>225</v>
      </c>
      <c r="L3" s="35" t="s">
        <v>226</v>
      </c>
      <c r="M3" s="35" t="s">
        <v>227</v>
      </c>
    </row>
    <row r="4" spans="1:13" ht="74.45" customHeight="1" x14ac:dyDescent="0.25">
      <c r="A4" s="23">
        <v>1</v>
      </c>
      <c r="B4" s="35">
        <v>1</v>
      </c>
      <c r="C4" s="35" t="s">
        <v>169</v>
      </c>
      <c r="D4" s="7" t="s">
        <v>164</v>
      </c>
      <c r="E4" s="88" t="s">
        <v>568</v>
      </c>
      <c r="F4" s="89" t="s">
        <v>569</v>
      </c>
      <c r="G4" s="87" t="s">
        <v>963</v>
      </c>
      <c r="H4" s="87" t="s">
        <v>1020</v>
      </c>
      <c r="I4" s="87" t="s">
        <v>191</v>
      </c>
      <c r="J4" s="90">
        <v>10865</v>
      </c>
      <c r="K4" s="107">
        <v>45444</v>
      </c>
      <c r="L4" s="7" t="s">
        <v>570</v>
      </c>
      <c r="M4" s="7" t="s">
        <v>570</v>
      </c>
    </row>
    <row r="5" spans="1:13" ht="93.6" customHeight="1" x14ac:dyDescent="0.25">
      <c r="A5" s="23">
        <v>2</v>
      </c>
      <c r="B5" s="35">
        <v>2</v>
      </c>
      <c r="C5" s="35" t="s">
        <v>169</v>
      </c>
      <c r="D5" s="7" t="s">
        <v>164</v>
      </c>
      <c r="E5" s="89" t="s">
        <v>571</v>
      </c>
      <c r="F5" s="89" t="s">
        <v>572</v>
      </c>
      <c r="G5" s="87" t="s">
        <v>963</v>
      </c>
      <c r="H5" s="87" t="s">
        <v>1021</v>
      </c>
      <c r="I5" s="91" t="s">
        <v>573</v>
      </c>
      <c r="J5" s="90">
        <v>16961.88</v>
      </c>
      <c r="K5" s="107">
        <v>45566</v>
      </c>
      <c r="L5" s="7" t="s">
        <v>570</v>
      </c>
      <c r="M5" s="7" t="s">
        <v>570</v>
      </c>
    </row>
    <row r="6" spans="1:13" ht="140.25" x14ac:dyDescent="0.25">
      <c r="A6" s="23">
        <v>3</v>
      </c>
      <c r="B6" s="35">
        <v>3</v>
      </c>
      <c r="C6" s="35" t="s">
        <v>169</v>
      </c>
      <c r="D6" s="7" t="s">
        <v>164</v>
      </c>
      <c r="E6" s="89" t="s">
        <v>574</v>
      </c>
      <c r="F6" s="89" t="s">
        <v>575</v>
      </c>
      <c r="G6" s="87" t="s">
        <v>963</v>
      </c>
      <c r="H6" s="87" t="s">
        <v>1022</v>
      </c>
      <c r="I6" s="76">
        <v>1</v>
      </c>
      <c r="J6" s="90">
        <v>7990</v>
      </c>
      <c r="K6" s="107">
        <v>45566</v>
      </c>
      <c r="L6" s="7" t="s">
        <v>570</v>
      </c>
      <c r="M6" s="7" t="s">
        <v>570</v>
      </c>
    </row>
    <row r="7" spans="1:13" ht="25.5" x14ac:dyDescent="0.25">
      <c r="A7" s="23">
        <v>4</v>
      </c>
      <c r="B7" s="35">
        <v>1</v>
      </c>
      <c r="C7" s="35" t="s">
        <v>169</v>
      </c>
      <c r="D7" s="7" t="s">
        <v>576</v>
      </c>
      <c r="E7" s="88" t="s">
        <v>577</v>
      </c>
      <c r="F7" s="89" t="s">
        <v>578</v>
      </c>
      <c r="G7" s="87" t="s">
        <v>961</v>
      </c>
      <c r="H7" s="87"/>
      <c r="I7" s="87" t="s">
        <v>579</v>
      </c>
      <c r="J7" s="90">
        <v>50000</v>
      </c>
      <c r="K7" s="8">
        <v>45292</v>
      </c>
      <c r="L7" s="7" t="s">
        <v>570</v>
      </c>
      <c r="M7" s="7" t="s">
        <v>570</v>
      </c>
    </row>
    <row r="8" spans="1:13" ht="25.5" x14ac:dyDescent="0.25">
      <c r="A8" s="23">
        <v>5</v>
      </c>
      <c r="B8" s="35">
        <v>1</v>
      </c>
      <c r="C8" s="35" t="s">
        <v>169</v>
      </c>
      <c r="D8" s="7" t="s">
        <v>163</v>
      </c>
      <c r="E8" s="88" t="s">
        <v>580</v>
      </c>
      <c r="F8" s="89" t="s">
        <v>581</v>
      </c>
      <c r="G8" s="87" t="s">
        <v>963</v>
      </c>
      <c r="H8" s="87" t="s">
        <v>1023</v>
      </c>
      <c r="I8" s="87" t="s">
        <v>582</v>
      </c>
      <c r="J8" s="90">
        <v>13250</v>
      </c>
      <c r="K8" s="8">
        <v>45552</v>
      </c>
      <c r="L8" s="7" t="s">
        <v>583</v>
      </c>
      <c r="M8" s="1"/>
    </row>
    <row r="9" spans="1:13" ht="38.25" x14ac:dyDescent="0.25">
      <c r="A9" s="23">
        <v>6</v>
      </c>
      <c r="B9" s="35">
        <v>2</v>
      </c>
      <c r="C9" s="35" t="s">
        <v>169</v>
      </c>
      <c r="D9" s="7" t="s">
        <v>163</v>
      </c>
      <c r="E9" s="88" t="s">
        <v>580</v>
      </c>
      <c r="F9" s="89" t="s">
        <v>584</v>
      </c>
      <c r="G9" s="87" t="s">
        <v>963</v>
      </c>
      <c r="H9" s="87" t="s">
        <v>1024</v>
      </c>
      <c r="I9" s="91"/>
      <c r="J9" s="90">
        <v>13000</v>
      </c>
      <c r="K9" s="8">
        <v>45577</v>
      </c>
      <c r="L9" s="7" t="s">
        <v>583</v>
      </c>
      <c r="M9" s="1"/>
    </row>
    <row r="10" spans="1:13" ht="38.25" x14ac:dyDescent="0.25">
      <c r="A10" s="23">
        <v>7</v>
      </c>
      <c r="B10" s="35">
        <v>3</v>
      </c>
      <c r="C10" s="35" t="s">
        <v>169</v>
      </c>
      <c r="D10" s="7" t="s">
        <v>163</v>
      </c>
      <c r="E10" s="89" t="s">
        <v>585</v>
      </c>
      <c r="F10" s="89" t="s">
        <v>586</v>
      </c>
      <c r="G10" s="87" t="s">
        <v>963</v>
      </c>
      <c r="H10" s="87" t="s">
        <v>1025</v>
      </c>
      <c r="I10" s="76" t="s">
        <v>587</v>
      </c>
      <c r="J10" s="90">
        <v>158723.06</v>
      </c>
      <c r="K10" s="8">
        <v>45644</v>
      </c>
      <c r="L10" s="7" t="s">
        <v>583</v>
      </c>
      <c r="M10" s="1"/>
    </row>
    <row r="11" spans="1:13" ht="38.25" x14ac:dyDescent="0.25">
      <c r="A11" s="23">
        <v>8</v>
      </c>
      <c r="B11" s="35">
        <v>4</v>
      </c>
      <c r="C11" s="35" t="s">
        <v>169</v>
      </c>
      <c r="D11" s="7" t="s">
        <v>163</v>
      </c>
      <c r="E11" s="89" t="s">
        <v>588</v>
      </c>
      <c r="F11" s="89" t="s">
        <v>589</v>
      </c>
      <c r="G11" s="87" t="s">
        <v>963</v>
      </c>
      <c r="H11" s="87" t="s">
        <v>1026</v>
      </c>
      <c r="I11" s="91"/>
      <c r="J11" s="90">
        <v>85193.67</v>
      </c>
      <c r="K11" s="8">
        <v>45657</v>
      </c>
      <c r="L11" s="7"/>
      <c r="M11" s="1"/>
    </row>
    <row r="12" spans="1:13" ht="216.75" x14ac:dyDescent="0.25">
      <c r="A12" s="23">
        <v>9</v>
      </c>
      <c r="B12" s="35">
        <v>5</v>
      </c>
      <c r="C12" s="35" t="s">
        <v>169</v>
      </c>
      <c r="D12" s="7" t="s">
        <v>163</v>
      </c>
      <c r="E12" s="89" t="s">
        <v>588</v>
      </c>
      <c r="F12" s="89" t="s">
        <v>590</v>
      </c>
      <c r="G12" s="87" t="s">
        <v>963</v>
      </c>
      <c r="H12" s="87" t="s">
        <v>1027</v>
      </c>
      <c r="I12" s="91"/>
      <c r="J12" s="90">
        <v>189999.96</v>
      </c>
      <c r="K12" s="8">
        <v>45309</v>
      </c>
      <c r="L12" s="7" t="s">
        <v>591</v>
      </c>
      <c r="M12" s="1"/>
    </row>
    <row r="13" spans="1:13" ht="25.5" x14ac:dyDescent="0.25">
      <c r="A13" s="23">
        <v>10</v>
      </c>
      <c r="B13" s="35">
        <v>6</v>
      </c>
      <c r="C13" s="35" t="s">
        <v>169</v>
      </c>
      <c r="D13" s="7" t="s">
        <v>163</v>
      </c>
      <c r="E13" s="89" t="s">
        <v>592</v>
      </c>
      <c r="F13" s="89" t="s">
        <v>593</v>
      </c>
      <c r="G13" s="87" t="s">
        <v>963</v>
      </c>
      <c r="H13" s="87" t="s">
        <v>1028</v>
      </c>
      <c r="I13" s="91"/>
      <c r="J13" s="90">
        <v>9999</v>
      </c>
      <c r="K13" s="8">
        <v>45310</v>
      </c>
      <c r="L13" s="7"/>
      <c r="M13" s="1"/>
    </row>
    <row r="14" spans="1:13" ht="63.75" x14ac:dyDescent="0.25">
      <c r="A14" s="23">
        <v>11</v>
      </c>
      <c r="B14" s="35">
        <v>7</v>
      </c>
      <c r="C14" s="35" t="s">
        <v>169</v>
      </c>
      <c r="D14" s="7" t="s">
        <v>163</v>
      </c>
      <c r="E14" s="85" t="s">
        <v>594</v>
      </c>
      <c r="F14" s="85" t="s">
        <v>595</v>
      </c>
      <c r="G14" s="87" t="s">
        <v>963</v>
      </c>
      <c r="H14" s="16" t="s">
        <v>1029</v>
      </c>
      <c r="I14" s="16"/>
      <c r="J14" s="90">
        <v>7200</v>
      </c>
      <c r="K14" s="8">
        <v>45322</v>
      </c>
      <c r="L14" s="7" t="s">
        <v>583</v>
      </c>
      <c r="M14" s="1"/>
    </row>
    <row r="15" spans="1:13" ht="25.5" x14ac:dyDescent="0.25">
      <c r="A15" s="23">
        <v>12</v>
      </c>
      <c r="B15" s="35">
        <v>8</v>
      </c>
      <c r="C15" s="35" t="s">
        <v>169</v>
      </c>
      <c r="D15" s="7" t="s">
        <v>163</v>
      </c>
      <c r="E15" s="88" t="s">
        <v>580</v>
      </c>
      <c r="F15" s="89" t="s">
        <v>596</v>
      </c>
      <c r="G15" s="87" t="s">
        <v>963</v>
      </c>
      <c r="H15" s="87" t="s">
        <v>1030</v>
      </c>
      <c r="I15" s="87" t="s">
        <v>597</v>
      </c>
      <c r="J15" s="90">
        <v>17329.900000000001</v>
      </c>
      <c r="K15" s="8">
        <v>45324</v>
      </c>
      <c r="L15" s="7" t="s">
        <v>583</v>
      </c>
      <c r="M15" s="1"/>
    </row>
    <row r="16" spans="1:13" ht="89.25" x14ac:dyDescent="0.25">
      <c r="A16" s="23">
        <v>13</v>
      </c>
      <c r="B16" s="35">
        <v>9</v>
      </c>
      <c r="C16" s="35" t="s">
        <v>169</v>
      </c>
      <c r="D16" s="7" t="s">
        <v>163</v>
      </c>
      <c r="E16" s="89" t="s">
        <v>588</v>
      </c>
      <c r="F16" s="89" t="s">
        <v>598</v>
      </c>
      <c r="G16" s="87" t="s">
        <v>963</v>
      </c>
      <c r="H16" s="87" t="s">
        <v>1031</v>
      </c>
      <c r="I16" s="87"/>
      <c r="J16" s="90">
        <v>14000</v>
      </c>
      <c r="K16" s="8">
        <v>45327</v>
      </c>
      <c r="L16" s="7"/>
      <c r="M16" s="1"/>
    </row>
    <row r="17" spans="1:15" ht="191.25" x14ac:dyDescent="0.25">
      <c r="A17" s="23">
        <v>14</v>
      </c>
      <c r="B17" s="35">
        <v>10</v>
      </c>
      <c r="C17" s="35" t="s">
        <v>169</v>
      </c>
      <c r="D17" s="7" t="s">
        <v>163</v>
      </c>
      <c r="E17" s="88" t="s">
        <v>599</v>
      </c>
      <c r="F17" s="89" t="s">
        <v>600</v>
      </c>
      <c r="G17" s="87" t="s">
        <v>963</v>
      </c>
      <c r="H17" s="87" t="s">
        <v>1032</v>
      </c>
      <c r="I17" s="87"/>
      <c r="J17" s="90">
        <f>34107261.72</f>
        <v>34107261.719999999</v>
      </c>
      <c r="K17" s="8">
        <v>45413</v>
      </c>
      <c r="L17" s="7"/>
      <c r="M17" s="1"/>
      <c r="O17" s="152"/>
    </row>
    <row r="18" spans="1:15" ht="216.75" x14ac:dyDescent="0.25">
      <c r="A18" s="23">
        <v>15</v>
      </c>
      <c r="B18" s="35">
        <v>11</v>
      </c>
      <c r="C18" s="35" t="s">
        <v>169</v>
      </c>
      <c r="D18" s="7" t="s">
        <v>163</v>
      </c>
      <c r="E18" s="89" t="s">
        <v>588</v>
      </c>
      <c r="F18" s="85" t="s">
        <v>601</v>
      </c>
      <c r="G18" s="87" t="s">
        <v>963</v>
      </c>
      <c r="H18" s="16" t="s">
        <v>1033</v>
      </c>
      <c r="I18" s="87"/>
      <c r="J18" s="90">
        <v>16740</v>
      </c>
      <c r="K18" s="8">
        <v>45430</v>
      </c>
      <c r="L18" s="7" t="s">
        <v>602</v>
      </c>
      <c r="M18" s="1"/>
    </row>
    <row r="19" spans="1:15" ht="216.75" x14ac:dyDescent="0.25">
      <c r="A19" s="23">
        <v>16</v>
      </c>
      <c r="B19" s="35">
        <v>12</v>
      </c>
      <c r="C19" s="35" t="s">
        <v>169</v>
      </c>
      <c r="D19" s="7" t="s">
        <v>163</v>
      </c>
      <c r="E19" s="89" t="s">
        <v>588</v>
      </c>
      <c r="F19" s="89" t="s">
        <v>918</v>
      </c>
      <c r="G19" s="87" t="s">
        <v>963</v>
      </c>
      <c r="H19" s="87" t="s">
        <v>1034</v>
      </c>
      <c r="I19" s="87"/>
      <c r="J19" s="90">
        <v>27000</v>
      </c>
      <c r="K19" s="8">
        <v>45327</v>
      </c>
      <c r="L19" s="7" t="s">
        <v>602</v>
      </c>
      <c r="M19" s="1"/>
    </row>
    <row r="20" spans="1:15" ht="216.75" x14ac:dyDescent="0.25">
      <c r="A20" s="23">
        <v>17</v>
      </c>
      <c r="B20" s="35">
        <v>13</v>
      </c>
      <c r="C20" s="35" t="s">
        <v>169</v>
      </c>
      <c r="D20" s="7" t="s">
        <v>163</v>
      </c>
      <c r="E20" s="89" t="s">
        <v>588</v>
      </c>
      <c r="F20" s="85" t="s">
        <v>603</v>
      </c>
      <c r="G20" s="87" t="s">
        <v>963</v>
      </c>
      <c r="H20" s="16" t="s">
        <v>1035</v>
      </c>
      <c r="I20" s="16"/>
      <c r="J20" s="90">
        <v>391999.92</v>
      </c>
      <c r="K20" s="8">
        <v>45463</v>
      </c>
      <c r="L20" s="7" t="s">
        <v>602</v>
      </c>
      <c r="M20" s="1"/>
    </row>
    <row r="21" spans="1:15" ht="76.5" x14ac:dyDescent="0.25">
      <c r="A21" s="23">
        <v>18</v>
      </c>
      <c r="B21" s="35">
        <v>14</v>
      </c>
      <c r="C21" s="35" t="s">
        <v>169</v>
      </c>
      <c r="D21" s="7" t="s">
        <v>163</v>
      </c>
      <c r="E21" s="85" t="s">
        <v>604</v>
      </c>
      <c r="F21" s="85" t="s">
        <v>605</v>
      </c>
      <c r="G21" s="87" t="s">
        <v>963</v>
      </c>
      <c r="H21" s="16" t="s">
        <v>1036</v>
      </c>
      <c r="I21" s="16"/>
      <c r="J21" s="90">
        <v>473550</v>
      </c>
      <c r="K21" s="8">
        <v>45482</v>
      </c>
      <c r="L21" s="7" t="s">
        <v>583</v>
      </c>
      <c r="M21" s="7"/>
    </row>
    <row r="22" spans="1:15" ht="76.5" x14ac:dyDescent="0.25">
      <c r="A22" s="23">
        <v>19</v>
      </c>
      <c r="B22" s="35">
        <v>15</v>
      </c>
      <c r="C22" s="35" t="s">
        <v>169</v>
      </c>
      <c r="D22" s="7" t="s">
        <v>163</v>
      </c>
      <c r="E22" s="85" t="s">
        <v>606</v>
      </c>
      <c r="F22" s="85" t="s">
        <v>607</v>
      </c>
      <c r="G22" s="87" t="s">
        <v>963</v>
      </c>
      <c r="H22" s="16" t="s">
        <v>1037</v>
      </c>
      <c r="I22" s="16"/>
      <c r="J22" s="90">
        <v>28823.7</v>
      </c>
      <c r="K22" s="8">
        <v>46049</v>
      </c>
      <c r="L22" s="7" t="s">
        <v>583</v>
      </c>
      <c r="M22" s="7"/>
    </row>
    <row r="23" spans="1:15" ht="63.75" x14ac:dyDescent="0.25">
      <c r="A23" s="23">
        <v>20</v>
      </c>
      <c r="B23" s="35">
        <v>16</v>
      </c>
      <c r="C23" s="35" t="s">
        <v>169</v>
      </c>
      <c r="D23" s="7" t="s">
        <v>163</v>
      </c>
      <c r="E23" s="85" t="s">
        <v>608</v>
      </c>
      <c r="F23" s="85" t="s">
        <v>609</v>
      </c>
      <c r="G23" s="87" t="s">
        <v>963</v>
      </c>
      <c r="H23" s="16" t="s">
        <v>1047</v>
      </c>
      <c r="I23" s="16"/>
      <c r="J23" s="90">
        <v>19655.55</v>
      </c>
      <c r="K23" s="8">
        <v>46219</v>
      </c>
      <c r="L23" s="7" t="s">
        <v>583</v>
      </c>
      <c r="M23" s="7"/>
    </row>
    <row r="24" spans="1:15" ht="38.25" x14ac:dyDescent="0.25">
      <c r="A24" s="23">
        <v>21</v>
      </c>
      <c r="B24" s="35">
        <v>17</v>
      </c>
      <c r="C24" s="35" t="s">
        <v>169</v>
      </c>
      <c r="D24" s="7" t="s">
        <v>163</v>
      </c>
      <c r="E24" s="85" t="s">
        <v>610</v>
      </c>
      <c r="F24" s="85" t="s">
        <v>611</v>
      </c>
      <c r="G24" s="87" t="s">
        <v>961</v>
      </c>
      <c r="H24" s="16"/>
      <c r="I24" s="16"/>
      <c r="J24" s="90">
        <v>72000</v>
      </c>
      <c r="K24" s="8">
        <v>45657</v>
      </c>
      <c r="L24" s="7" t="s">
        <v>583</v>
      </c>
      <c r="M24" s="7"/>
    </row>
    <row r="25" spans="1:15" ht="409.5" x14ac:dyDescent="0.25">
      <c r="A25" s="23">
        <v>22</v>
      </c>
      <c r="B25" s="35">
        <v>18</v>
      </c>
      <c r="C25" s="35" t="s">
        <v>169</v>
      </c>
      <c r="D25" s="7" t="s">
        <v>163</v>
      </c>
      <c r="E25" s="85" t="s">
        <v>612</v>
      </c>
      <c r="F25" s="85" t="s">
        <v>613</v>
      </c>
      <c r="G25" s="87" t="s">
        <v>963</v>
      </c>
      <c r="H25" s="16" t="s">
        <v>1038</v>
      </c>
      <c r="I25" s="16"/>
      <c r="J25" s="90">
        <v>12325.8</v>
      </c>
      <c r="K25" s="8">
        <v>45408</v>
      </c>
      <c r="L25" s="7" t="s">
        <v>614</v>
      </c>
      <c r="M25" s="7"/>
    </row>
    <row r="26" spans="1:15" ht="395.25" x14ac:dyDescent="0.25">
      <c r="A26" s="23">
        <v>23</v>
      </c>
      <c r="B26" s="35">
        <v>19</v>
      </c>
      <c r="C26" s="35" t="s">
        <v>169</v>
      </c>
      <c r="D26" s="7" t="s">
        <v>163</v>
      </c>
      <c r="E26" s="85" t="s">
        <v>919</v>
      </c>
      <c r="F26" s="85" t="s">
        <v>615</v>
      </c>
      <c r="G26" s="87" t="s">
        <v>961</v>
      </c>
      <c r="H26" s="16"/>
      <c r="I26" s="16"/>
      <c r="J26" s="90">
        <v>12000</v>
      </c>
      <c r="K26" s="8">
        <v>45645</v>
      </c>
      <c r="L26" s="7" t="s">
        <v>616</v>
      </c>
      <c r="M26" s="7"/>
    </row>
    <row r="27" spans="1:15" ht="102" x14ac:dyDescent="0.25">
      <c r="A27" s="23">
        <v>24</v>
      </c>
      <c r="B27" s="35">
        <v>20</v>
      </c>
      <c r="C27" s="35" t="s">
        <v>169</v>
      </c>
      <c r="D27" s="7" t="s">
        <v>163</v>
      </c>
      <c r="E27" s="85" t="s">
        <v>617</v>
      </c>
      <c r="F27" s="85" t="s">
        <v>618</v>
      </c>
      <c r="G27" s="87" t="s">
        <v>961</v>
      </c>
      <c r="H27" s="16"/>
      <c r="I27" s="16"/>
      <c r="J27" s="90">
        <v>9500</v>
      </c>
      <c r="K27" s="8">
        <v>45657</v>
      </c>
      <c r="L27" s="7" t="s">
        <v>583</v>
      </c>
      <c r="M27" s="7"/>
    </row>
    <row r="28" spans="1:15" ht="51" x14ac:dyDescent="0.25">
      <c r="A28" s="23">
        <v>25</v>
      </c>
      <c r="B28" s="35">
        <v>21</v>
      </c>
      <c r="C28" s="35" t="s">
        <v>169</v>
      </c>
      <c r="D28" s="7" t="s">
        <v>163</v>
      </c>
      <c r="E28" s="85" t="s">
        <v>612</v>
      </c>
      <c r="F28" s="85" t="s">
        <v>619</v>
      </c>
      <c r="G28" s="87" t="s">
        <v>963</v>
      </c>
      <c r="H28" s="16" t="s">
        <v>1039</v>
      </c>
      <c r="I28" s="16"/>
      <c r="J28" s="90">
        <v>667999.46</v>
      </c>
      <c r="K28" s="8">
        <v>45301</v>
      </c>
      <c r="L28" s="77" t="s">
        <v>620</v>
      </c>
      <c r="M28" s="7"/>
    </row>
    <row r="29" spans="1:15" ht="51" x14ac:dyDescent="0.25">
      <c r="A29" s="23">
        <v>26</v>
      </c>
      <c r="B29" s="35">
        <v>22</v>
      </c>
      <c r="C29" s="35" t="s">
        <v>169</v>
      </c>
      <c r="D29" s="7" t="s">
        <v>163</v>
      </c>
      <c r="E29" s="89" t="s">
        <v>588</v>
      </c>
      <c r="F29" s="1" t="s">
        <v>621</v>
      </c>
      <c r="G29" s="87" t="s">
        <v>963</v>
      </c>
      <c r="H29" s="16" t="s">
        <v>1040</v>
      </c>
      <c r="I29" s="16"/>
      <c r="J29" s="90">
        <v>214999.85</v>
      </c>
      <c r="K29" s="8">
        <v>45370</v>
      </c>
      <c r="L29" s="7" t="s">
        <v>583</v>
      </c>
      <c r="M29" s="7"/>
    </row>
    <row r="30" spans="1:15" ht="102" x14ac:dyDescent="0.25">
      <c r="A30" s="23">
        <v>27</v>
      </c>
      <c r="B30" s="35">
        <v>23</v>
      </c>
      <c r="C30" s="35" t="s">
        <v>169</v>
      </c>
      <c r="D30" s="7" t="s">
        <v>163</v>
      </c>
      <c r="E30" s="85" t="s">
        <v>622</v>
      </c>
      <c r="F30" s="85" t="s">
        <v>623</v>
      </c>
      <c r="G30" s="87" t="s">
        <v>963</v>
      </c>
      <c r="H30" s="16" t="s">
        <v>1041</v>
      </c>
      <c r="I30" s="16"/>
      <c r="J30" s="90">
        <v>1366500</v>
      </c>
      <c r="K30" s="8">
        <v>45473</v>
      </c>
      <c r="L30" s="7" t="s">
        <v>583</v>
      </c>
      <c r="M30" s="7"/>
    </row>
    <row r="31" spans="1:15" ht="127.5" x14ac:dyDescent="0.25">
      <c r="A31" s="23">
        <v>28</v>
      </c>
      <c r="B31" s="35">
        <v>24</v>
      </c>
      <c r="C31" s="35" t="s">
        <v>169</v>
      </c>
      <c r="D31" s="7" t="s">
        <v>163</v>
      </c>
      <c r="E31" s="85" t="s">
        <v>624</v>
      </c>
      <c r="F31" s="85" t="s">
        <v>625</v>
      </c>
      <c r="G31" s="87" t="s">
        <v>963</v>
      </c>
      <c r="H31" s="16" t="s">
        <v>1042</v>
      </c>
      <c r="I31" s="16"/>
      <c r="J31" s="90">
        <v>1659999.85</v>
      </c>
      <c r="K31" s="8">
        <v>45583</v>
      </c>
      <c r="L31" s="7" t="s">
        <v>626</v>
      </c>
      <c r="M31" s="7"/>
    </row>
    <row r="32" spans="1:15" ht="89.25" x14ac:dyDescent="0.25">
      <c r="A32" s="23">
        <v>29</v>
      </c>
      <c r="B32" s="35">
        <v>25</v>
      </c>
      <c r="C32" s="35" t="s">
        <v>169</v>
      </c>
      <c r="D32" s="7" t="s">
        <v>163</v>
      </c>
      <c r="E32" s="89" t="s">
        <v>588</v>
      </c>
      <c r="F32" s="85" t="s">
        <v>627</v>
      </c>
      <c r="G32" s="16" t="s">
        <v>961</v>
      </c>
      <c r="H32" s="16" t="s">
        <v>1054</v>
      </c>
      <c r="I32" s="16"/>
      <c r="J32" s="90">
        <v>292184.40000000002</v>
      </c>
      <c r="K32" s="8">
        <v>45444</v>
      </c>
      <c r="L32" s="7"/>
      <c r="M32" s="7"/>
    </row>
    <row r="33" spans="1:13" ht="255" customHeight="1" x14ac:dyDescent="0.25">
      <c r="A33" s="23">
        <v>30</v>
      </c>
      <c r="B33" s="35">
        <v>26</v>
      </c>
      <c r="C33" s="35" t="s">
        <v>169</v>
      </c>
      <c r="D33" s="7" t="s">
        <v>163</v>
      </c>
      <c r="E33" s="85" t="s">
        <v>622</v>
      </c>
      <c r="F33" s="85" t="s">
        <v>628</v>
      </c>
      <c r="G33" s="87" t="s">
        <v>963</v>
      </c>
      <c r="H33" s="16" t="s">
        <v>1043</v>
      </c>
      <c r="I33" s="16"/>
      <c r="J33" s="90">
        <v>949999.31</v>
      </c>
      <c r="K33" s="8">
        <v>45413</v>
      </c>
      <c r="L33" s="7" t="s">
        <v>629</v>
      </c>
      <c r="M33" s="7"/>
    </row>
    <row r="34" spans="1:13" ht="25.5" x14ac:dyDescent="0.25">
      <c r="A34" s="23">
        <v>31</v>
      </c>
      <c r="B34" s="35">
        <v>27</v>
      </c>
      <c r="C34" s="35" t="s">
        <v>169</v>
      </c>
      <c r="D34" s="7" t="s">
        <v>163</v>
      </c>
      <c r="E34" s="85" t="s">
        <v>630</v>
      </c>
      <c r="F34" s="85" t="s">
        <v>927</v>
      </c>
      <c r="G34" s="87" t="s">
        <v>961</v>
      </c>
      <c r="H34" s="16"/>
      <c r="I34" s="16"/>
      <c r="J34" s="90">
        <v>1000</v>
      </c>
      <c r="K34" s="8">
        <v>45657</v>
      </c>
      <c r="L34" s="7" t="s">
        <v>583</v>
      </c>
      <c r="M34" s="7"/>
    </row>
    <row r="35" spans="1:13" ht="38.25" x14ac:dyDescent="0.25">
      <c r="A35" s="23">
        <v>32</v>
      </c>
      <c r="B35" s="35">
        <v>28</v>
      </c>
      <c r="C35" s="35" t="s">
        <v>169</v>
      </c>
      <c r="D35" s="7" t="s">
        <v>163</v>
      </c>
      <c r="E35" s="89" t="s">
        <v>588</v>
      </c>
      <c r="F35" s="85" t="s">
        <v>928</v>
      </c>
      <c r="G35" s="87" t="s">
        <v>961</v>
      </c>
      <c r="H35" s="16"/>
      <c r="I35" s="16"/>
      <c r="J35" s="90">
        <v>60000</v>
      </c>
      <c r="K35" s="8">
        <v>45444</v>
      </c>
      <c r="L35" s="7" t="s">
        <v>583</v>
      </c>
      <c r="M35" s="7"/>
    </row>
    <row r="36" spans="1:13" ht="40.5" customHeight="1" x14ac:dyDescent="0.25">
      <c r="A36" s="23">
        <v>33</v>
      </c>
      <c r="B36" s="35">
        <v>29</v>
      </c>
      <c r="C36" s="35" t="s">
        <v>169</v>
      </c>
      <c r="D36" s="7" t="s">
        <v>163</v>
      </c>
      <c r="E36" s="85" t="s">
        <v>631</v>
      </c>
      <c r="F36" s="85" t="s">
        <v>929</v>
      </c>
      <c r="G36" s="87" t="s">
        <v>961</v>
      </c>
      <c r="H36" s="16"/>
      <c r="I36" s="16"/>
      <c r="J36" s="90">
        <v>500000</v>
      </c>
      <c r="K36" s="8">
        <v>45445</v>
      </c>
      <c r="L36" s="7" t="s">
        <v>583</v>
      </c>
      <c r="M36" s="7"/>
    </row>
    <row r="37" spans="1:13" ht="51" x14ac:dyDescent="0.25">
      <c r="A37" s="23">
        <v>34</v>
      </c>
      <c r="B37" s="35">
        <v>30</v>
      </c>
      <c r="C37" s="35" t="s">
        <v>169</v>
      </c>
      <c r="D37" s="7" t="s">
        <v>163</v>
      </c>
      <c r="E37" s="85" t="s">
        <v>632</v>
      </c>
      <c r="F37" s="85" t="s">
        <v>633</v>
      </c>
      <c r="G37" s="16" t="s">
        <v>961</v>
      </c>
      <c r="H37" s="16" t="s">
        <v>1055</v>
      </c>
      <c r="I37" s="16" t="s">
        <v>634</v>
      </c>
      <c r="J37" s="90">
        <v>1869352</v>
      </c>
      <c r="K37" s="8">
        <v>45445</v>
      </c>
      <c r="L37" s="7" t="s">
        <v>583</v>
      </c>
      <c r="M37" s="7"/>
    </row>
    <row r="38" spans="1:13" ht="51" x14ac:dyDescent="0.25">
      <c r="A38" s="23">
        <v>35</v>
      </c>
      <c r="B38" s="35">
        <v>31</v>
      </c>
      <c r="C38" s="35" t="s">
        <v>169</v>
      </c>
      <c r="D38" s="7" t="s">
        <v>163</v>
      </c>
      <c r="E38" s="89" t="s">
        <v>588</v>
      </c>
      <c r="F38" s="85" t="s">
        <v>930</v>
      </c>
      <c r="G38" s="87" t="s">
        <v>961</v>
      </c>
      <c r="H38" s="16"/>
      <c r="I38" s="16" t="s">
        <v>635</v>
      </c>
      <c r="J38" s="90">
        <v>3156000</v>
      </c>
      <c r="K38" s="8">
        <v>45638</v>
      </c>
      <c r="L38" s="7" t="s">
        <v>583</v>
      </c>
      <c r="M38" s="7"/>
    </row>
    <row r="39" spans="1:13" ht="63.75" x14ac:dyDescent="0.25">
      <c r="A39" s="23">
        <v>36</v>
      </c>
      <c r="B39" s="35">
        <v>32</v>
      </c>
      <c r="C39" s="35" t="s">
        <v>169</v>
      </c>
      <c r="D39" s="7" t="s">
        <v>163</v>
      </c>
      <c r="E39" s="85" t="s">
        <v>636</v>
      </c>
      <c r="F39" s="85" t="s">
        <v>931</v>
      </c>
      <c r="G39" s="87" t="s">
        <v>961</v>
      </c>
      <c r="H39" s="16"/>
      <c r="I39" s="16"/>
      <c r="J39" s="90">
        <v>114000</v>
      </c>
      <c r="K39" s="8">
        <v>45444</v>
      </c>
      <c r="L39" s="7" t="s">
        <v>637</v>
      </c>
      <c r="M39" s="7"/>
    </row>
    <row r="40" spans="1:13" ht="63.75" x14ac:dyDescent="0.25">
      <c r="A40" s="23">
        <v>37</v>
      </c>
      <c r="B40" s="35">
        <v>33</v>
      </c>
      <c r="C40" s="35" t="s">
        <v>169</v>
      </c>
      <c r="D40" s="7" t="s">
        <v>163</v>
      </c>
      <c r="E40" s="85" t="s">
        <v>636</v>
      </c>
      <c r="F40" s="85" t="s">
        <v>932</v>
      </c>
      <c r="G40" s="87" t="s">
        <v>961</v>
      </c>
      <c r="H40" s="16"/>
      <c r="I40" s="16"/>
      <c r="J40" s="90">
        <v>6000000</v>
      </c>
      <c r="K40" s="8">
        <v>45657</v>
      </c>
      <c r="L40" s="7" t="s">
        <v>638</v>
      </c>
      <c r="M40" s="7"/>
    </row>
    <row r="41" spans="1:13" ht="25.5" x14ac:dyDescent="0.25">
      <c r="A41" s="23">
        <v>38</v>
      </c>
      <c r="B41" s="35">
        <v>34</v>
      </c>
      <c r="C41" s="35" t="s">
        <v>169</v>
      </c>
      <c r="D41" s="7" t="s">
        <v>163</v>
      </c>
      <c r="E41" s="89" t="s">
        <v>588</v>
      </c>
      <c r="F41" s="85" t="s">
        <v>933</v>
      </c>
      <c r="G41" s="87" t="s">
        <v>961</v>
      </c>
      <c r="H41" s="16"/>
      <c r="I41" s="16"/>
      <c r="J41" s="90">
        <v>20000</v>
      </c>
      <c r="K41" s="8">
        <v>45326</v>
      </c>
      <c r="L41" s="7" t="s">
        <v>583</v>
      </c>
      <c r="M41" s="7"/>
    </row>
    <row r="42" spans="1:13" ht="25.5" x14ac:dyDescent="0.25">
      <c r="A42" s="23">
        <v>39</v>
      </c>
      <c r="B42" s="35">
        <v>35</v>
      </c>
      <c r="C42" s="35" t="s">
        <v>169</v>
      </c>
      <c r="D42" s="7" t="s">
        <v>163</v>
      </c>
      <c r="E42" s="89" t="s">
        <v>588</v>
      </c>
      <c r="F42" s="85" t="s">
        <v>934</v>
      </c>
      <c r="G42" s="87" t="s">
        <v>961</v>
      </c>
      <c r="H42" s="16"/>
      <c r="I42" s="16"/>
      <c r="J42" s="90">
        <v>20000</v>
      </c>
      <c r="K42" s="8">
        <v>45327</v>
      </c>
      <c r="L42" s="7" t="s">
        <v>583</v>
      </c>
      <c r="M42" s="7"/>
    </row>
    <row r="43" spans="1:13" ht="38.25" x14ac:dyDescent="0.25">
      <c r="A43" s="23">
        <v>40</v>
      </c>
      <c r="B43" s="35">
        <v>36</v>
      </c>
      <c r="C43" s="35" t="s">
        <v>169</v>
      </c>
      <c r="D43" s="7" t="s">
        <v>163</v>
      </c>
      <c r="E43" s="85" t="s">
        <v>636</v>
      </c>
      <c r="F43" s="85" t="s">
        <v>935</v>
      </c>
      <c r="G43" s="87" t="s">
        <v>961</v>
      </c>
      <c r="H43" s="16"/>
      <c r="I43" s="16"/>
      <c r="J43" s="90">
        <v>315860</v>
      </c>
      <c r="K43" s="8">
        <v>45328</v>
      </c>
      <c r="L43" s="7" t="s">
        <v>583</v>
      </c>
      <c r="M43" s="7"/>
    </row>
    <row r="44" spans="1:13" ht="51" x14ac:dyDescent="0.25">
      <c r="A44" s="23">
        <v>41</v>
      </c>
      <c r="B44" s="35">
        <v>37</v>
      </c>
      <c r="C44" s="35" t="s">
        <v>169</v>
      </c>
      <c r="D44" s="7" t="s">
        <v>163</v>
      </c>
      <c r="E44" s="89" t="s">
        <v>588</v>
      </c>
      <c r="F44" s="85" t="s">
        <v>639</v>
      </c>
      <c r="G44" s="16" t="s">
        <v>961</v>
      </c>
      <c r="H44" s="16" t="s">
        <v>1056</v>
      </c>
      <c r="I44" s="16"/>
      <c r="J44" s="90">
        <v>74478.63</v>
      </c>
      <c r="K44" s="8">
        <v>45328</v>
      </c>
      <c r="L44" s="7" t="s">
        <v>583</v>
      </c>
      <c r="M44" s="1"/>
    </row>
    <row r="45" spans="1:13" ht="25.5" x14ac:dyDescent="0.25">
      <c r="A45" s="23">
        <v>42</v>
      </c>
      <c r="B45" s="35">
        <v>38</v>
      </c>
      <c r="C45" s="35" t="s">
        <v>169</v>
      </c>
      <c r="D45" s="7" t="s">
        <v>163</v>
      </c>
      <c r="E45" s="89" t="s">
        <v>588</v>
      </c>
      <c r="F45" s="89" t="s">
        <v>936</v>
      </c>
      <c r="G45" s="87" t="s">
        <v>961</v>
      </c>
      <c r="H45" s="16"/>
      <c r="I45" s="16"/>
      <c r="J45" s="90">
        <v>1000</v>
      </c>
      <c r="K45" s="8">
        <v>45328</v>
      </c>
      <c r="L45" s="7"/>
      <c r="M45" s="1"/>
    </row>
    <row r="46" spans="1:13" ht="25.5" x14ac:dyDescent="0.25">
      <c r="A46" s="23">
        <v>43</v>
      </c>
      <c r="B46" s="35">
        <v>39</v>
      </c>
      <c r="C46" s="35" t="s">
        <v>169</v>
      </c>
      <c r="D46" s="7" t="s">
        <v>163</v>
      </c>
      <c r="E46" s="89" t="s">
        <v>588</v>
      </c>
      <c r="F46" s="89" t="s">
        <v>937</v>
      </c>
      <c r="G46" s="87" t="s">
        <v>961</v>
      </c>
      <c r="H46" s="16"/>
      <c r="I46" s="16"/>
      <c r="J46" s="90">
        <v>10000</v>
      </c>
      <c r="K46" s="8">
        <v>45328</v>
      </c>
      <c r="L46" s="7"/>
      <c r="M46" s="1"/>
    </row>
    <row r="47" spans="1:13" ht="51" x14ac:dyDescent="0.25">
      <c r="A47" s="23">
        <v>44</v>
      </c>
      <c r="B47" s="35">
        <v>40</v>
      </c>
      <c r="C47" s="35" t="s">
        <v>169</v>
      </c>
      <c r="D47" s="7" t="s">
        <v>163</v>
      </c>
      <c r="E47" s="89" t="s">
        <v>588</v>
      </c>
      <c r="F47" s="85" t="s">
        <v>938</v>
      </c>
      <c r="G47" s="87" t="s">
        <v>961</v>
      </c>
      <c r="H47" s="16"/>
      <c r="I47" s="16"/>
      <c r="J47" s="90">
        <v>200000</v>
      </c>
      <c r="K47" s="8">
        <v>45473</v>
      </c>
      <c r="L47" s="7" t="s">
        <v>583</v>
      </c>
      <c r="M47" s="1"/>
    </row>
    <row r="48" spans="1:13" ht="25.5" x14ac:dyDescent="0.25">
      <c r="A48" s="23">
        <v>45</v>
      </c>
      <c r="B48" s="149">
        <v>1</v>
      </c>
      <c r="C48" s="35" t="s">
        <v>169</v>
      </c>
      <c r="D48" s="93" t="s">
        <v>891</v>
      </c>
      <c r="E48" s="88" t="s">
        <v>892</v>
      </c>
      <c r="F48" s="88" t="s">
        <v>893</v>
      </c>
      <c r="G48" s="93" t="s">
        <v>962</v>
      </c>
      <c r="H48" s="93" t="s">
        <v>1049</v>
      </c>
      <c r="I48" s="93">
        <v>9000</v>
      </c>
      <c r="J48" s="90">
        <v>65000</v>
      </c>
      <c r="K48" s="150">
        <v>45596</v>
      </c>
      <c r="L48" s="93" t="s">
        <v>894</v>
      </c>
      <c r="M48" s="88" t="s">
        <v>248</v>
      </c>
    </row>
    <row r="49" spans="1:15" ht="25.5" x14ac:dyDescent="0.25">
      <c r="A49" s="23">
        <v>46</v>
      </c>
      <c r="B49" s="149">
        <v>2</v>
      </c>
      <c r="C49" s="35" t="s">
        <v>169</v>
      </c>
      <c r="D49" s="93" t="s">
        <v>891</v>
      </c>
      <c r="E49" s="88" t="s">
        <v>892</v>
      </c>
      <c r="F49" s="88" t="s">
        <v>895</v>
      </c>
      <c r="G49" s="93" t="s">
        <v>962</v>
      </c>
      <c r="H49" s="93" t="s">
        <v>1031</v>
      </c>
      <c r="I49" s="93">
        <v>70000</v>
      </c>
      <c r="J49" s="90">
        <v>75000</v>
      </c>
      <c r="K49" s="150">
        <v>45596</v>
      </c>
      <c r="L49" s="93" t="s">
        <v>896</v>
      </c>
      <c r="M49" s="88" t="s">
        <v>248</v>
      </c>
    </row>
    <row r="50" spans="1:15" ht="25.5" x14ac:dyDescent="0.25">
      <c r="A50" s="23">
        <v>47</v>
      </c>
      <c r="B50" s="149">
        <v>3</v>
      </c>
      <c r="C50" s="35" t="s">
        <v>169</v>
      </c>
      <c r="D50" s="93" t="s">
        <v>891</v>
      </c>
      <c r="E50" s="88" t="s">
        <v>897</v>
      </c>
      <c r="F50" s="88" t="s">
        <v>898</v>
      </c>
      <c r="G50" s="93" t="s">
        <v>962</v>
      </c>
      <c r="H50" s="93" t="s">
        <v>1050</v>
      </c>
      <c r="I50" s="131" t="s">
        <v>248</v>
      </c>
      <c r="J50" s="90">
        <v>180000</v>
      </c>
      <c r="K50" s="150">
        <v>45473</v>
      </c>
      <c r="L50" s="93" t="s">
        <v>899</v>
      </c>
      <c r="M50" s="88" t="s">
        <v>248</v>
      </c>
    </row>
    <row r="51" spans="1:15" ht="51" x14ac:dyDescent="0.25">
      <c r="A51" s="23">
        <v>48</v>
      </c>
      <c r="B51" s="149">
        <v>4</v>
      </c>
      <c r="C51" s="35" t="s">
        <v>169</v>
      </c>
      <c r="D51" s="93" t="s">
        <v>891</v>
      </c>
      <c r="E51" s="88" t="s">
        <v>900</v>
      </c>
      <c r="F51" s="148" t="s">
        <v>901</v>
      </c>
      <c r="G51" s="93" t="s">
        <v>962</v>
      </c>
      <c r="H51" s="93" t="s">
        <v>1051</v>
      </c>
      <c r="I51" s="93" t="s">
        <v>902</v>
      </c>
      <c r="J51" s="90">
        <v>106625</v>
      </c>
      <c r="K51" s="150">
        <v>45350</v>
      </c>
      <c r="L51" s="93" t="s">
        <v>899</v>
      </c>
      <c r="M51" s="88" t="s">
        <v>903</v>
      </c>
    </row>
    <row r="52" spans="1:15" ht="60" x14ac:dyDescent="0.25">
      <c r="A52" s="23">
        <v>49</v>
      </c>
      <c r="B52" s="149">
        <v>5</v>
      </c>
      <c r="C52" s="35" t="s">
        <v>169</v>
      </c>
      <c r="D52" s="93" t="s">
        <v>891</v>
      </c>
      <c r="E52" s="88" t="s">
        <v>904</v>
      </c>
      <c r="F52" s="148" t="s">
        <v>905</v>
      </c>
      <c r="G52" s="87" t="s">
        <v>963</v>
      </c>
      <c r="H52" s="93" t="s">
        <v>1044</v>
      </c>
      <c r="I52" s="93" t="s">
        <v>248</v>
      </c>
      <c r="J52" s="90">
        <v>210000</v>
      </c>
      <c r="K52" s="150">
        <v>45350</v>
      </c>
      <c r="L52" s="93" t="s">
        <v>899</v>
      </c>
      <c r="M52" s="88" t="s">
        <v>903</v>
      </c>
    </row>
    <row r="53" spans="1:15" ht="45" x14ac:dyDescent="0.25">
      <c r="A53" s="23">
        <v>50</v>
      </c>
      <c r="B53" s="149">
        <v>6</v>
      </c>
      <c r="C53" s="35" t="s">
        <v>169</v>
      </c>
      <c r="D53" s="93" t="s">
        <v>891</v>
      </c>
      <c r="E53" s="153" t="s">
        <v>906</v>
      </c>
      <c r="F53" s="174" t="s">
        <v>907</v>
      </c>
      <c r="G53" s="93" t="s">
        <v>962</v>
      </c>
      <c r="H53" s="93" t="s">
        <v>1052</v>
      </c>
      <c r="I53" s="93" t="s">
        <v>908</v>
      </c>
      <c r="J53" s="90">
        <v>120000</v>
      </c>
      <c r="K53" s="150">
        <v>45361</v>
      </c>
      <c r="L53" s="93" t="s">
        <v>909</v>
      </c>
      <c r="M53" s="88" t="s">
        <v>248</v>
      </c>
    </row>
    <row r="54" spans="1:15" ht="25.5" x14ac:dyDescent="0.25">
      <c r="A54" s="23">
        <v>51</v>
      </c>
      <c r="B54" s="149">
        <v>7</v>
      </c>
      <c r="C54" s="35" t="s">
        <v>169</v>
      </c>
      <c r="D54" s="93" t="s">
        <v>891</v>
      </c>
      <c r="E54" s="88" t="s">
        <v>910</v>
      </c>
      <c r="F54" s="88" t="s">
        <v>911</v>
      </c>
      <c r="G54" s="95" t="s">
        <v>961</v>
      </c>
      <c r="H54" s="93"/>
      <c r="I54" s="93" t="s">
        <v>912</v>
      </c>
      <c r="J54" s="90">
        <v>80000</v>
      </c>
      <c r="K54" s="150">
        <v>45505</v>
      </c>
      <c r="L54" s="93" t="s">
        <v>248</v>
      </c>
      <c r="M54" s="88" t="s">
        <v>913</v>
      </c>
    </row>
    <row r="55" spans="1:15" ht="27.6" customHeight="1" x14ac:dyDescent="0.25">
      <c r="A55" s="23">
        <v>52</v>
      </c>
      <c r="B55" s="149">
        <v>8</v>
      </c>
      <c r="C55" s="35" t="s">
        <v>169</v>
      </c>
      <c r="D55" s="93" t="s">
        <v>891</v>
      </c>
      <c r="E55" s="88" t="s">
        <v>914</v>
      </c>
      <c r="F55" s="88" t="s">
        <v>915</v>
      </c>
      <c r="G55" s="87" t="s">
        <v>961</v>
      </c>
      <c r="H55" s="93"/>
      <c r="I55" s="93" t="s">
        <v>916</v>
      </c>
      <c r="J55" s="90">
        <v>60000</v>
      </c>
      <c r="K55" s="150">
        <v>45383</v>
      </c>
      <c r="L55" s="93" t="s">
        <v>248</v>
      </c>
      <c r="M55" s="88" t="s">
        <v>248</v>
      </c>
    </row>
    <row r="56" spans="1:15" ht="76.5" x14ac:dyDescent="0.25">
      <c r="A56" s="23">
        <v>53</v>
      </c>
      <c r="B56" s="35">
        <v>1</v>
      </c>
      <c r="C56" s="35" t="s">
        <v>169</v>
      </c>
      <c r="D56" s="7" t="s">
        <v>869</v>
      </c>
      <c r="E56" s="88" t="s">
        <v>870</v>
      </c>
      <c r="F56" s="178" t="s">
        <v>871</v>
      </c>
      <c r="G56" s="87" t="s">
        <v>961</v>
      </c>
      <c r="H56" s="188"/>
      <c r="I56" s="87" t="s">
        <v>872</v>
      </c>
      <c r="J56" s="90">
        <v>2134255</v>
      </c>
      <c r="K56" s="107">
        <v>45292</v>
      </c>
      <c r="L56" s="7" t="s">
        <v>873</v>
      </c>
      <c r="M56" s="1" t="s">
        <v>874</v>
      </c>
    </row>
    <row r="57" spans="1:15" ht="20.25" customHeight="1" x14ac:dyDescent="0.25">
      <c r="A57" s="23">
        <v>54</v>
      </c>
      <c r="B57" s="108">
        <v>1</v>
      </c>
      <c r="C57" s="35" t="s">
        <v>23</v>
      </c>
      <c r="D57" s="109" t="s">
        <v>640</v>
      </c>
      <c r="E57" s="110" t="s">
        <v>641</v>
      </c>
      <c r="F57" s="111" t="s">
        <v>642</v>
      </c>
      <c r="G57" s="87" t="s">
        <v>963</v>
      </c>
      <c r="H57" s="154" t="s">
        <v>1045</v>
      </c>
      <c r="I57" s="110"/>
      <c r="J57" s="90">
        <v>105840</v>
      </c>
      <c r="K57" s="162">
        <v>45292</v>
      </c>
      <c r="L57" s="112"/>
      <c r="M57" s="112"/>
    </row>
    <row r="58" spans="1:15" ht="47.25" customHeight="1" x14ac:dyDescent="0.25">
      <c r="A58" s="23">
        <v>55</v>
      </c>
      <c r="B58" s="108">
        <v>2</v>
      </c>
      <c r="C58" s="35" t="s">
        <v>23</v>
      </c>
      <c r="D58" s="109" t="s">
        <v>640</v>
      </c>
      <c r="E58" s="112" t="s">
        <v>946</v>
      </c>
      <c r="F58" s="112" t="s">
        <v>643</v>
      </c>
      <c r="G58" s="87" t="s">
        <v>961</v>
      </c>
      <c r="H58" s="154"/>
      <c r="I58" s="110" t="s">
        <v>191</v>
      </c>
      <c r="J58" s="90">
        <v>2800000</v>
      </c>
      <c r="K58" s="162">
        <v>45627</v>
      </c>
      <c r="L58" s="112"/>
      <c r="M58" s="112"/>
    </row>
    <row r="59" spans="1:15" ht="25.5" x14ac:dyDescent="0.2">
      <c r="A59" s="23">
        <v>56</v>
      </c>
      <c r="B59" s="108">
        <v>1</v>
      </c>
      <c r="C59" s="35" t="s">
        <v>23</v>
      </c>
      <c r="D59" s="109" t="s">
        <v>644</v>
      </c>
      <c r="E59" s="110" t="s">
        <v>645</v>
      </c>
      <c r="F59" s="111" t="s">
        <v>646</v>
      </c>
      <c r="G59" s="87" t="s">
        <v>963</v>
      </c>
      <c r="H59" s="155" t="s">
        <v>1046</v>
      </c>
      <c r="I59" s="110" t="s">
        <v>191</v>
      </c>
      <c r="J59" s="90">
        <v>10000000</v>
      </c>
      <c r="K59" s="162">
        <v>45536</v>
      </c>
      <c r="L59" s="112">
        <v>1</v>
      </c>
      <c r="M59" s="112"/>
      <c r="O59" s="152"/>
    </row>
    <row r="60" spans="1:15" x14ac:dyDescent="0.2">
      <c r="A60" s="23">
        <v>57</v>
      </c>
      <c r="B60" s="108">
        <v>2</v>
      </c>
      <c r="C60" s="35" t="s">
        <v>23</v>
      </c>
      <c r="D60" s="113" t="s">
        <v>644</v>
      </c>
      <c r="E60" s="110" t="s">
        <v>647</v>
      </c>
      <c r="F60" s="111" t="s">
        <v>648</v>
      </c>
      <c r="G60" s="87" t="s">
        <v>963</v>
      </c>
      <c r="H60" s="156" t="s">
        <v>964</v>
      </c>
      <c r="I60" s="110" t="s">
        <v>191</v>
      </c>
      <c r="J60" s="90">
        <v>25000</v>
      </c>
      <c r="K60" s="162">
        <v>45627</v>
      </c>
      <c r="L60" s="112">
        <v>1</v>
      </c>
      <c r="M60" s="112"/>
    </row>
    <row r="61" spans="1:15" x14ac:dyDescent="0.2">
      <c r="A61" s="23">
        <v>58</v>
      </c>
      <c r="B61" s="108">
        <v>3</v>
      </c>
      <c r="C61" s="35" t="s">
        <v>23</v>
      </c>
      <c r="D61" s="113" t="s">
        <v>644</v>
      </c>
      <c r="E61" s="110" t="s">
        <v>641</v>
      </c>
      <c r="F61" s="111" t="s">
        <v>649</v>
      </c>
      <c r="G61" s="87" t="s">
        <v>963</v>
      </c>
      <c r="H61" s="154" t="s">
        <v>965</v>
      </c>
      <c r="I61" s="110"/>
      <c r="J61" s="90">
        <v>12000</v>
      </c>
      <c r="K61" s="162">
        <v>45292</v>
      </c>
      <c r="L61" s="112">
        <v>2</v>
      </c>
      <c r="M61" s="112"/>
    </row>
    <row r="62" spans="1:15" x14ac:dyDescent="0.2">
      <c r="A62" s="23">
        <v>59</v>
      </c>
      <c r="B62" s="108">
        <v>4</v>
      </c>
      <c r="C62" s="35" t="s">
        <v>23</v>
      </c>
      <c r="D62" s="113" t="s">
        <v>644</v>
      </c>
      <c r="E62" s="110" t="s">
        <v>641</v>
      </c>
      <c r="F62" s="111" t="s">
        <v>650</v>
      </c>
      <c r="G62" s="87" t="s">
        <v>963</v>
      </c>
      <c r="H62" s="156" t="s">
        <v>966</v>
      </c>
      <c r="I62" s="110"/>
      <c r="J62" s="90">
        <v>8095.5</v>
      </c>
      <c r="K62" s="162">
        <v>45292</v>
      </c>
      <c r="L62" s="112">
        <v>2</v>
      </c>
      <c r="M62" s="112"/>
    </row>
    <row r="63" spans="1:15" x14ac:dyDescent="0.2">
      <c r="A63" s="23">
        <v>60</v>
      </c>
      <c r="B63" s="108">
        <v>5</v>
      </c>
      <c r="C63" s="35" t="s">
        <v>23</v>
      </c>
      <c r="D63" s="113" t="s">
        <v>644</v>
      </c>
      <c r="E63" s="110" t="s">
        <v>641</v>
      </c>
      <c r="F63" s="111" t="s">
        <v>651</v>
      </c>
      <c r="G63" s="87" t="s">
        <v>963</v>
      </c>
      <c r="H63" s="156" t="s">
        <v>967</v>
      </c>
      <c r="I63" s="110"/>
      <c r="J63" s="90">
        <v>400</v>
      </c>
      <c r="K63" s="162">
        <v>45292</v>
      </c>
      <c r="L63" s="112">
        <v>1</v>
      </c>
      <c r="M63" s="112"/>
    </row>
    <row r="64" spans="1:15" ht="25.5" x14ac:dyDescent="0.2">
      <c r="A64" s="23">
        <v>61</v>
      </c>
      <c r="B64" s="108">
        <v>6</v>
      </c>
      <c r="C64" s="35" t="s">
        <v>23</v>
      </c>
      <c r="D64" s="113" t="s">
        <v>644</v>
      </c>
      <c r="E64" s="110" t="s">
        <v>641</v>
      </c>
      <c r="F64" s="111" t="s">
        <v>652</v>
      </c>
      <c r="G64" s="87" t="s">
        <v>963</v>
      </c>
      <c r="H64" s="154" t="s">
        <v>968</v>
      </c>
      <c r="I64" s="110"/>
      <c r="J64" s="90">
        <v>260000</v>
      </c>
      <c r="K64" s="162">
        <v>45352</v>
      </c>
      <c r="L64" s="112">
        <v>1</v>
      </c>
      <c r="M64" s="112"/>
    </row>
    <row r="65" spans="1:13" ht="51" x14ac:dyDescent="0.25">
      <c r="A65" s="23">
        <v>62</v>
      </c>
      <c r="B65" s="108">
        <v>7</v>
      </c>
      <c r="C65" s="35" t="s">
        <v>23</v>
      </c>
      <c r="D65" s="109" t="s">
        <v>644</v>
      </c>
      <c r="E65" s="110" t="s">
        <v>653</v>
      </c>
      <c r="F65" s="118" t="s">
        <v>654</v>
      </c>
      <c r="G65" s="87" t="s">
        <v>961</v>
      </c>
      <c r="H65" s="159"/>
      <c r="I65" s="110" t="s">
        <v>191</v>
      </c>
      <c r="J65" s="90">
        <v>150000</v>
      </c>
      <c r="K65" s="162">
        <v>45627</v>
      </c>
      <c r="L65" s="112">
        <v>2</v>
      </c>
      <c r="M65" s="112"/>
    </row>
    <row r="66" spans="1:13" ht="38.25" x14ac:dyDescent="0.25">
      <c r="A66" s="23">
        <v>63</v>
      </c>
      <c r="B66" s="108">
        <v>1</v>
      </c>
      <c r="C66" s="35" t="s">
        <v>23</v>
      </c>
      <c r="D66" s="114" t="s">
        <v>655</v>
      </c>
      <c r="E66" s="111" t="s">
        <v>656</v>
      </c>
      <c r="F66" s="111" t="s">
        <v>657</v>
      </c>
      <c r="G66" s="87" t="s">
        <v>963</v>
      </c>
      <c r="H66" s="157" t="s">
        <v>969</v>
      </c>
      <c r="I66" s="115" t="s">
        <v>658</v>
      </c>
      <c r="J66" s="90">
        <v>1200000</v>
      </c>
      <c r="K66" s="162">
        <v>45292</v>
      </c>
      <c r="L66" s="112"/>
      <c r="M66" s="112"/>
    </row>
    <row r="67" spans="1:13" ht="25.5" x14ac:dyDescent="0.25">
      <c r="A67" s="23">
        <v>64</v>
      </c>
      <c r="B67" s="108">
        <v>2</v>
      </c>
      <c r="C67" s="35" t="s">
        <v>23</v>
      </c>
      <c r="D67" s="114" t="s">
        <v>655</v>
      </c>
      <c r="E67" s="115" t="s">
        <v>659</v>
      </c>
      <c r="F67" s="115" t="s">
        <v>660</v>
      </c>
      <c r="G67" s="87" t="s">
        <v>963</v>
      </c>
      <c r="H67" s="157" t="s">
        <v>970</v>
      </c>
      <c r="I67" s="116" t="s">
        <v>661</v>
      </c>
      <c r="J67" s="90">
        <v>75000</v>
      </c>
      <c r="K67" s="162">
        <v>45292</v>
      </c>
      <c r="L67" s="112"/>
      <c r="M67" s="112"/>
    </row>
    <row r="68" spans="1:13" ht="25.5" x14ac:dyDescent="0.25">
      <c r="A68" s="23">
        <v>65</v>
      </c>
      <c r="B68" s="108">
        <v>3</v>
      </c>
      <c r="C68" s="35" t="s">
        <v>23</v>
      </c>
      <c r="D68" s="117" t="s">
        <v>655</v>
      </c>
      <c r="E68" s="118" t="s">
        <v>662</v>
      </c>
      <c r="F68" s="119" t="s">
        <v>663</v>
      </c>
      <c r="G68" s="87" t="s">
        <v>963</v>
      </c>
      <c r="H68" s="158" t="s">
        <v>971</v>
      </c>
      <c r="I68" s="116" t="s">
        <v>664</v>
      </c>
      <c r="J68" s="90">
        <v>30000</v>
      </c>
      <c r="K68" s="162">
        <v>45292</v>
      </c>
      <c r="L68" s="112"/>
      <c r="M68" s="112"/>
    </row>
    <row r="69" spans="1:13" ht="38.25" x14ac:dyDescent="0.25">
      <c r="A69" s="23">
        <v>66</v>
      </c>
      <c r="B69" s="108">
        <v>4</v>
      </c>
      <c r="C69" s="35" t="s">
        <v>23</v>
      </c>
      <c r="D69" s="117" t="s">
        <v>655</v>
      </c>
      <c r="E69" s="118" t="s">
        <v>665</v>
      </c>
      <c r="F69" s="119" t="s">
        <v>666</v>
      </c>
      <c r="G69" s="87" t="s">
        <v>963</v>
      </c>
      <c r="H69" s="158" t="s">
        <v>972</v>
      </c>
      <c r="I69" s="120" t="s">
        <v>667</v>
      </c>
      <c r="J69" s="90">
        <v>15000</v>
      </c>
      <c r="K69" s="162">
        <v>45292</v>
      </c>
      <c r="L69" s="112"/>
      <c r="M69" s="112"/>
    </row>
    <row r="70" spans="1:13" ht="51" x14ac:dyDescent="0.25">
      <c r="A70" s="23">
        <v>67</v>
      </c>
      <c r="B70" s="108">
        <v>5</v>
      </c>
      <c r="C70" s="35" t="s">
        <v>23</v>
      </c>
      <c r="D70" s="117" t="s">
        <v>655</v>
      </c>
      <c r="E70" s="118" t="s">
        <v>668</v>
      </c>
      <c r="F70" s="119" t="s">
        <v>669</v>
      </c>
      <c r="G70" s="87" t="s">
        <v>963</v>
      </c>
      <c r="H70" s="158" t="s">
        <v>973</v>
      </c>
      <c r="I70" s="120" t="s">
        <v>670</v>
      </c>
      <c r="J70" s="90">
        <v>10000</v>
      </c>
      <c r="K70" s="162">
        <v>45292</v>
      </c>
      <c r="L70" s="112"/>
      <c r="M70" s="112"/>
    </row>
    <row r="71" spans="1:13" ht="25.5" x14ac:dyDescent="0.25">
      <c r="A71" s="23">
        <v>68</v>
      </c>
      <c r="B71" s="108">
        <v>6</v>
      </c>
      <c r="C71" s="35" t="s">
        <v>23</v>
      </c>
      <c r="D71" s="117" t="s">
        <v>655</v>
      </c>
      <c r="E71" s="118" t="s">
        <v>671</v>
      </c>
      <c r="F71" s="119" t="s">
        <v>672</v>
      </c>
      <c r="G71" s="87" t="s">
        <v>963</v>
      </c>
      <c r="H71" s="158" t="s">
        <v>974</v>
      </c>
      <c r="I71" s="120" t="s">
        <v>334</v>
      </c>
      <c r="J71" s="90">
        <v>30000</v>
      </c>
      <c r="K71" s="163">
        <v>45323</v>
      </c>
      <c r="L71" s="112"/>
      <c r="M71" s="112"/>
    </row>
    <row r="72" spans="1:13" ht="38.25" x14ac:dyDescent="0.25">
      <c r="A72" s="23">
        <v>69</v>
      </c>
      <c r="B72" s="108">
        <v>7</v>
      </c>
      <c r="C72" s="35" t="s">
        <v>23</v>
      </c>
      <c r="D72" s="117" t="s">
        <v>655</v>
      </c>
      <c r="E72" s="120" t="s">
        <v>673</v>
      </c>
      <c r="F72" s="121" t="s">
        <v>674</v>
      </c>
      <c r="G72" s="87" t="s">
        <v>963</v>
      </c>
      <c r="H72" s="158" t="s">
        <v>975</v>
      </c>
      <c r="I72" s="122" t="s">
        <v>675</v>
      </c>
      <c r="J72" s="90">
        <v>250000</v>
      </c>
      <c r="K72" s="163">
        <v>45323</v>
      </c>
      <c r="L72" s="112"/>
      <c r="M72" s="112"/>
    </row>
    <row r="73" spans="1:13" ht="38.25" x14ac:dyDescent="0.25">
      <c r="A73" s="23">
        <v>70</v>
      </c>
      <c r="B73" s="108">
        <v>8</v>
      </c>
      <c r="C73" s="35" t="s">
        <v>23</v>
      </c>
      <c r="D73" s="114" t="s">
        <v>655</v>
      </c>
      <c r="E73" s="115" t="s">
        <v>676</v>
      </c>
      <c r="F73" s="123" t="s">
        <v>677</v>
      </c>
      <c r="G73" s="87" t="s">
        <v>963</v>
      </c>
      <c r="H73" s="157" t="s">
        <v>976</v>
      </c>
      <c r="I73" s="116" t="s">
        <v>678</v>
      </c>
      <c r="J73" s="90">
        <v>40000</v>
      </c>
      <c r="K73" s="163">
        <v>45383</v>
      </c>
      <c r="L73" s="112"/>
      <c r="M73" s="112"/>
    </row>
    <row r="74" spans="1:13" ht="38.25" x14ac:dyDescent="0.25">
      <c r="A74" s="23">
        <v>71</v>
      </c>
      <c r="B74" s="108">
        <v>9</v>
      </c>
      <c r="C74" s="35" t="s">
        <v>23</v>
      </c>
      <c r="D74" s="117" t="s">
        <v>655</v>
      </c>
      <c r="E74" s="124" t="s">
        <v>679</v>
      </c>
      <c r="F74" s="125" t="s">
        <v>680</v>
      </c>
      <c r="G74" s="87" t="s">
        <v>963</v>
      </c>
      <c r="H74" s="159" t="s">
        <v>977</v>
      </c>
      <c r="I74" s="124" t="s">
        <v>681</v>
      </c>
      <c r="J74" s="90">
        <v>30000</v>
      </c>
      <c r="K74" s="163">
        <v>45505</v>
      </c>
      <c r="L74" s="112"/>
      <c r="M74" s="112"/>
    </row>
    <row r="75" spans="1:13" ht="38.25" x14ac:dyDescent="0.25">
      <c r="A75" s="23">
        <v>72</v>
      </c>
      <c r="B75" s="108">
        <v>10</v>
      </c>
      <c r="C75" s="35" t="s">
        <v>23</v>
      </c>
      <c r="D75" s="117" t="s">
        <v>655</v>
      </c>
      <c r="E75" s="118" t="s">
        <v>682</v>
      </c>
      <c r="F75" s="168" t="s">
        <v>683</v>
      </c>
      <c r="G75" s="87" t="s">
        <v>961</v>
      </c>
      <c r="H75" s="158"/>
      <c r="I75" s="120" t="s">
        <v>684</v>
      </c>
      <c r="J75" s="90">
        <v>10000</v>
      </c>
      <c r="K75" s="163">
        <v>45505</v>
      </c>
      <c r="L75" s="112"/>
      <c r="M75" s="112"/>
    </row>
    <row r="76" spans="1:13" ht="25.5" x14ac:dyDescent="0.25">
      <c r="A76" s="23">
        <v>73</v>
      </c>
      <c r="B76" s="108">
        <v>11</v>
      </c>
      <c r="C76" s="35" t="s">
        <v>23</v>
      </c>
      <c r="D76" s="117" t="s">
        <v>655</v>
      </c>
      <c r="E76" s="124" t="s">
        <v>685</v>
      </c>
      <c r="F76" s="124" t="s">
        <v>686</v>
      </c>
      <c r="G76" s="87" t="s">
        <v>961</v>
      </c>
      <c r="H76" s="159"/>
      <c r="I76" s="120" t="s">
        <v>687</v>
      </c>
      <c r="J76" s="90">
        <v>10000</v>
      </c>
      <c r="K76" s="163">
        <v>45505</v>
      </c>
      <c r="L76" s="126"/>
      <c r="M76" s="112"/>
    </row>
    <row r="77" spans="1:13" ht="76.5" x14ac:dyDescent="0.25">
      <c r="A77" s="23">
        <v>74</v>
      </c>
      <c r="B77" s="108">
        <v>12</v>
      </c>
      <c r="C77" s="35" t="s">
        <v>23</v>
      </c>
      <c r="D77" s="117" t="s">
        <v>655</v>
      </c>
      <c r="E77" s="120" t="s">
        <v>688</v>
      </c>
      <c r="F77" s="121" t="s">
        <v>689</v>
      </c>
      <c r="G77" s="87" t="s">
        <v>963</v>
      </c>
      <c r="H77" s="158" t="s">
        <v>970</v>
      </c>
      <c r="I77" s="116" t="s">
        <v>690</v>
      </c>
      <c r="J77" s="90">
        <v>1000000</v>
      </c>
      <c r="K77" s="163">
        <v>45597</v>
      </c>
      <c r="L77" s="112"/>
      <c r="M77" s="112"/>
    </row>
    <row r="78" spans="1:13" ht="51" x14ac:dyDescent="0.25">
      <c r="A78" s="23">
        <v>75</v>
      </c>
      <c r="B78" s="108">
        <v>13</v>
      </c>
      <c r="C78" s="35" t="s">
        <v>23</v>
      </c>
      <c r="D78" s="117" t="s">
        <v>655</v>
      </c>
      <c r="E78" s="120" t="s">
        <v>691</v>
      </c>
      <c r="F78" s="169" t="s">
        <v>692</v>
      </c>
      <c r="G78" s="87" t="s">
        <v>961</v>
      </c>
      <c r="H78" s="158"/>
      <c r="I78" s="116" t="s">
        <v>693</v>
      </c>
      <c r="J78" s="90">
        <v>200000</v>
      </c>
      <c r="K78" s="162">
        <v>45292</v>
      </c>
      <c r="L78" s="112"/>
      <c r="M78" s="112"/>
    </row>
    <row r="79" spans="1:13" x14ac:dyDescent="0.25">
      <c r="A79" s="23">
        <v>76</v>
      </c>
      <c r="B79" s="108">
        <v>14</v>
      </c>
      <c r="C79" s="35" t="s">
        <v>23</v>
      </c>
      <c r="D79" s="112" t="s">
        <v>655</v>
      </c>
      <c r="E79" s="124" t="s">
        <v>694</v>
      </c>
      <c r="F79" s="168" t="s">
        <v>695</v>
      </c>
      <c r="G79" s="87" t="s">
        <v>961</v>
      </c>
      <c r="H79" s="159"/>
      <c r="I79" s="124" t="s">
        <v>696</v>
      </c>
      <c r="J79" s="90">
        <v>1000000</v>
      </c>
      <c r="K79" s="163">
        <v>45474</v>
      </c>
      <c r="L79" s="112"/>
      <c r="M79" s="112"/>
    </row>
    <row r="80" spans="1:13" x14ac:dyDescent="0.25">
      <c r="A80" s="23">
        <v>77</v>
      </c>
      <c r="B80" s="108">
        <v>15</v>
      </c>
      <c r="C80" s="35" t="s">
        <v>23</v>
      </c>
      <c r="D80" s="109" t="s">
        <v>655</v>
      </c>
      <c r="E80" s="110" t="s">
        <v>694</v>
      </c>
      <c r="F80" s="118" t="s">
        <v>697</v>
      </c>
      <c r="G80" s="87" t="s">
        <v>961</v>
      </c>
      <c r="H80" s="159"/>
      <c r="I80" s="124" t="s">
        <v>696</v>
      </c>
      <c r="J80" s="90">
        <v>140000</v>
      </c>
      <c r="K80" s="163">
        <v>45474</v>
      </c>
      <c r="L80" s="112"/>
      <c r="M80" s="112"/>
    </row>
    <row r="81" spans="1:13" x14ac:dyDescent="0.25">
      <c r="A81" s="23">
        <v>78</v>
      </c>
      <c r="B81" s="108">
        <v>1</v>
      </c>
      <c r="C81" s="35" t="s">
        <v>23</v>
      </c>
      <c r="D81" s="112" t="s">
        <v>698</v>
      </c>
      <c r="E81" s="124" t="s">
        <v>641</v>
      </c>
      <c r="F81" s="119" t="s">
        <v>699</v>
      </c>
      <c r="G81" s="87" t="s">
        <v>963</v>
      </c>
      <c r="H81" s="160" t="s">
        <v>978</v>
      </c>
      <c r="I81" s="124"/>
      <c r="J81" s="90">
        <v>1538253.2000000002</v>
      </c>
      <c r="K81" s="162">
        <v>45292</v>
      </c>
      <c r="L81" s="112"/>
      <c r="M81" s="112"/>
    </row>
    <row r="82" spans="1:13" ht="25.5" x14ac:dyDescent="0.25">
      <c r="A82" s="23">
        <v>79</v>
      </c>
      <c r="B82" s="108">
        <v>2</v>
      </c>
      <c r="C82" s="35" t="s">
        <v>23</v>
      </c>
      <c r="D82" s="127" t="s">
        <v>698</v>
      </c>
      <c r="E82" s="124" t="s">
        <v>700</v>
      </c>
      <c r="F82" s="119" t="s">
        <v>701</v>
      </c>
      <c r="G82" s="87" t="s">
        <v>963</v>
      </c>
      <c r="H82" s="161" t="s">
        <v>979</v>
      </c>
      <c r="I82" s="124"/>
      <c r="J82" s="90">
        <v>105436</v>
      </c>
      <c r="K82" s="162">
        <v>45292</v>
      </c>
      <c r="L82" s="112"/>
      <c r="M82" s="112"/>
    </row>
    <row r="83" spans="1:13" x14ac:dyDescent="0.25">
      <c r="A83" s="23">
        <v>80</v>
      </c>
      <c r="B83" s="108">
        <v>3</v>
      </c>
      <c r="C83" s="35" t="s">
        <v>23</v>
      </c>
      <c r="D83" s="112" t="s">
        <v>698</v>
      </c>
      <c r="E83" s="124" t="s">
        <v>641</v>
      </c>
      <c r="F83" s="119" t="s">
        <v>702</v>
      </c>
      <c r="G83" s="87" t="s">
        <v>963</v>
      </c>
      <c r="H83" s="159" t="s">
        <v>980</v>
      </c>
      <c r="I83" s="124"/>
      <c r="J83" s="90">
        <v>20000</v>
      </c>
      <c r="K83" s="162">
        <v>45292</v>
      </c>
      <c r="L83" s="112"/>
      <c r="M83" s="112"/>
    </row>
    <row r="84" spans="1:13" x14ac:dyDescent="0.25">
      <c r="A84" s="23">
        <v>81</v>
      </c>
      <c r="B84" s="108">
        <v>4</v>
      </c>
      <c r="C84" s="35" t="s">
        <v>23</v>
      </c>
      <c r="D84" s="112" t="s">
        <v>698</v>
      </c>
      <c r="E84" s="124" t="s">
        <v>641</v>
      </c>
      <c r="F84" s="119" t="s">
        <v>703</v>
      </c>
      <c r="G84" s="87" t="s">
        <v>963</v>
      </c>
      <c r="H84" s="159" t="s">
        <v>981</v>
      </c>
      <c r="I84" s="124"/>
      <c r="J84" s="90">
        <v>60000</v>
      </c>
      <c r="K84" s="162">
        <v>45292</v>
      </c>
      <c r="L84" s="112"/>
      <c r="M84" s="112"/>
    </row>
    <row r="85" spans="1:13" ht="25.5" x14ac:dyDescent="0.25">
      <c r="A85" s="23">
        <v>82</v>
      </c>
      <c r="B85" s="108">
        <v>5</v>
      </c>
      <c r="C85" s="35" t="s">
        <v>23</v>
      </c>
      <c r="D85" s="112" t="s">
        <v>698</v>
      </c>
      <c r="E85" s="124" t="s">
        <v>704</v>
      </c>
      <c r="F85" s="119" t="s">
        <v>705</v>
      </c>
      <c r="G85" s="87" t="s">
        <v>963</v>
      </c>
      <c r="H85" s="159" t="s">
        <v>982</v>
      </c>
      <c r="I85" s="110"/>
      <c r="J85" s="90">
        <v>960000</v>
      </c>
      <c r="K85" s="162">
        <v>45292</v>
      </c>
      <c r="L85" s="112"/>
      <c r="M85" s="112"/>
    </row>
    <row r="86" spans="1:13" x14ac:dyDescent="0.25">
      <c r="A86" s="23">
        <v>83</v>
      </c>
      <c r="B86" s="108">
        <v>6</v>
      </c>
      <c r="C86" s="35" t="s">
        <v>23</v>
      </c>
      <c r="D86" s="112" t="s">
        <v>698</v>
      </c>
      <c r="E86" s="124" t="s">
        <v>641</v>
      </c>
      <c r="F86" s="119" t="s">
        <v>706</v>
      </c>
      <c r="G86" s="87" t="s">
        <v>963</v>
      </c>
      <c r="H86" s="159" t="s">
        <v>983</v>
      </c>
      <c r="I86" s="110"/>
      <c r="J86" s="90">
        <v>270000</v>
      </c>
      <c r="K86" s="162">
        <v>45292</v>
      </c>
      <c r="L86" s="112"/>
      <c r="M86" s="112"/>
    </row>
    <row r="87" spans="1:13" ht="25.5" x14ac:dyDescent="0.25">
      <c r="A87" s="23">
        <v>84</v>
      </c>
      <c r="B87" s="108">
        <v>7</v>
      </c>
      <c r="C87" s="35" t="s">
        <v>23</v>
      </c>
      <c r="D87" s="112" t="s">
        <v>698</v>
      </c>
      <c r="E87" s="124" t="s">
        <v>641</v>
      </c>
      <c r="F87" s="119" t="s">
        <v>707</v>
      </c>
      <c r="G87" s="87" t="s">
        <v>963</v>
      </c>
      <c r="H87" s="159" t="s">
        <v>984</v>
      </c>
      <c r="I87" s="110"/>
      <c r="J87" s="90">
        <v>160000</v>
      </c>
      <c r="K87" s="162">
        <v>45292</v>
      </c>
      <c r="L87" s="112"/>
      <c r="M87" s="112"/>
    </row>
    <row r="88" spans="1:13" x14ac:dyDescent="0.25">
      <c r="A88" s="23">
        <v>85</v>
      </c>
      <c r="B88" s="108">
        <v>8</v>
      </c>
      <c r="C88" s="35" t="s">
        <v>23</v>
      </c>
      <c r="D88" s="112" t="s">
        <v>698</v>
      </c>
      <c r="E88" s="124" t="s">
        <v>641</v>
      </c>
      <c r="F88" s="119" t="s">
        <v>708</v>
      </c>
      <c r="G88" s="87" t="s">
        <v>963</v>
      </c>
      <c r="H88" s="159" t="s">
        <v>985</v>
      </c>
      <c r="I88" s="110"/>
      <c r="J88" s="90">
        <v>60000</v>
      </c>
      <c r="K88" s="162">
        <v>45292</v>
      </c>
      <c r="L88" s="112"/>
      <c r="M88" s="112"/>
    </row>
    <row r="89" spans="1:13" ht="25.5" x14ac:dyDescent="0.25">
      <c r="A89" s="23">
        <v>86</v>
      </c>
      <c r="B89" s="108">
        <v>9</v>
      </c>
      <c r="C89" s="35" t="s">
        <v>23</v>
      </c>
      <c r="D89" s="112" t="s">
        <v>698</v>
      </c>
      <c r="E89" s="124" t="s">
        <v>709</v>
      </c>
      <c r="F89" s="119" t="s">
        <v>710</v>
      </c>
      <c r="G89" s="87" t="s">
        <v>963</v>
      </c>
      <c r="H89" s="159" t="s">
        <v>986</v>
      </c>
      <c r="I89" s="110"/>
      <c r="J89" s="90">
        <v>75000</v>
      </c>
      <c r="K89" s="162">
        <v>45292</v>
      </c>
      <c r="L89" s="112"/>
      <c r="M89" s="112"/>
    </row>
    <row r="90" spans="1:13" x14ac:dyDescent="0.25">
      <c r="A90" s="23">
        <v>87</v>
      </c>
      <c r="B90" s="108">
        <v>10</v>
      </c>
      <c r="C90" s="35" t="s">
        <v>23</v>
      </c>
      <c r="D90" s="112" t="s">
        <v>698</v>
      </c>
      <c r="E90" s="124" t="s">
        <v>641</v>
      </c>
      <c r="F90" s="119" t="s">
        <v>711</v>
      </c>
      <c r="G90" s="87" t="s">
        <v>963</v>
      </c>
      <c r="H90" s="159" t="s">
        <v>987</v>
      </c>
      <c r="I90" s="110"/>
      <c r="J90" s="90">
        <v>15000</v>
      </c>
      <c r="K90" s="162">
        <v>45292</v>
      </c>
      <c r="L90" s="112"/>
      <c r="M90" s="112"/>
    </row>
    <row r="91" spans="1:13" x14ac:dyDescent="0.25">
      <c r="A91" s="23">
        <v>88</v>
      </c>
      <c r="B91" s="108">
        <v>11</v>
      </c>
      <c r="C91" s="35" t="s">
        <v>23</v>
      </c>
      <c r="D91" s="112" t="s">
        <v>698</v>
      </c>
      <c r="E91" s="124" t="s">
        <v>641</v>
      </c>
      <c r="F91" s="119" t="s">
        <v>712</v>
      </c>
      <c r="G91" s="87" t="s">
        <v>963</v>
      </c>
      <c r="H91" s="159" t="s">
        <v>988</v>
      </c>
      <c r="I91" s="110"/>
      <c r="J91" s="90">
        <v>18000</v>
      </c>
      <c r="K91" s="162">
        <v>45292</v>
      </c>
      <c r="L91" s="112"/>
      <c r="M91" s="112"/>
    </row>
    <row r="92" spans="1:13" x14ac:dyDescent="0.25">
      <c r="A92" s="23">
        <v>89</v>
      </c>
      <c r="B92" s="108">
        <v>12</v>
      </c>
      <c r="C92" s="35" t="s">
        <v>23</v>
      </c>
      <c r="D92" s="112" t="s">
        <v>698</v>
      </c>
      <c r="E92" s="124" t="s">
        <v>641</v>
      </c>
      <c r="F92" s="168" t="s">
        <v>713</v>
      </c>
      <c r="G92" s="87" t="s">
        <v>961</v>
      </c>
      <c r="H92" s="159"/>
      <c r="I92" s="110"/>
      <c r="J92" s="90">
        <v>1200</v>
      </c>
      <c r="K92" s="162">
        <v>45292</v>
      </c>
      <c r="L92" s="112"/>
      <c r="M92" s="112"/>
    </row>
    <row r="93" spans="1:13" x14ac:dyDescent="0.25">
      <c r="A93" s="23">
        <v>90</v>
      </c>
      <c r="B93" s="108">
        <v>13</v>
      </c>
      <c r="C93" s="35" t="s">
        <v>23</v>
      </c>
      <c r="D93" s="112" t="s">
        <v>698</v>
      </c>
      <c r="E93" s="124" t="s">
        <v>947</v>
      </c>
      <c r="F93" s="168" t="s">
        <v>712</v>
      </c>
      <c r="G93" s="87" t="s">
        <v>961</v>
      </c>
      <c r="H93" s="159"/>
      <c r="I93" s="110"/>
      <c r="J93" s="90">
        <v>250000</v>
      </c>
      <c r="K93" s="162">
        <v>45323</v>
      </c>
      <c r="L93" s="112"/>
      <c r="M93" s="112"/>
    </row>
    <row r="94" spans="1:13" ht="63.75" x14ac:dyDescent="0.25">
      <c r="A94" s="23">
        <v>91</v>
      </c>
      <c r="B94" s="108">
        <v>14</v>
      </c>
      <c r="C94" s="35" t="s">
        <v>23</v>
      </c>
      <c r="D94" s="112" t="s">
        <v>698</v>
      </c>
      <c r="E94" s="110" t="s">
        <v>948</v>
      </c>
      <c r="F94" s="168" t="s">
        <v>714</v>
      </c>
      <c r="G94" s="87" t="s">
        <v>961</v>
      </c>
      <c r="H94" s="159"/>
      <c r="I94" s="110" t="s">
        <v>715</v>
      </c>
      <c r="J94" s="90">
        <v>500000</v>
      </c>
      <c r="K94" s="162">
        <v>45383</v>
      </c>
      <c r="L94" s="112"/>
      <c r="M94" s="112"/>
    </row>
    <row r="95" spans="1:13" ht="51" x14ac:dyDescent="0.25">
      <c r="A95" s="23">
        <v>92</v>
      </c>
      <c r="B95" s="108">
        <v>15</v>
      </c>
      <c r="C95" s="35" t="s">
        <v>23</v>
      </c>
      <c r="D95" s="112" t="s">
        <v>698</v>
      </c>
      <c r="E95" s="110" t="s">
        <v>949</v>
      </c>
      <c r="F95" s="168" t="s">
        <v>716</v>
      </c>
      <c r="G95" s="87" t="s">
        <v>961</v>
      </c>
      <c r="H95" s="159"/>
      <c r="I95" s="110" t="s">
        <v>196</v>
      </c>
      <c r="J95" s="90">
        <v>500000</v>
      </c>
      <c r="K95" s="162">
        <v>45352</v>
      </c>
      <c r="L95" s="112"/>
      <c r="M95" s="112"/>
    </row>
    <row r="96" spans="1:13" ht="25.5" x14ac:dyDescent="0.25">
      <c r="A96" s="23">
        <v>93</v>
      </c>
      <c r="B96" s="108">
        <v>16</v>
      </c>
      <c r="C96" s="35" t="s">
        <v>23</v>
      </c>
      <c r="D96" s="112" t="s">
        <v>698</v>
      </c>
      <c r="E96" s="110" t="s">
        <v>1073</v>
      </c>
      <c r="F96" s="168" t="s">
        <v>1072</v>
      </c>
      <c r="G96" s="87" t="s">
        <v>961</v>
      </c>
      <c r="H96" s="159"/>
      <c r="I96" s="110" t="s">
        <v>257</v>
      </c>
      <c r="J96" s="90">
        <v>2000000</v>
      </c>
      <c r="K96" s="162">
        <v>45444</v>
      </c>
      <c r="L96" s="112"/>
      <c r="M96" s="112"/>
    </row>
    <row r="97" spans="1:13" ht="63.75" x14ac:dyDescent="0.25">
      <c r="A97" s="23">
        <v>94</v>
      </c>
      <c r="B97" s="108">
        <v>17</v>
      </c>
      <c r="C97" s="35" t="s">
        <v>23</v>
      </c>
      <c r="D97" s="112" t="s">
        <v>698</v>
      </c>
      <c r="E97" s="110" t="s">
        <v>950</v>
      </c>
      <c r="F97" s="168" t="s">
        <v>717</v>
      </c>
      <c r="G97" s="87" t="s">
        <v>961</v>
      </c>
      <c r="H97" s="159"/>
      <c r="I97" s="110" t="s">
        <v>191</v>
      </c>
      <c r="J97" s="90">
        <v>350000</v>
      </c>
      <c r="K97" s="162">
        <v>45597</v>
      </c>
      <c r="L97" s="112"/>
      <c r="M97" s="112"/>
    </row>
    <row r="98" spans="1:13" ht="51" x14ac:dyDescent="0.25">
      <c r="A98" s="23">
        <v>95</v>
      </c>
      <c r="B98" s="108">
        <v>18</v>
      </c>
      <c r="C98" s="35" t="s">
        <v>23</v>
      </c>
      <c r="D98" s="112" t="s">
        <v>698</v>
      </c>
      <c r="E98" s="110" t="s">
        <v>951</v>
      </c>
      <c r="F98" s="168" t="s">
        <v>718</v>
      </c>
      <c r="G98" s="87" t="s">
        <v>961</v>
      </c>
      <c r="H98" s="159"/>
      <c r="I98" s="110" t="s">
        <v>719</v>
      </c>
      <c r="J98" s="90">
        <v>1500000</v>
      </c>
      <c r="K98" s="162">
        <v>45597</v>
      </c>
      <c r="L98" s="112"/>
      <c r="M98" s="112"/>
    </row>
    <row r="99" spans="1:13" ht="25.5" x14ac:dyDescent="0.25">
      <c r="A99" s="23">
        <v>96</v>
      </c>
      <c r="B99" s="108">
        <v>19</v>
      </c>
      <c r="C99" s="35" t="s">
        <v>23</v>
      </c>
      <c r="D99" s="127" t="s">
        <v>698</v>
      </c>
      <c r="E99" s="110" t="s">
        <v>952</v>
      </c>
      <c r="F99" s="168" t="s">
        <v>720</v>
      </c>
      <c r="G99" s="87" t="s">
        <v>961</v>
      </c>
      <c r="H99" s="159"/>
      <c r="I99" s="110" t="s">
        <v>366</v>
      </c>
      <c r="J99" s="90">
        <v>350000</v>
      </c>
      <c r="K99" s="162">
        <v>45352</v>
      </c>
      <c r="L99" s="112"/>
      <c r="M99" s="112"/>
    </row>
    <row r="100" spans="1:13" x14ac:dyDescent="0.25">
      <c r="A100" s="23">
        <v>97</v>
      </c>
      <c r="B100" s="108">
        <v>20</v>
      </c>
      <c r="C100" s="35" t="s">
        <v>23</v>
      </c>
      <c r="D100" s="112" t="s">
        <v>698</v>
      </c>
      <c r="E100" s="110" t="s">
        <v>953</v>
      </c>
      <c r="F100" s="170" t="s">
        <v>721</v>
      </c>
      <c r="G100" s="87" t="s">
        <v>961</v>
      </c>
      <c r="H100" s="159"/>
      <c r="I100" s="110" t="s">
        <v>191</v>
      </c>
      <c r="J100" s="90">
        <v>1500000</v>
      </c>
      <c r="K100" s="162">
        <v>45536</v>
      </c>
      <c r="L100" s="112"/>
      <c r="M100" s="112"/>
    </row>
    <row r="101" spans="1:13" ht="38.25" x14ac:dyDescent="0.25">
      <c r="A101" s="23">
        <v>98</v>
      </c>
      <c r="B101" s="108">
        <v>21</v>
      </c>
      <c r="C101" s="35" t="s">
        <v>23</v>
      </c>
      <c r="D101" s="112" t="s">
        <v>698</v>
      </c>
      <c r="E101" s="110" t="s">
        <v>954</v>
      </c>
      <c r="F101" s="168" t="s">
        <v>722</v>
      </c>
      <c r="G101" s="87" t="s">
        <v>961</v>
      </c>
      <c r="H101" s="182"/>
      <c r="I101" s="124" t="s">
        <v>196</v>
      </c>
      <c r="J101" s="90">
        <v>1500000</v>
      </c>
      <c r="K101" s="162">
        <v>45536</v>
      </c>
      <c r="L101" s="112"/>
      <c r="M101" s="112"/>
    </row>
    <row r="102" spans="1:13" ht="25.5" x14ac:dyDescent="0.25">
      <c r="A102" s="23">
        <v>99</v>
      </c>
      <c r="B102" s="108">
        <v>22</v>
      </c>
      <c r="C102" s="35" t="s">
        <v>23</v>
      </c>
      <c r="D102" s="127" t="s">
        <v>698</v>
      </c>
      <c r="E102" s="110" t="s">
        <v>955</v>
      </c>
      <c r="F102" s="168" t="s">
        <v>723</v>
      </c>
      <c r="G102" s="87" t="s">
        <v>961</v>
      </c>
      <c r="H102" s="182"/>
      <c r="I102" s="124" t="s">
        <v>191</v>
      </c>
      <c r="J102" s="90">
        <v>2000000</v>
      </c>
      <c r="K102" s="162">
        <v>45597</v>
      </c>
      <c r="L102" s="112"/>
      <c r="M102" s="112"/>
    </row>
    <row r="103" spans="1:13" ht="25.5" x14ac:dyDescent="0.25">
      <c r="A103" s="23">
        <v>100</v>
      </c>
      <c r="B103" s="108">
        <v>23</v>
      </c>
      <c r="C103" s="35" t="s">
        <v>23</v>
      </c>
      <c r="D103" s="112" t="s">
        <v>698</v>
      </c>
      <c r="E103" s="110" t="s">
        <v>955</v>
      </c>
      <c r="F103" s="171" t="s">
        <v>724</v>
      </c>
      <c r="G103" s="87" t="s">
        <v>961</v>
      </c>
      <c r="H103" s="159"/>
      <c r="I103" s="124" t="s">
        <v>257</v>
      </c>
      <c r="J103" s="90">
        <v>500000</v>
      </c>
      <c r="K103" s="163">
        <v>45444</v>
      </c>
      <c r="L103" s="112"/>
      <c r="M103" s="112"/>
    </row>
    <row r="104" spans="1:13" x14ac:dyDescent="0.25">
      <c r="A104" s="23">
        <v>101</v>
      </c>
      <c r="B104" s="108">
        <v>24</v>
      </c>
      <c r="C104" s="35" t="s">
        <v>23</v>
      </c>
      <c r="D104" s="112" t="s">
        <v>698</v>
      </c>
      <c r="E104" s="124" t="s">
        <v>725</v>
      </c>
      <c r="F104" s="118" t="s">
        <v>726</v>
      </c>
      <c r="G104" s="87" t="s">
        <v>961</v>
      </c>
      <c r="H104" s="159"/>
      <c r="I104" s="110"/>
      <c r="J104" s="90">
        <v>420000</v>
      </c>
      <c r="K104" s="162">
        <v>45597</v>
      </c>
      <c r="L104" s="112"/>
      <c r="M104" s="112"/>
    </row>
    <row r="105" spans="1:13" ht="25.5" x14ac:dyDescent="0.25">
      <c r="A105" s="23">
        <v>102</v>
      </c>
      <c r="B105" s="108">
        <v>1</v>
      </c>
      <c r="C105" s="35" t="s">
        <v>23</v>
      </c>
      <c r="D105" s="112" t="s">
        <v>727</v>
      </c>
      <c r="E105" s="110" t="s">
        <v>728</v>
      </c>
      <c r="F105" s="111" t="s">
        <v>729</v>
      </c>
      <c r="G105" s="87" t="s">
        <v>963</v>
      </c>
      <c r="H105" s="154" t="s">
        <v>989</v>
      </c>
      <c r="I105" s="110"/>
      <c r="J105" s="90">
        <v>3500000</v>
      </c>
      <c r="K105" s="162">
        <v>45292</v>
      </c>
      <c r="L105" s="112"/>
      <c r="M105" s="112"/>
    </row>
    <row r="106" spans="1:13" ht="25.5" x14ac:dyDescent="0.25">
      <c r="A106" s="23">
        <v>103</v>
      </c>
      <c r="B106" s="35">
        <v>1</v>
      </c>
      <c r="C106" s="35" t="s">
        <v>177</v>
      </c>
      <c r="D106" s="93" t="s">
        <v>867</v>
      </c>
      <c r="E106" s="88" t="s">
        <v>731</v>
      </c>
      <c r="F106" s="128" t="s">
        <v>500</v>
      </c>
      <c r="G106" s="87" t="s">
        <v>963</v>
      </c>
      <c r="H106" s="93" t="s">
        <v>991</v>
      </c>
      <c r="I106" s="93"/>
      <c r="J106" s="90">
        <v>9654.1200000000008</v>
      </c>
      <c r="K106" s="130">
        <v>45742</v>
      </c>
      <c r="L106" s="93"/>
      <c r="M106" s="88"/>
    </row>
    <row r="107" spans="1:13" ht="25.5" x14ac:dyDescent="0.25">
      <c r="A107" s="23">
        <v>104</v>
      </c>
      <c r="B107" s="35">
        <v>2</v>
      </c>
      <c r="C107" s="35" t="s">
        <v>177</v>
      </c>
      <c r="D107" s="93" t="s">
        <v>867</v>
      </c>
      <c r="E107" s="88" t="s">
        <v>731</v>
      </c>
      <c r="F107" s="88" t="s">
        <v>483</v>
      </c>
      <c r="G107" s="87" t="s">
        <v>963</v>
      </c>
      <c r="H107" s="93" t="s">
        <v>992</v>
      </c>
      <c r="I107" s="131"/>
      <c r="J107" s="90">
        <v>9460.43</v>
      </c>
      <c r="K107" s="130">
        <v>45900</v>
      </c>
      <c r="L107" s="93"/>
      <c r="M107" s="88"/>
    </row>
    <row r="108" spans="1:13" ht="51" x14ac:dyDescent="0.25">
      <c r="A108" s="23">
        <v>105</v>
      </c>
      <c r="B108" s="35">
        <v>3</v>
      </c>
      <c r="C108" s="35" t="s">
        <v>177</v>
      </c>
      <c r="D108" s="93" t="s">
        <v>867</v>
      </c>
      <c r="E108" s="88" t="s">
        <v>731</v>
      </c>
      <c r="F108" s="88" t="s">
        <v>732</v>
      </c>
      <c r="G108" s="87" t="s">
        <v>963</v>
      </c>
      <c r="H108" s="93" t="s">
        <v>990</v>
      </c>
      <c r="I108" s="93"/>
      <c r="J108" s="90">
        <v>189028</v>
      </c>
      <c r="K108" s="167">
        <v>45444</v>
      </c>
      <c r="L108" s="93"/>
      <c r="M108" s="88"/>
    </row>
    <row r="109" spans="1:13" ht="38.25" x14ac:dyDescent="0.25">
      <c r="A109" s="23">
        <v>106</v>
      </c>
      <c r="B109" s="35">
        <v>4</v>
      </c>
      <c r="C109" s="35" t="s">
        <v>177</v>
      </c>
      <c r="D109" s="93" t="s">
        <v>867</v>
      </c>
      <c r="E109" s="132" t="s">
        <v>733</v>
      </c>
      <c r="F109" s="172" t="s">
        <v>734</v>
      </c>
      <c r="G109" s="87" t="s">
        <v>961</v>
      </c>
      <c r="H109" s="183"/>
      <c r="I109" s="133"/>
      <c r="J109" s="90">
        <v>95000</v>
      </c>
      <c r="K109" s="167">
        <v>45292</v>
      </c>
      <c r="L109" s="134"/>
      <c r="M109" s="134"/>
    </row>
    <row r="110" spans="1:13" ht="38.25" x14ac:dyDescent="0.25">
      <c r="A110" s="23">
        <v>107</v>
      </c>
      <c r="B110" s="35">
        <v>5</v>
      </c>
      <c r="C110" s="35" t="s">
        <v>177</v>
      </c>
      <c r="D110" s="93" t="s">
        <v>867</v>
      </c>
      <c r="E110" s="132" t="s">
        <v>733</v>
      </c>
      <c r="F110" s="173" t="s">
        <v>735</v>
      </c>
      <c r="G110" s="87" t="s">
        <v>961</v>
      </c>
      <c r="H110" s="184"/>
      <c r="I110" s="135"/>
      <c r="J110" s="90">
        <v>470000</v>
      </c>
      <c r="K110" s="167">
        <v>45292</v>
      </c>
      <c r="L110" s="134"/>
      <c r="M110" s="134"/>
    </row>
    <row r="111" spans="1:13" ht="38.25" x14ac:dyDescent="0.25">
      <c r="A111" s="23">
        <v>108</v>
      </c>
      <c r="B111" s="35">
        <v>6</v>
      </c>
      <c r="C111" s="35" t="s">
        <v>177</v>
      </c>
      <c r="D111" s="93" t="s">
        <v>867</v>
      </c>
      <c r="E111" s="88" t="s">
        <v>736</v>
      </c>
      <c r="F111" s="88" t="s">
        <v>737</v>
      </c>
      <c r="G111" s="87" t="s">
        <v>963</v>
      </c>
      <c r="H111" s="93" t="s">
        <v>993</v>
      </c>
      <c r="I111" s="93">
        <v>2</v>
      </c>
      <c r="J111" s="90">
        <v>30906.86</v>
      </c>
      <c r="K111" s="130">
        <v>45535</v>
      </c>
      <c r="L111" s="93"/>
      <c r="M111" s="88"/>
    </row>
    <row r="112" spans="1:13" ht="38.25" x14ac:dyDescent="0.25">
      <c r="A112" s="23">
        <v>109</v>
      </c>
      <c r="B112" s="35">
        <v>7</v>
      </c>
      <c r="C112" s="35" t="s">
        <v>177</v>
      </c>
      <c r="D112" s="93" t="s">
        <v>867</v>
      </c>
      <c r="E112" s="88" t="s">
        <v>736</v>
      </c>
      <c r="F112" s="88" t="s">
        <v>738</v>
      </c>
      <c r="G112" s="87" t="s">
        <v>963</v>
      </c>
      <c r="H112" s="93" t="s">
        <v>994</v>
      </c>
      <c r="I112" s="93">
        <v>2</v>
      </c>
      <c r="J112" s="90">
        <v>62178.36</v>
      </c>
      <c r="K112" s="130">
        <v>45900</v>
      </c>
      <c r="L112" s="93"/>
      <c r="M112" s="88"/>
    </row>
    <row r="113" spans="1:13" ht="38.25" x14ac:dyDescent="0.25">
      <c r="A113" s="23">
        <v>110</v>
      </c>
      <c r="B113" s="35">
        <v>8</v>
      </c>
      <c r="C113" s="35" t="s">
        <v>177</v>
      </c>
      <c r="D113" s="93" t="s">
        <v>867</v>
      </c>
      <c r="E113" s="88" t="s">
        <v>736</v>
      </c>
      <c r="F113" s="174" t="s">
        <v>739</v>
      </c>
      <c r="G113" s="87" t="s">
        <v>961</v>
      </c>
      <c r="H113" s="185"/>
      <c r="I113" s="93">
        <v>3</v>
      </c>
      <c r="J113" s="90">
        <v>93267.54</v>
      </c>
      <c r="K113" s="130">
        <v>46265</v>
      </c>
      <c r="L113" s="93"/>
      <c r="M113" s="88"/>
    </row>
    <row r="114" spans="1:13" ht="38.25" x14ac:dyDescent="0.25">
      <c r="A114" s="23">
        <v>111</v>
      </c>
      <c r="B114" s="35">
        <v>9</v>
      </c>
      <c r="C114" s="35" t="s">
        <v>177</v>
      </c>
      <c r="D114" s="93" t="s">
        <v>867</v>
      </c>
      <c r="E114" s="137" t="s">
        <v>736</v>
      </c>
      <c r="F114" s="137" t="s">
        <v>740</v>
      </c>
      <c r="G114" s="87" t="s">
        <v>1057</v>
      </c>
      <c r="H114" s="136" t="s">
        <v>995</v>
      </c>
      <c r="I114" s="136">
        <v>10</v>
      </c>
      <c r="J114" s="90">
        <v>94329</v>
      </c>
      <c r="K114" s="130">
        <v>45383</v>
      </c>
      <c r="L114" s="93"/>
      <c r="M114" s="88"/>
    </row>
    <row r="115" spans="1:13" ht="38.25" x14ac:dyDescent="0.25">
      <c r="A115" s="23">
        <v>112</v>
      </c>
      <c r="B115" s="35">
        <v>10</v>
      </c>
      <c r="C115" s="35" t="s">
        <v>177</v>
      </c>
      <c r="D115" s="93" t="s">
        <v>867</v>
      </c>
      <c r="E115" s="88" t="s">
        <v>736</v>
      </c>
      <c r="F115" s="88" t="s">
        <v>741</v>
      </c>
      <c r="G115" s="87" t="s">
        <v>1057</v>
      </c>
      <c r="H115" s="93" t="s">
        <v>995</v>
      </c>
      <c r="I115" s="93">
        <v>10</v>
      </c>
      <c r="J115" s="90">
        <v>282987</v>
      </c>
      <c r="K115" s="130">
        <v>45748</v>
      </c>
      <c r="L115" s="93"/>
      <c r="M115" s="88"/>
    </row>
    <row r="116" spans="1:13" ht="63.75" x14ac:dyDescent="0.25">
      <c r="A116" s="23">
        <v>113</v>
      </c>
      <c r="B116" s="35">
        <v>13</v>
      </c>
      <c r="C116" s="35" t="s">
        <v>177</v>
      </c>
      <c r="D116" s="93" t="s">
        <v>867</v>
      </c>
      <c r="E116" s="88" t="s">
        <v>742</v>
      </c>
      <c r="F116" s="88" t="s">
        <v>743</v>
      </c>
      <c r="G116" s="87" t="s">
        <v>963</v>
      </c>
      <c r="H116" s="93" t="s">
        <v>996</v>
      </c>
      <c r="I116" s="138">
        <v>9375</v>
      </c>
      <c r="J116" s="90">
        <v>312500</v>
      </c>
      <c r="K116" s="130">
        <v>46602</v>
      </c>
      <c r="L116" s="93" t="s">
        <v>744</v>
      </c>
      <c r="M116" s="129"/>
    </row>
    <row r="117" spans="1:13" ht="38.25" x14ac:dyDescent="0.25">
      <c r="A117" s="23">
        <v>114</v>
      </c>
      <c r="B117" s="35">
        <v>14</v>
      </c>
      <c r="C117" s="35" t="s">
        <v>177</v>
      </c>
      <c r="D117" s="93" t="s">
        <v>867</v>
      </c>
      <c r="E117" s="88" t="s">
        <v>742</v>
      </c>
      <c r="F117" s="175" t="s">
        <v>745</v>
      </c>
      <c r="G117" s="87" t="s">
        <v>961</v>
      </c>
      <c r="H117" s="185"/>
      <c r="I117" s="138">
        <v>8500</v>
      </c>
      <c r="J117" s="90">
        <v>18000</v>
      </c>
      <c r="K117" s="167">
        <v>45444</v>
      </c>
      <c r="L117" s="93"/>
      <c r="M117" s="88"/>
    </row>
    <row r="118" spans="1:13" ht="63.75" x14ac:dyDescent="0.25">
      <c r="A118" s="23">
        <v>115</v>
      </c>
      <c r="B118" s="35">
        <v>15</v>
      </c>
      <c r="C118" s="35" t="s">
        <v>177</v>
      </c>
      <c r="D118" s="93" t="s">
        <v>867</v>
      </c>
      <c r="E118" s="140" t="s">
        <v>742</v>
      </c>
      <c r="F118" s="176" t="s">
        <v>746</v>
      </c>
      <c r="G118" s="87" t="s">
        <v>961</v>
      </c>
      <c r="H118" s="186"/>
      <c r="I118" s="141">
        <v>7500</v>
      </c>
      <c r="J118" s="90">
        <v>20000</v>
      </c>
      <c r="K118" s="167">
        <v>45444</v>
      </c>
      <c r="L118" s="93" t="s">
        <v>747</v>
      </c>
      <c r="M118" s="88"/>
    </row>
    <row r="119" spans="1:13" ht="89.25" x14ac:dyDescent="0.25">
      <c r="A119" s="23">
        <v>116</v>
      </c>
      <c r="B119" s="35">
        <v>16</v>
      </c>
      <c r="C119" s="35" t="s">
        <v>177</v>
      </c>
      <c r="D119" s="93" t="s">
        <v>867</v>
      </c>
      <c r="E119" s="88" t="s">
        <v>742</v>
      </c>
      <c r="F119" s="175" t="s">
        <v>748</v>
      </c>
      <c r="G119" s="87" t="s">
        <v>961</v>
      </c>
      <c r="H119" s="185"/>
      <c r="I119" s="138">
        <v>8500</v>
      </c>
      <c r="J119" s="90">
        <v>20000</v>
      </c>
      <c r="K119" s="167">
        <v>45444</v>
      </c>
      <c r="L119" s="93" t="s">
        <v>747</v>
      </c>
      <c r="M119" s="88"/>
    </row>
    <row r="120" spans="1:13" ht="25.5" x14ac:dyDescent="0.25">
      <c r="A120" s="23">
        <v>117</v>
      </c>
      <c r="B120" s="35">
        <v>17</v>
      </c>
      <c r="C120" s="35" t="s">
        <v>177</v>
      </c>
      <c r="D120" s="93" t="s">
        <v>867</v>
      </c>
      <c r="E120" s="165" t="s">
        <v>742</v>
      </c>
      <c r="F120" s="177" t="s">
        <v>749</v>
      </c>
      <c r="G120" s="87" t="s">
        <v>961</v>
      </c>
      <c r="H120" s="187"/>
      <c r="I120" s="166"/>
      <c r="J120" s="90">
        <v>40000</v>
      </c>
      <c r="K120" s="167">
        <v>45292</v>
      </c>
      <c r="L120" s="93" t="s">
        <v>747</v>
      </c>
      <c r="M120" s="88"/>
    </row>
    <row r="121" spans="1:13" ht="38.25" x14ac:dyDescent="0.25">
      <c r="A121" s="23">
        <v>118</v>
      </c>
      <c r="B121" s="35">
        <v>18</v>
      </c>
      <c r="C121" s="35" t="s">
        <v>177</v>
      </c>
      <c r="D121" s="93" t="s">
        <v>867</v>
      </c>
      <c r="E121" s="139" t="s">
        <v>736</v>
      </c>
      <c r="F121" s="173" t="s">
        <v>750</v>
      </c>
      <c r="G121" s="87" t="s">
        <v>961</v>
      </c>
      <c r="H121" s="184"/>
      <c r="I121" s="142"/>
      <c r="J121" s="90">
        <v>320000</v>
      </c>
      <c r="K121" s="167">
        <v>45292</v>
      </c>
      <c r="L121" s="134"/>
      <c r="M121" s="134"/>
    </row>
    <row r="122" spans="1:13" ht="229.5" x14ac:dyDescent="0.25">
      <c r="A122" s="23">
        <v>119</v>
      </c>
      <c r="B122" s="35">
        <v>1</v>
      </c>
      <c r="C122" s="35" t="s">
        <v>179</v>
      </c>
      <c r="D122" s="7" t="s">
        <v>179</v>
      </c>
      <c r="E122" s="88" t="s">
        <v>751</v>
      </c>
      <c r="F122" s="88" t="s">
        <v>752</v>
      </c>
      <c r="G122" s="87" t="s">
        <v>963</v>
      </c>
      <c r="H122" s="93" t="s">
        <v>997</v>
      </c>
      <c r="I122" s="87"/>
      <c r="J122" s="90">
        <v>231250</v>
      </c>
      <c r="K122" s="7" t="s">
        <v>753</v>
      </c>
      <c r="L122" s="7"/>
      <c r="M122" s="1"/>
    </row>
    <row r="123" spans="1:13" ht="63.75" x14ac:dyDescent="0.25">
      <c r="A123" s="23">
        <v>120</v>
      </c>
      <c r="B123" s="35">
        <v>1</v>
      </c>
      <c r="C123" s="35" t="s">
        <v>158</v>
      </c>
      <c r="D123" s="7" t="s">
        <v>956</v>
      </c>
      <c r="E123" s="88" t="s">
        <v>754</v>
      </c>
      <c r="F123" s="89" t="s">
        <v>755</v>
      </c>
      <c r="G123" s="87" t="s">
        <v>963</v>
      </c>
      <c r="H123" s="87" t="s">
        <v>998</v>
      </c>
      <c r="I123" s="87"/>
      <c r="J123" s="90">
        <v>277449.90000000002</v>
      </c>
      <c r="K123" s="107">
        <v>45566</v>
      </c>
      <c r="L123" s="7"/>
      <c r="M123" s="1"/>
    </row>
    <row r="124" spans="1:13" ht="38.25" x14ac:dyDescent="0.25">
      <c r="A124" s="23">
        <v>121</v>
      </c>
      <c r="B124" s="35">
        <v>2</v>
      </c>
      <c r="C124" s="35" t="s">
        <v>158</v>
      </c>
      <c r="D124" s="7" t="s">
        <v>956</v>
      </c>
      <c r="E124" s="88" t="s">
        <v>943</v>
      </c>
      <c r="F124" s="178" t="s">
        <v>917</v>
      </c>
      <c r="G124" s="87" t="s">
        <v>961</v>
      </c>
      <c r="H124" s="188"/>
      <c r="I124" s="87"/>
      <c r="J124" s="90">
        <v>162000</v>
      </c>
      <c r="K124" s="107">
        <v>45566</v>
      </c>
      <c r="L124" s="7"/>
      <c r="M124" s="1"/>
    </row>
    <row r="125" spans="1:13" ht="76.5" x14ac:dyDescent="0.25">
      <c r="A125" s="23">
        <v>122</v>
      </c>
      <c r="B125" s="35">
        <v>3</v>
      </c>
      <c r="C125" s="35" t="s">
        <v>158</v>
      </c>
      <c r="D125" s="7" t="s">
        <v>956</v>
      </c>
      <c r="E125" s="88" t="s">
        <v>756</v>
      </c>
      <c r="F125" s="89" t="s">
        <v>757</v>
      </c>
      <c r="G125" s="87" t="s">
        <v>963</v>
      </c>
      <c r="H125" s="87" t="s">
        <v>999</v>
      </c>
      <c r="I125" s="87"/>
      <c r="J125" s="90">
        <v>12000000</v>
      </c>
      <c r="K125" s="107">
        <v>45566</v>
      </c>
      <c r="L125" s="7"/>
      <c r="M125" s="1"/>
    </row>
    <row r="126" spans="1:13" ht="76.5" x14ac:dyDescent="0.25">
      <c r="A126" s="23">
        <v>123</v>
      </c>
      <c r="B126" s="35">
        <v>4</v>
      </c>
      <c r="C126" s="35" t="s">
        <v>158</v>
      </c>
      <c r="D126" s="7" t="s">
        <v>956</v>
      </c>
      <c r="E126" s="89" t="s">
        <v>758</v>
      </c>
      <c r="F126" s="88" t="s">
        <v>759</v>
      </c>
      <c r="G126" s="87" t="s">
        <v>963</v>
      </c>
      <c r="H126" s="87" t="s">
        <v>1000</v>
      </c>
      <c r="I126" s="91"/>
      <c r="J126" s="90">
        <v>92000</v>
      </c>
      <c r="K126" s="107">
        <v>45627</v>
      </c>
      <c r="L126" s="7"/>
      <c r="M126" s="1"/>
    </row>
    <row r="127" spans="1:13" ht="63.75" x14ac:dyDescent="0.25">
      <c r="A127" s="23">
        <v>124</v>
      </c>
      <c r="B127" s="35">
        <v>5</v>
      </c>
      <c r="C127" s="35" t="s">
        <v>158</v>
      </c>
      <c r="D127" s="7" t="s">
        <v>956</v>
      </c>
      <c r="E127" s="89" t="s">
        <v>760</v>
      </c>
      <c r="F127" s="88" t="s">
        <v>761</v>
      </c>
      <c r="G127" s="87" t="s">
        <v>963</v>
      </c>
      <c r="H127" s="87" t="s">
        <v>1001</v>
      </c>
      <c r="I127" s="76"/>
      <c r="J127" s="90">
        <v>150000</v>
      </c>
      <c r="K127" s="107">
        <v>45383</v>
      </c>
      <c r="L127" s="7"/>
      <c r="M127" s="1"/>
    </row>
    <row r="128" spans="1:13" ht="63.75" x14ac:dyDescent="0.25">
      <c r="A128" s="23">
        <v>125</v>
      </c>
      <c r="B128" s="35">
        <v>6</v>
      </c>
      <c r="C128" s="35" t="s">
        <v>158</v>
      </c>
      <c r="D128" s="7" t="s">
        <v>956</v>
      </c>
      <c r="E128" s="89" t="s">
        <v>762</v>
      </c>
      <c r="F128" s="88" t="s">
        <v>763</v>
      </c>
      <c r="G128" s="87" t="s">
        <v>963</v>
      </c>
      <c r="H128" s="87" t="s">
        <v>1002</v>
      </c>
      <c r="I128" s="91"/>
      <c r="J128" s="90">
        <v>21900</v>
      </c>
      <c r="K128" s="107">
        <v>45505</v>
      </c>
      <c r="L128" s="7"/>
      <c r="M128" s="1"/>
    </row>
    <row r="129" spans="1:13" ht="63.75" x14ac:dyDescent="0.25">
      <c r="A129" s="23">
        <v>126</v>
      </c>
      <c r="B129" s="35">
        <v>7</v>
      </c>
      <c r="C129" s="35" t="s">
        <v>158</v>
      </c>
      <c r="D129" s="7" t="s">
        <v>956</v>
      </c>
      <c r="E129" s="89" t="s">
        <v>945</v>
      </c>
      <c r="F129" s="88" t="s">
        <v>944</v>
      </c>
      <c r="G129" s="87" t="s">
        <v>963</v>
      </c>
      <c r="H129" s="87" t="s">
        <v>1003</v>
      </c>
      <c r="I129" s="91"/>
      <c r="J129" s="90">
        <v>62500</v>
      </c>
      <c r="K129" s="107">
        <v>45566</v>
      </c>
      <c r="L129" s="7"/>
      <c r="M129" s="1"/>
    </row>
    <row r="130" spans="1:13" ht="55.15" customHeight="1" x14ac:dyDescent="0.25">
      <c r="A130" s="23">
        <v>127</v>
      </c>
      <c r="B130" s="35">
        <v>8</v>
      </c>
      <c r="C130" s="35" t="s">
        <v>158</v>
      </c>
      <c r="D130" s="7" t="s">
        <v>956</v>
      </c>
      <c r="E130" s="85" t="s">
        <v>764</v>
      </c>
      <c r="F130" s="179" t="s">
        <v>765</v>
      </c>
      <c r="G130" s="87" t="s">
        <v>961</v>
      </c>
      <c r="H130" s="189"/>
      <c r="I130" s="16"/>
      <c r="J130" s="90">
        <v>64700</v>
      </c>
      <c r="K130" s="107">
        <v>45474</v>
      </c>
      <c r="L130" s="7"/>
      <c r="M130" s="1"/>
    </row>
    <row r="131" spans="1:13" ht="63.75" x14ac:dyDescent="0.25">
      <c r="A131" s="23">
        <v>128</v>
      </c>
      <c r="B131" s="35">
        <v>9</v>
      </c>
      <c r="C131" s="35" t="s">
        <v>158</v>
      </c>
      <c r="D131" s="7" t="s">
        <v>956</v>
      </c>
      <c r="E131" s="88" t="s">
        <v>766</v>
      </c>
      <c r="F131" s="178" t="s">
        <v>767</v>
      </c>
      <c r="G131" s="87" t="s">
        <v>961</v>
      </c>
      <c r="H131" s="188"/>
      <c r="I131" s="87"/>
      <c r="J131" s="90">
        <v>9000</v>
      </c>
      <c r="K131" s="107">
        <v>45413</v>
      </c>
      <c r="L131" s="7"/>
      <c r="M131" s="1"/>
    </row>
    <row r="132" spans="1:13" ht="38.25" x14ac:dyDescent="0.25">
      <c r="A132" s="23">
        <v>129</v>
      </c>
      <c r="B132" s="35">
        <v>10</v>
      </c>
      <c r="C132" s="35" t="s">
        <v>158</v>
      </c>
      <c r="D132" s="7" t="s">
        <v>956</v>
      </c>
      <c r="E132" s="88" t="s">
        <v>768</v>
      </c>
      <c r="F132" s="178" t="s">
        <v>769</v>
      </c>
      <c r="G132" s="87" t="s">
        <v>961</v>
      </c>
      <c r="H132" s="188"/>
      <c r="I132" s="87"/>
      <c r="J132" s="90">
        <v>10000</v>
      </c>
      <c r="K132" s="107">
        <v>45474</v>
      </c>
      <c r="L132" s="7"/>
      <c r="M132" s="1"/>
    </row>
    <row r="133" spans="1:13" ht="51" x14ac:dyDescent="0.25">
      <c r="A133" s="23">
        <v>130</v>
      </c>
      <c r="B133" s="35">
        <v>11</v>
      </c>
      <c r="C133" s="35" t="s">
        <v>158</v>
      </c>
      <c r="D133" s="7" t="s">
        <v>956</v>
      </c>
      <c r="E133" s="88" t="s">
        <v>770</v>
      </c>
      <c r="F133" s="197" t="s">
        <v>771</v>
      </c>
      <c r="G133" s="87" t="s">
        <v>961</v>
      </c>
      <c r="H133" s="188"/>
      <c r="I133" s="87"/>
      <c r="J133" s="90">
        <v>30000</v>
      </c>
      <c r="K133" s="107">
        <v>45627</v>
      </c>
      <c r="L133" s="7"/>
      <c r="M133" s="1"/>
    </row>
    <row r="134" spans="1:13" ht="51" x14ac:dyDescent="0.25">
      <c r="A134" s="23">
        <v>131</v>
      </c>
      <c r="B134" s="35">
        <v>12</v>
      </c>
      <c r="C134" s="35" t="s">
        <v>158</v>
      </c>
      <c r="D134" s="7" t="s">
        <v>956</v>
      </c>
      <c r="E134" s="88" t="s">
        <v>770</v>
      </c>
      <c r="F134" s="179" t="s">
        <v>772</v>
      </c>
      <c r="G134" s="87" t="s">
        <v>961</v>
      </c>
      <c r="H134" s="189"/>
      <c r="I134" s="87"/>
      <c r="J134" s="90">
        <v>10000</v>
      </c>
      <c r="K134" s="107">
        <v>45627</v>
      </c>
      <c r="L134" s="8"/>
      <c r="M134" s="1"/>
    </row>
    <row r="135" spans="1:13" ht="51" x14ac:dyDescent="0.25">
      <c r="A135" s="23">
        <v>132</v>
      </c>
      <c r="B135" s="35">
        <v>13</v>
      </c>
      <c r="C135" s="35" t="s">
        <v>158</v>
      </c>
      <c r="D135" s="7" t="s">
        <v>956</v>
      </c>
      <c r="E135" s="88" t="s">
        <v>770</v>
      </c>
      <c r="F135" s="178" t="s">
        <v>773</v>
      </c>
      <c r="G135" s="87" t="s">
        <v>961</v>
      </c>
      <c r="H135" s="188"/>
      <c r="I135" s="87"/>
      <c r="J135" s="90">
        <v>10000</v>
      </c>
      <c r="K135" s="107">
        <v>45627</v>
      </c>
      <c r="L135" s="7"/>
      <c r="M135" s="1"/>
    </row>
    <row r="136" spans="1:13" ht="51" x14ac:dyDescent="0.25">
      <c r="A136" s="23">
        <v>133</v>
      </c>
      <c r="B136" s="35">
        <v>1</v>
      </c>
      <c r="C136" s="35" t="s">
        <v>174</v>
      </c>
      <c r="D136" s="1" t="s">
        <v>774</v>
      </c>
      <c r="E136" s="145" t="s">
        <v>925</v>
      </c>
      <c r="F136" s="16" t="s">
        <v>923</v>
      </c>
      <c r="G136" s="87" t="s">
        <v>963</v>
      </c>
      <c r="H136" s="16" t="s">
        <v>1004</v>
      </c>
      <c r="I136" s="87"/>
      <c r="J136" s="90">
        <v>22500</v>
      </c>
      <c r="K136" s="8">
        <v>45433</v>
      </c>
      <c r="L136" s="7"/>
      <c r="M136" s="1"/>
    </row>
    <row r="137" spans="1:13" ht="76.5" x14ac:dyDescent="0.25">
      <c r="A137" s="23">
        <v>134</v>
      </c>
      <c r="B137" s="35">
        <v>2</v>
      </c>
      <c r="C137" s="35" t="s">
        <v>174</v>
      </c>
      <c r="D137" s="1" t="s">
        <v>774</v>
      </c>
      <c r="E137" s="145" t="s">
        <v>926</v>
      </c>
      <c r="F137" s="16" t="s">
        <v>924</v>
      </c>
      <c r="G137" s="87" t="s">
        <v>963</v>
      </c>
      <c r="H137" s="16" t="s">
        <v>1005</v>
      </c>
      <c r="I137" s="87"/>
      <c r="J137" s="90">
        <v>73500</v>
      </c>
      <c r="K137" s="8">
        <v>45548</v>
      </c>
      <c r="L137" s="7"/>
      <c r="M137" s="1"/>
    </row>
    <row r="138" spans="1:13" ht="25.5" x14ac:dyDescent="0.25">
      <c r="A138" s="23">
        <v>135</v>
      </c>
      <c r="B138" s="35">
        <v>3</v>
      </c>
      <c r="C138" s="35" t="s">
        <v>174</v>
      </c>
      <c r="D138" s="1" t="s">
        <v>774</v>
      </c>
      <c r="E138" s="145" t="s">
        <v>775</v>
      </c>
      <c r="F138" s="68" t="s">
        <v>776</v>
      </c>
      <c r="G138" s="87" t="s">
        <v>961</v>
      </c>
      <c r="H138" s="189"/>
      <c r="I138" s="16" t="s">
        <v>257</v>
      </c>
      <c r="J138" s="90">
        <v>400</v>
      </c>
      <c r="K138" s="107">
        <v>45383</v>
      </c>
      <c r="L138" s="7"/>
      <c r="M138" s="1"/>
    </row>
    <row r="139" spans="1:13" ht="25.5" x14ac:dyDescent="0.25">
      <c r="A139" s="23">
        <v>136</v>
      </c>
      <c r="B139" s="35">
        <v>4</v>
      </c>
      <c r="C139" s="35" t="s">
        <v>174</v>
      </c>
      <c r="D139" s="1" t="s">
        <v>774</v>
      </c>
      <c r="E139" s="145" t="s">
        <v>777</v>
      </c>
      <c r="F139" s="68" t="s">
        <v>778</v>
      </c>
      <c r="G139" s="87" t="s">
        <v>961</v>
      </c>
      <c r="H139" s="189"/>
      <c r="I139" s="16" t="s">
        <v>191</v>
      </c>
      <c r="J139" s="90">
        <v>120</v>
      </c>
      <c r="K139" s="107">
        <v>45383</v>
      </c>
      <c r="L139" s="7"/>
      <c r="M139" s="1"/>
    </row>
    <row r="140" spans="1:13" ht="25.5" x14ac:dyDescent="0.25">
      <c r="A140" s="23">
        <v>137</v>
      </c>
      <c r="B140" s="35">
        <v>5</v>
      </c>
      <c r="C140" s="35" t="s">
        <v>174</v>
      </c>
      <c r="D140" s="1" t="s">
        <v>774</v>
      </c>
      <c r="E140" s="145" t="s">
        <v>777</v>
      </c>
      <c r="F140" s="68" t="s">
        <v>779</v>
      </c>
      <c r="G140" s="87" t="s">
        <v>961</v>
      </c>
      <c r="H140" s="189"/>
      <c r="I140" s="16" t="s">
        <v>191</v>
      </c>
      <c r="J140" s="90">
        <v>20000</v>
      </c>
      <c r="K140" s="107">
        <v>45383</v>
      </c>
      <c r="L140" s="7"/>
      <c r="M140" s="1"/>
    </row>
    <row r="141" spans="1:13" ht="25.5" x14ac:dyDescent="0.25">
      <c r="A141" s="23">
        <v>138</v>
      </c>
      <c r="B141" s="35">
        <v>6</v>
      </c>
      <c r="C141" s="35" t="s">
        <v>174</v>
      </c>
      <c r="D141" s="1" t="s">
        <v>774</v>
      </c>
      <c r="E141" s="145" t="s">
        <v>777</v>
      </c>
      <c r="F141" s="180" t="s">
        <v>780</v>
      </c>
      <c r="G141" s="87" t="s">
        <v>961</v>
      </c>
      <c r="H141" s="189"/>
      <c r="I141" s="16" t="s">
        <v>191</v>
      </c>
      <c r="J141" s="90">
        <v>300</v>
      </c>
      <c r="K141" s="107">
        <v>45383</v>
      </c>
      <c r="L141" s="7"/>
      <c r="M141" s="1"/>
    </row>
    <row r="142" spans="1:13" ht="25.5" x14ac:dyDescent="0.25">
      <c r="A142" s="23">
        <v>139</v>
      </c>
      <c r="B142" s="35">
        <v>7</v>
      </c>
      <c r="C142" s="35" t="s">
        <v>174</v>
      </c>
      <c r="D142" s="1" t="s">
        <v>774</v>
      </c>
      <c r="E142" s="145" t="s">
        <v>777</v>
      </c>
      <c r="F142" s="180" t="s">
        <v>781</v>
      </c>
      <c r="G142" s="87" t="s">
        <v>961</v>
      </c>
      <c r="H142" s="189"/>
      <c r="I142" s="16" t="s">
        <v>191</v>
      </c>
      <c r="J142" s="90">
        <v>120000</v>
      </c>
      <c r="K142" s="107">
        <v>45383</v>
      </c>
      <c r="L142" s="7"/>
      <c r="M142" s="1"/>
    </row>
    <row r="143" spans="1:13" ht="38.25" x14ac:dyDescent="0.25">
      <c r="A143" s="23">
        <v>140</v>
      </c>
      <c r="B143" s="35">
        <v>8</v>
      </c>
      <c r="C143" s="35" t="s">
        <v>174</v>
      </c>
      <c r="D143" s="1" t="s">
        <v>774</v>
      </c>
      <c r="E143" s="144" t="s">
        <v>471</v>
      </c>
      <c r="F143" s="68" t="s">
        <v>472</v>
      </c>
      <c r="G143" s="87" t="s">
        <v>961</v>
      </c>
      <c r="H143" s="189"/>
      <c r="I143" s="16" t="s">
        <v>473</v>
      </c>
      <c r="J143" s="90">
        <v>6000</v>
      </c>
      <c r="K143" s="107">
        <v>45383</v>
      </c>
      <c r="L143" s="7"/>
      <c r="M143" s="1"/>
    </row>
    <row r="144" spans="1:13" ht="25.5" x14ac:dyDescent="0.25">
      <c r="A144" s="23">
        <v>141</v>
      </c>
      <c r="B144" s="35">
        <v>9</v>
      </c>
      <c r="C144" s="35" t="s">
        <v>174</v>
      </c>
      <c r="D144" s="1" t="s">
        <v>774</v>
      </c>
      <c r="E144" s="144" t="s">
        <v>457</v>
      </c>
      <c r="F144" s="68" t="s">
        <v>782</v>
      </c>
      <c r="G144" s="87" t="s">
        <v>961</v>
      </c>
      <c r="H144" s="189"/>
      <c r="I144" s="16" t="s">
        <v>210</v>
      </c>
      <c r="J144" s="90">
        <v>1750</v>
      </c>
      <c r="K144" s="107">
        <v>45566</v>
      </c>
      <c r="L144" s="7"/>
      <c r="M144" s="1"/>
    </row>
    <row r="145" spans="1:13" ht="25.5" x14ac:dyDescent="0.25">
      <c r="A145" s="23">
        <v>142</v>
      </c>
      <c r="B145" s="35">
        <v>10</v>
      </c>
      <c r="C145" s="35" t="s">
        <v>174</v>
      </c>
      <c r="D145" s="1" t="s">
        <v>774</v>
      </c>
      <c r="E145" s="144" t="s">
        <v>457</v>
      </c>
      <c r="F145" s="68" t="s">
        <v>463</v>
      </c>
      <c r="G145" s="87" t="s">
        <v>961</v>
      </c>
      <c r="H145" s="189"/>
      <c r="I145" s="16" t="s">
        <v>783</v>
      </c>
      <c r="J145" s="90">
        <v>8000</v>
      </c>
      <c r="K145" s="107">
        <v>45444</v>
      </c>
      <c r="L145" s="7"/>
      <c r="M145" s="1"/>
    </row>
    <row r="146" spans="1:13" ht="25.5" x14ac:dyDescent="0.25">
      <c r="A146" s="23">
        <v>143</v>
      </c>
      <c r="B146" s="35">
        <v>11</v>
      </c>
      <c r="C146" s="35" t="s">
        <v>174</v>
      </c>
      <c r="D146" s="1" t="s">
        <v>774</v>
      </c>
      <c r="E146" s="145" t="s">
        <v>457</v>
      </c>
      <c r="F146" s="180" t="s">
        <v>784</v>
      </c>
      <c r="G146" s="87" t="s">
        <v>961</v>
      </c>
      <c r="H146" s="189"/>
      <c r="I146" s="16" t="s">
        <v>196</v>
      </c>
      <c r="J146" s="90">
        <v>400</v>
      </c>
      <c r="K146" s="107">
        <v>45566</v>
      </c>
      <c r="L146" s="7"/>
      <c r="M146" s="1"/>
    </row>
    <row r="147" spans="1:13" ht="25.5" x14ac:dyDescent="0.25">
      <c r="A147" s="23">
        <v>144</v>
      </c>
      <c r="B147" s="35">
        <v>12</v>
      </c>
      <c r="C147" s="35" t="s">
        <v>174</v>
      </c>
      <c r="D147" s="1" t="s">
        <v>774</v>
      </c>
      <c r="E147" s="145" t="s">
        <v>785</v>
      </c>
      <c r="F147" s="68" t="s">
        <v>786</v>
      </c>
      <c r="G147" s="87" t="s">
        <v>961</v>
      </c>
      <c r="H147" s="189"/>
      <c r="I147" s="16" t="s">
        <v>481</v>
      </c>
      <c r="J147" s="90">
        <v>500</v>
      </c>
      <c r="K147" s="107">
        <v>45383</v>
      </c>
      <c r="L147" s="7"/>
      <c r="M147" s="1"/>
    </row>
    <row r="148" spans="1:13" ht="25.5" x14ac:dyDescent="0.25">
      <c r="A148" s="23">
        <v>145</v>
      </c>
      <c r="B148" s="35">
        <v>13</v>
      </c>
      <c r="C148" s="35" t="s">
        <v>174</v>
      </c>
      <c r="D148" s="1" t="s">
        <v>774</v>
      </c>
      <c r="E148" s="145" t="s">
        <v>785</v>
      </c>
      <c r="F148" s="68" t="s">
        <v>787</v>
      </c>
      <c r="G148" s="87" t="s">
        <v>961</v>
      </c>
      <c r="H148" s="189"/>
      <c r="I148" s="16" t="s">
        <v>481</v>
      </c>
      <c r="J148" s="90">
        <v>500</v>
      </c>
      <c r="K148" s="107">
        <v>45383</v>
      </c>
      <c r="L148" s="7"/>
      <c r="M148" s="1"/>
    </row>
    <row r="149" spans="1:13" ht="25.5" x14ac:dyDescent="0.25">
      <c r="A149" s="23">
        <v>146</v>
      </c>
      <c r="B149" s="35">
        <v>14</v>
      </c>
      <c r="C149" s="35" t="s">
        <v>174</v>
      </c>
      <c r="D149" s="1" t="s">
        <v>774</v>
      </c>
      <c r="E149" s="145" t="s">
        <v>777</v>
      </c>
      <c r="F149" s="68" t="s">
        <v>788</v>
      </c>
      <c r="G149" s="87" t="s">
        <v>961</v>
      </c>
      <c r="H149" s="189"/>
      <c r="I149" s="16" t="s">
        <v>481</v>
      </c>
      <c r="J149" s="90">
        <v>163000</v>
      </c>
      <c r="K149" s="107">
        <v>45566</v>
      </c>
      <c r="L149" s="7"/>
      <c r="M149" s="1"/>
    </row>
    <row r="150" spans="1:13" ht="25.5" x14ac:dyDescent="0.25">
      <c r="A150" s="23">
        <v>147</v>
      </c>
      <c r="B150" s="35">
        <v>15</v>
      </c>
      <c r="C150" s="35" t="s">
        <v>174</v>
      </c>
      <c r="D150" s="1" t="s">
        <v>774</v>
      </c>
      <c r="E150" s="145" t="s">
        <v>777</v>
      </c>
      <c r="F150" s="68" t="s">
        <v>789</v>
      </c>
      <c r="G150" s="87" t="s">
        <v>961</v>
      </c>
      <c r="H150" s="189"/>
      <c r="I150" s="16" t="s">
        <v>481</v>
      </c>
      <c r="J150" s="90">
        <v>107000</v>
      </c>
      <c r="K150" s="107">
        <v>45566</v>
      </c>
      <c r="L150" s="7"/>
      <c r="M150" s="1"/>
    </row>
    <row r="151" spans="1:13" ht="25.5" x14ac:dyDescent="0.25">
      <c r="A151" s="23">
        <v>148</v>
      </c>
      <c r="B151" s="35">
        <v>16</v>
      </c>
      <c r="C151" s="35" t="s">
        <v>174</v>
      </c>
      <c r="D151" s="1" t="s">
        <v>774</v>
      </c>
      <c r="E151" s="145" t="s">
        <v>777</v>
      </c>
      <c r="F151" s="180" t="s">
        <v>790</v>
      </c>
      <c r="G151" s="87" t="s">
        <v>961</v>
      </c>
      <c r="H151" s="189"/>
      <c r="I151" s="16" t="s">
        <v>191</v>
      </c>
      <c r="J151" s="90">
        <v>1500</v>
      </c>
      <c r="K151" s="107">
        <v>45566</v>
      </c>
      <c r="L151" s="7"/>
      <c r="M151" s="1"/>
    </row>
    <row r="152" spans="1:13" ht="38.25" x14ac:dyDescent="0.25">
      <c r="A152" s="23">
        <v>149</v>
      </c>
      <c r="B152" s="35">
        <v>17</v>
      </c>
      <c r="C152" s="35" t="s">
        <v>174</v>
      </c>
      <c r="D152" s="1" t="s">
        <v>774</v>
      </c>
      <c r="E152" s="145" t="s">
        <v>777</v>
      </c>
      <c r="F152" s="180" t="s">
        <v>791</v>
      </c>
      <c r="G152" s="87" t="s">
        <v>961</v>
      </c>
      <c r="H152" s="189"/>
      <c r="I152" s="16" t="s">
        <v>792</v>
      </c>
      <c r="J152" s="90">
        <v>800</v>
      </c>
      <c r="K152" s="107">
        <v>45444</v>
      </c>
      <c r="L152" s="7"/>
      <c r="M152" s="1"/>
    </row>
    <row r="153" spans="1:13" ht="51" x14ac:dyDescent="0.25">
      <c r="A153" s="23">
        <v>150</v>
      </c>
      <c r="B153" s="35">
        <v>18</v>
      </c>
      <c r="C153" s="35" t="s">
        <v>174</v>
      </c>
      <c r="D153" s="1" t="s">
        <v>774</v>
      </c>
      <c r="E153" s="144" t="s">
        <v>457</v>
      </c>
      <c r="F153" s="68" t="s">
        <v>793</v>
      </c>
      <c r="G153" s="87" t="s">
        <v>961</v>
      </c>
      <c r="H153" s="189"/>
      <c r="I153" s="16" t="s">
        <v>354</v>
      </c>
      <c r="J153" s="90">
        <v>860</v>
      </c>
      <c r="K153" s="107">
        <v>45444</v>
      </c>
      <c r="L153" s="7"/>
      <c r="M153" s="1"/>
    </row>
    <row r="154" spans="1:13" ht="25.5" x14ac:dyDescent="0.25">
      <c r="A154" s="23">
        <v>151</v>
      </c>
      <c r="B154" s="35">
        <v>19</v>
      </c>
      <c r="C154" s="35" t="s">
        <v>174</v>
      </c>
      <c r="D154" s="1" t="s">
        <v>774</v>
      </c>
      <c r="E154" s="144" t="s">
        <v>457</v>
      </c>
      <c r="F154" s="68" t="s">
        <v>794</v>
      </c>
      <c r="G154" s="87" t="s">
        <v>961</v>
      </c>
      <c r="H154" s="189"/>
      <c r="I154" s="16" t="s">
        <v>191</v>
      </c>
      <c r="J154" s="90">
        <v>10</v>
      </c>
      <c r="K154" s="107">
        <v>45444</v>
      </c>
      <c r="L154" s="7"/>
      <c r="M154" s="1"/>
    </row>
    <row r="155" spans="1:13" ht="25.5" x14ac:dyDescent="0.25">
      <c r="A155" s="23">
        <v>152</v>
      </c>
      <c r="B155" s="35">
        <v>20</v>
      </c>
      <c r="C155" s="35" t="s">
        <v>174</v>
      </c>
      <c r="D155" s="1" t="s">
        <v>774</v>
      </c>
      <c r="E155" s="144" t="s">
        <v>457</v>
      </c>
      <c r="F155" s="68" t="s">
        <v>795</v>
      </c>
      <c r="G155" s="87" t="s">
        <v>961</v>
      </c>
      <c r="H155" s="189"/>
      <c r="I155" s="16" t="s">
        <v>191</v>
      </c>
      <c r="J155" s="90">
        <v>15</v>
      </c>
      <c r="K155" s="107">
        <v>45444</v>
      </c>
      <c r="L155" s="7"/>
      <c r="M155" s="1"/>
    </row>
    <row r="156" spans="1:13" ht="25.5" x14ac:dyDescent="0.25">
      <c r="A156" s="23">
        <v>153</v>
      </c>
      <c r="B156" s="35">
        <v>21</v>
      </c>
      <c r="C156" s="35" t="s">
        <v>174</v>
      </c>
      <c r="D156" s="1" t="s">
        <v>774</v>
      </c>
      <c r="E156" s="144" t="s">
        <v>457</v>
      </c>
      <c r="F156" s="68" t="s">
        <v>796</v>
      </c>
      <c r="G156" s="87" t="s">
        <v>961</v>
      </c>
      <c r="H156" s="189"/>
      <c r="I156" s="16" t="s">
        <v>210</v>
      </c>
      <c r="J156" s="90">
        <v>1500</v>
      </c>
      <c r="K156" s="107">
        <v>45444</v>
      </c>
      <c r="L156" s="7"/>
      <c r="M156" s="1"/>
    </row>
    <row r="157" spans="1:13" ht="25.5" x14ac:dyDescent="0.25">
      <c r="A157" s="23">
        <v>154</v>
      </c>
      <c r="B157" s="35">
        <v>22</v>
      </c>
      <c r="C157" s="35" t="s">
        <v>174</v>
      </c>
      <c r="D157" s="1" t="s">
        <v>774</v>
      </c>
      <c r="E157" s="144" t="s">
        <v>457</v>
      </c>
      <c r="F157" s="68" t="s">
        <v>797</v>
      </c>
      <c r="G157" s="87" t="s">
        <v>961</v>
      </c>
      <c r="H157" s="189"/>
      <c r="I157" s="16" t="s">
        <v>191</v>
      </c>
      <c r="J157" s="90">
        <v>790</v>
      </c>
      <c r="K157" s="107">
        <v>45566</v>
      </c>
      <c r="L157" s="7"/>
      <c r="M157" s="1"/>
    </row>
    <row r="158" spans="1:13" ht="25.5" x14ac:dyDescent="0.25">
      <c r="A158" s="23">
        <v>155</v>
      </c>
      <c r="B158" s="35">
        <v>1</v>
      </c>
      <c r="C158" s="35" t="s">
        <v>173</v>
      </c>
      <c r="D158" s="7" t="s">
        <v>798</v>
      </c>
      <c r="E158" s="88" t="s">
        <v>799</v>
      </c>
      <c r="F158" s="178" t="s">
        <v>800</v>
      </c>
      <c r="G158" s="87" t="s">
        <v>961</v>
      </c>
      <c r="H158" s="188"/>
      <c r="I158" s="87" t="s">
        <v>257</v>
      </c>
      <c r="J158" s="90">
        <v>1200000</v>
      </c>
      <c r="K158" s="7" t="s">
        <v>801</v>
      </c>
      <c r="L158" s="7" t="s">
        <v>243</v>
      </c>
      <c r="M158" s="1" t="s">
        <v>802</v>
      </c>
    </row>
    <row r="159" spans="1:13" ht="25.5" x14ac:dyDescent="0.25">
      <c r="A159" s="23">
        <v>156</v>
      </c>
      <c r="B159" s="35">
        <v>2</v>
      </c>
      <c r="C159" s="35" t="s">
        <v>173</v>
      </c>
      <c r="D159" s="7" t="s">
        <v>798</v>
      </c>
      <c r="E159" s="89" t="s">
        <v>803</v>
      </c>
      <c r="F159" s="178" t="s">
        <v>804</v>
      </c>
      <c r="G159" s="87" t="s">
        <v>961</v>
      </c>
      <c r="H159" s="188"/>
      <c r="I159" s="87">
        <v>10</v>
      </c>
      <c r="J159" s="90">
        <v>600000</v>
      </c>
      <c r="K159" s="7" t="s">
        <v>801</v>
      </c>
      <c r="L159" s="7" t="s">
        <v>243</v>
      </c>
      <c r="M159" s="1" t="s">
        <v>802</v>
      </c>
    </row>
    <row r="160" spans="1:13" ht="51" x14ac:dyDescent="0.25">
      <c r="A160" s="23">
        <v>157</v>
      </c>
      <c r="B160" s="35">
        <v>3</v>
      </c>
      <c r="C160" s="35" t="s">
        <v>173</v>
      </c>
      <c r="D160" s="7" t="s">
        <v>798</v>
      </c>
      <c r="E160" s="89" t="s">
        <v>805</v>
      </c>
      <c r="F160" s="178" t="s">
        <v>806</v>
      </c>
      <c r="G160" s="87" t="s">
        <v>961</v>
      </c>
      <c r="H160" s="188"/>
      <c r="I160" s="76" t="s">
        <v>807</v>
      </c>
      <c r="J160" s="90">
        <v>2000000</v>
      </c>
      <c r="K160" s="7" t="s">
        <v>801</v>
      </c>
      <c r="L160" s="7" t="s">
        <v>243</v>
      </c>
      <c r="M160" s="1" t="s">
        <v>802</v>
      </c>
    </row>
    <row r="161" spans="1:13" ht="51" x14ac:dyDescent="0.25">
      <c r="A161" s="23">
        <v>158</v>
      </c>
      <c r="B161" s="35">
        <v>4</v>
      </c>
      <c r="C161" s="35" t="s">
        <v>173</v>
      </c>
      <c r="D161" s="7" t="s">
        <v>798</v>
      </c>
      <c r="E161" s="89" t="s">
        <v>808</v>
      </c>
      <c r="F161" s="178" t="s">
        <v>809</v>
      </c>
      <c r="G161" s="87" t="s">
        <v>961</v>
      </c>
      <c r="H161" s="188"/>
      <c r="I161" s="87">
        <v>2</v>
      </c>
      <c r="J161" s="90">
        <v>500000</v>
      </c>
      <c r="K161" s="7" t="s">
        <v>801</v>
      </c>
      <c r="L161" s="7" t="s">
        <v>243</v>
      </c>
      <c r="M161" s="1" t="s">
        <v>802</v>
      </c>
    </row>
    <row r="162" spans="1:13" ht="76.5" x14ac:dyDescent="0.25">
      <c r="A162" s="23">
        <v>159</v>
      </c>
      <c r="B162" s="35">
        <v>5</v>
      </c>
      <c r="C162" s="35" t="s">
        <v>173</v>
      </c>
      <c r="D162" s="7" t="s">
        <v>810</v>
      </c>
      <c r="E162" s="85" t="s">
        <v>811</v>
      </c>
      <c r="F162" s="179" t="s">
        <v>419</v>
      </c>
      <c r="G162" s="87" t="s">
        <v>961</v>
      </c>
      <c r="H162" s="188"/>
      <c r="I162" s="91" t="s">
        <v>812</v>
      </c>
      <c r="J162" s="90">
        <v>48000</v>
      </c>
      <c r="K162" s="7" t="s">
        <v>813</v>
      </c>
      <c r="L162" s="7" t="s">
        <v>243</v>
      </c>
      <c r="M162" s="1" t="s">
        <v>802</v>
      </c>
    </row>
    <row r="163" spans="1:13" ht="140.25" x14ac:dyDescent="0.25">
      <c r="A163" s="23">
        <v>160</v>
      </c>
      <c r="B163" s="35">
        <v>6</v>
      </c>
      <c r="C163" s="35" t="s">
        <v>173</v>
      </c>
      <c r="D163" s="7" t="s">
        <v>810</v>
      </c>
      <c r="E163" s="85" t="s">
        <v>814</v>
      </c>
      <c r="F163" s="179" t="s">
        <v>815</v>
      </c>
      <c r="G163" s="87" t="s">
        <v>961</v>
      </c>
      <c r="H163" s="188"/>
      <c r="I163" s="91" t="s">
        <v>334</v>
      </c>
      <c r="J163" s="90">
        <v>8940</v>
      </c>
      <c r="K163" s="7" t="s">
        <v>813</v>
      </c>
      <c r="L163" s="7" t="s">
        <v>243</v>
      </c>
      <c r="M163" s="1" t="s">
        <v>802</v>
      </c>
    </row>
    <row r="164" spans="1:13" ht="25.5" x14ac:dyDescent="0.25">
      <c r="A164" s="23">
        <v>161</v>
      </c>
      <c r="B164" s="35">
        <v>7</v>
      </c>
      <c r="C164" s="35" t="s">
        <v>173</v>
      </c>
      <c r="D164" s="7" t="s">
        <v>810</v>
      </c>
      <c r="E164" s="89" t="s">
        <v>816</v>
      </c>
      <c r="F164" s="179" t="s">
        <v>425</v>
      </c>
      <c r="G164" s="87" t="s">
        <v>961</v>
      </c>
      <c r="H164" s="188"/>
      <c r="I164" s="91" t="s">
        <v>413</v>
      </c>
      <c r="J164" s="90">
        <v>38450</v>
      </c>
      <c r="K164" s="7" t="s">
        <v>813</v>
      </c>
      <c r="L164" s="7" t="s">
        <v>243</v>
      </c>
      <c r="M164" s="1" t="s">
        <v>802</v>
      </c>
    </row>
    <row r="165" spans="1:13" ht="140.25" x14ac:dyDescent="0.2">
      <c r="A165" s="23">
        <v>162</v>
      </c>
      <c r="B165" s="35">
        <v>8</v>
      </c>
      <c r="C165" s="35" t="s">
        <v>173</v>
      </c>
      <c r="D165" s="7" t="s">
        <v>817</v>
      </c>
      <c r="E165" s="88" t="s">
        <v>818</v>
      </c>
      <c r="F165" s="146" t="s">
        <v>819</v>
      </c>
      <c r="G165" s="87" t="s">
        <v>961</v>
      </c>
      <c r="H165" s="188"/>
      <c r="I165" s="87" t="s">
        <v>820</v>
      </c>
      <c r="J165" s="90">
        <v>49481.5</v>
      </c>
      <c r="K165" s="7" t="s">
        <v>813</v>
      </c>
      <c r="L165" s="7" t="s">
        <v>243</v>
      </c>
      <c r="M165" s="1" t="s">
        <v>802</v>
      </c>
    </row>
    <row r="166" spans="1:13" ht="114.75" x14ac:dyDescent="0.25">
      <c r="A166" s="23">
        <v>163</v>
      </c>
      <c r="B166" s="35">
        <v>9</v>
      </c>
      <c r="C166" s="35" t="s">
        <v>173</v>
      </c>
      <c r="D166" s="7" t="s">
        <v>798</v>
      </c>
      <c r="E166" s="88" t="s">
        <v>821</v>
      </c>
      <c r="F166" s="85" t="s">
        <v>822</v>
      </c>
      <c r="G166" s="87" t="s">
        <v>963</v>
      </c>
      <c r="H166" s="87" t="s">
        <v>1006</v>
      </c>
      <c r="I166" s="87"/>
      <c r="J166" s="90">
        <v>1613698.99</v>
      </c>
      <c r="K166" s="8">
        <v>45329</v>
      </c>
      <c r="L166" s="8"/>
      <c r="M166" s="1"/>
    </row>
    <row r="167" spans="1:13" ht="89.25" x14ac:dyDescent="0.25">
      <c r="A167" s="23">
        <v>164</v>
      </c>
      <c r="B167" s="35">
        <v>10</v>
      </c>
      <c r="C167" s="35" t="s">
        <v>173</v>
      </c>
      <c r="D167" s="7" t="s">
        <v>798</v>
      </c>
      <c r="E167" s="88" t="s">
        <v>823</v>
      </c>
      <c r="F167" s="89" t="s">
        <v>824</v>
      </c>
      <c r="G167" s="87" t="s">
        <v>963</v>
      </c>
      <c r="H167" s="87" t="s">
        <v>1007</v>
      </c>
      <c r="I167" s="87"/>
      <c r="J167" s="90">
        <v>468006.05</v>
      </c>
      <c r="K167" s="8">
        <v>45487</v>
      </c>
      <c r="L167" s="7"/>
      <c r="M167" s="1"/>
    </row>
    <row r="168" spans="1:13" ht="38.25" x14ac:dyDescent="0.25">
      <c r="A168" s="23">
        <v>165</v>
      </c>
      <c r="B168" s="35">
        <v>11</v>
      </c>
      <c r="C168" s="35" t="s">
        <v>173</v>
      </c>
      <c r="D168" s="7" t="s">
        <v>798</v>
      </c>
      <c r="E168" s="88" t="s">
        <v>825</v>
      </c>
      <c r="F168" s="85" t="s">
        <v>826</v>
      </c>
      <c r="G168" s="87" t="s">
        <v>963</v>
      </c>
      <c r="H168" s="87" t="s">
        <v>1008</v>
      </c>
      <c r="I168" s="16"/>
      <c r="J168" s="90">
        <v>933547.5</v>
      </c>
      <c r="K168" s="8">
        <v>45564</v>
      </c>
      <c r="L168" s="7"/>
      <c r="M168" s="1"/>
    </row>
    <row r="169" spans="1:13" ht="102" x14ac:dyDescent="0.25">
      <c r="A169" s="23">
        <v>166</v>
      </c>
      <c r="B169" s="35">
        <v>12</v>
      </c>
      <c r="C169" s="35" t="s">
        <v>173</v>
      </c>
      <c r="D169" s="7" t="s">
        <v>798</v>
      </c>
      <c r="E169" s="88" t="s">
        <v>827</v>
      </c>
      <c r="F169" s="85" t="s">
        <v>828</v>
      </c>
      <c r="G169" s="87" t="s">
        <v>963</v>
      </c>
      <c r="H169" s="87" t="s">
        <v>1009</v>
      </c>
      <c r="I169" s="16"/>
      <c r="J169" s="90">
        <v>41245.919999999998</v>
      </c>
      <c r="K169" s="8">
        <v>45801</v>
      </c>
      <c r="L169" s="7"/>
      <c r="M169" s="7"/>
    </row>
    <row r="170" spans="1:13" ht="102" x14ac:dyDescent="0.25">
      <c r="A170" s="23">
        <v>167</v>
      </c>
      <c r="B170" s="35">
        <v>13</v>
      </c>
      <c r="C170" s="35" t="s">
        <v>173</v>
      </c>
      <c r="D170" s="7" t="s">
        <v>798</v>
      </c>
      <c r="E170" s="88" t="s">
        <v>829</v>
      </c>
      <c r="F170" s="85" t="s">
        <v>830</v>
      </c>
      <c r="G170" s="87" t="s">
        <v>963</v>
      </c>
      <c r="H170" s="87" t="s">
        <v>1010</v>
      </c>
      <c r="I170" s="16"/>
      <c r="J170" s="90">
        <v>57252.6</v>
      </c>
      <c r="K170" s="8">
        <v>46007</v>
      </c>
      <c r="L170" s="7"/>
      <c r="M170" s="7"/>
    </row>
    <row r="171" spans="1:13" ht="102" x14ac:dyDescent="0.25">
      <c r="A171" s="23">
        <v>168</v>
      </c>
      <c r="B171" s="35">
        <v>14</v>
      </c>
      <c r="C171" s="35" t="s">
        <v>173</v>
      </c>
      <c r="D171" s="7" t="s">
        <v>798</v>
      </c>
      <c r="E171" s="88" t="s">
        <v>831</v>
      </c>
      <c r="F171" s="179" t="s">
        <v>832</v>
      </c>
      <c r="G171" s="87" t="s">
        <v>961</v>
      </c>
      <c r="H171" s="189"/>
      <c r="I171" s="16" t="s">
        <v>833</v>
      </c>
      <c r="J171" s="90">
        <v>7920</v>
      </c>
      <c r="K171" s="7" t="s">
        <v>834</v>
      </c>
      <c r="L171" s="7" t="s">
        <v>243</v>
      </c>
      <c r="M171" s="7" t="s">
        <v>802</v>
      </c>
    </row>
    <row r="172" spans="1:13" ht="102" x14ac:dyDescent="0.25">
      <c r="A172" s="23">
        <v>169</v>
      </c>
      <c r="B172" s="35">
        <v>15</v>
      </c>
      <c r="C172" s="35" t="s">
        <v>173</v>
      </c>
      <c r="D172" s="7" t="s">
        <v>798</v>
      </c>
      <c r="E172" s="88" t="s">
        <v>835</v>
      </c>
      <c r="F172" s="179" t="s">
        <v>836</v>
      </c>
      <c r="G172" s="87" t="s">
        <v>961</v>
      </c>
      <c r="H172" s="189"/>
      <c r="I172" s="16" t="s">
        <v>837</v>
      </c>
      <c r="J172" s="90">
        <v>10200</v>
      </c>
      <c r="K172" s="7" t="s">
        <v>834</v>
      </c>
      <c r="L172" s="7" t="s">
        <v>243</v>
      </c>
      <c r="M172" s="7" t="s">
        <v>802</v>
      </c>
    </row>
    <row r="173" spans="1:13" ht="89.25" x14ac:dyDescent="0.25">
      <c r="A173" s="23">
        <v>170</v>
      </c>
      <c r="B173" s="35">
        <v>16</v>
      </c>
      <c r="C173" s="35" t="s">
        <v>173</v>
      </c>
      <c r="D173" s="7" t="s">
        <v>798</v>
      </c>
      <c r="E173" s="88" t="s">
        <v>838</v>
      </c>
      <c r="F173" s="179" t="s">
        <v>839</v>
      </c>
      <c r="G173" s="87" t="s">
        <v>961</v>
      </c>
      <c r="H173" s="189"/>
      <c r="I173" s="16" t="s">
        <v>840</v>
      </c>
      <c r="J173" s="90">
        <v>6677.76</v>
      </c>
      <c r="K173" s="7" t="s">
        <v>834</v>
      </c>
      <c r="L173" s="7" t="s">
        <v>243</v>
      </c>
      <c r="M173" s="7" t="s">
        <v>802</v>
      </c>
    </row>
    <row r="174" spans="1:13" ht="114.75" x14ac:dyDescent="0.25">
      <c r="A174" s="23">
        <v>171</v>
      </c>
      <c r="B174" s="35">
        <v>17</v>
      </c>
      <c r="C174" s="35" t="s">
        <v>173</v>
      </c>
      <c r="D174" s="7" t="s">
        <v>841</v>
      </c>
      <c r="E174" s="88" t="s">
        <v>842</v>
      </c>
      <c r="F174" s="179" t="s">
        <v>843</v>
      </c>
      <c r="G174" s="87" t="s">
        <v>961</v>
      </c>
      <c r="H174" s="189"/>
      <c r="I174" s="16" t="s">
        <v>844</v>
      </c>
      <c r="J174" s="90">
        <v>12480</v>
      </c>
      <c r="K174" s="7" t="s">
        <v>834</v>
      </c>
      <c r="L174" s="7" t="s">
        <v>243</v>
      </c>
      <c r="M174" s="7" t="s">
        <v>802</v>
      </c>
    </row>
    <row r="175" spans="1:13" ht="127.5" x14ac:dyDescent="0.25">
      <c r="A175" s="23">
        <v>172</v>
      </c>
      <c r="B175" s="35">
        <v>18</v>
      </c>
      <c r="C175" s="35" t="s">
        <v>173</v>
      </c>
      <c r="D175" s="7" t="s">
        <v>798</v>
      </c>
      <c r="E175" s="88" t="s">
        <v>845</v>
      </c>
      <c r="F175" s="179" t="s">
        <v>846</v>
      </c>
      <c r="G175" s="87" t="s">
        <v>961</v>
      </c>
      <c r="H175" s="189"/>
      <c r="I175" s="16" t="s">
        <v>847</v>
      </c>
      <c r="J175" s="90">
        <v>27600</v>
      </c>
      <c r="K175" s="7" t="s">
        <v>848</v>
      </c>
      <c r="L175" s="7" t="s">
        <v>243</v>
      </c>
      <c r="M175" s="7" t="s">
        <v>849</v>
      </c>
    </row>
    <row r="176" spans="1:13" ht="114.75" x14ac:dyDescent="0.25">
      <c r="A176" s="23">
        <v>173</v>
      </c>
      <c r="B176" s="35">
        <v>19</v>
      </c>
      <c r="C176" s="35" t="s">
        <v>173</v>
      </c>
      <c r="D176" s="7" t="s">
        <v>841</v>
      </c>
      <c r="E176" s="85" t="s">
        <v>850</v>
      </c>
      <c r="F176" s="179" t="s">
        <v>851</v>
      </c>
      <c r="G176" s="87" t="s">
        <v>961</v>
      </c>
      <c r="H176" s="189"/>
      <c r="I176" s="16" t="s">
        <v>852</v>
      </c>
      <c r="J176" s="90">
        <v>34240</v>
      </c>
      <c r="K176" s="7" t="s">
        <v>848</v>
      </c>
      <c r="L176" s="7" t="s">
        <v>243</v>
      </c>
      <c r="M176" s="7" t="s">
        <v>849</v>
      </c>
    </row>
    <row r="177" spans="1:13" ht="76.5" x14ac:dyDescent="0.25">
      <c r="A177" s="23">
        <v>174</v>
      </c>
      <c r="B177" s="35">
        <v>20</v>
      </c>
      <c r="C177" s="35" t="s">
        <v>173</v>
      </c>
      <c r="D177" s="7" t="s">
        <v>841</v>
      </c>
      <c r="E177" s="85" t="s">
        <v>853</v>
      </c>
      <c r="F177" s="179" t="s">
        <v>854</v>
      </c>
      <c r="G177" s="87" t="s">
        <v>961</v>
      </c>
      <c r="H177" s="189"/>
      <c r="I177" s="16" t="s">
        <v>855</v>
      </c>
      <c r="J177" s="90">
        <v>17550</v>
      </c>
      <c r="K177" s="7" t="s">
        <v>856</v>
      </c>
      <c r="L177" s="7" t="s">
        <v>243</v>
      </c>
      <c r="M177" s="7" t="s">
        <v>849</v>
      </c>
    </row>
    <row r="178" spans="1:13" ht="25.5" x14ac:dyDescent="0.25">
      <c r="A178" s="23">
        <v>175</v>
      </c>
      <c r="B178" s="35">
        <v>21</v>
      </c>
      <c r="C178" s="35" t="s">
        <v>173</v>
      </c>
      <c r="D178" s="7" t="s">
        <v>798</v>
      </c>
      <c r="E178" s="85" t="s">
        <v>857</v>
      </c>
      <c r="F178" s="179" t="s">
        <v>858</v>
      </c>
      <c r="G178" s="87" t="s">
        <v>961</v>
      </c>
      <c r="H178" s="189"/>
      <c r="I178" s="16" t="s">
        <v>661</v>
      </c>
      <c r="J178" s="90">
        <v>150000</v>
      </c>
      <c r="K178" s="7" t="s">
        <v>834</v>
      </c>
      <c r="L178" s="7" t="s">
        <v>243</v>
      </c>
      <c r="M178" s="7"/>
    </row>
    <row r="179" spans="1:13" ht="165.75" x14ac:dyDescent="0.25">
      <c r="A179" s="23">
        <v>176</v>
      </c>
      <c r="B179" s="35">
        <v>22</v>
      </c>
      <c r="C179" s="35" t="s">
        <v>173</v>
      </c>
      <c r="D179" s="7" t="s">
        <v>173</v>
      </c>
      <c r="E179" s="85" t="s">
        <v>859</v>
      </c>
      <c r="F179" s="179" t="s">
        <v>860</v>
      </c>
      <c r="G179" s="87" t="s">
        <v>961</v>
      </c>
      <c r="H179" s="189"/>
      <c r="I179" s="16" t="s">
        <v>490</v>
      </c>
      <c r="J179" s="90">
        <v>14970</v>
      </c>
      <c r="K179" s="7" t="s">
        <v>834</v>
      </c>
      <c r="L179" s="7" t="s">
        <v>243</v>
      </c>
      <c r="M179" s="1" t="s">
        <v>802</v>
      </c>
    </row>
    <row r="180" spans="1:13" ht="51" x14ac:dyDescent="0.25">
      <c r="A180" s="23">
        <v>177</v>
      </c>
      <c r="B180" s="35">
        <v>1</v>
      </c>
      <c r="C180" s="35" t="s">
        <v>178</v>
      </c>
      <c r="D180" s="7" t="s">
        <v>868</v>
      </c>
      <c r="E180" s="88" t="s">
        <v>861</v>
      </c>
      <c r="F180" s="89" t="s">
        <v>862</v>
      </c>
      <c r="G180" s="87" t="s">
        <v>963</v>
      </c>
      <c r="H180" s="87" t="s">
        <v>1048</v>
      </c>
      <c r="I180" s="87" t="s">
        <v>191</v>
      </c>
      <c r="J180" s="90">
        <v>300000</v>
      </c>
      <c r="K180" s="107">
        <v>45444</v>
      </c>
      <c r="L180" s="7" t="s">
        <v>570</v>
      </c>
      <c r="M180" s="7" t="s">
        <v>570</v>
      </c>
    </row>
    <row r="181" spans="1:13" ht="89.25" x14ac:dyDescent="0.25">
      <c r="A181" s="23">
        <v>178</v>
      </c>
      <c r="B181" s="35">
        <v>2</v>
      </c>
      <c r="C181" s="35" t="s">
        <v>178</v>
      </c>
      <c r="D181" s="7" t="s">
        <v>868</v>
      </c>
      <c r="E181" s="89" t="s">
        <v>863</v>
      </c>
      <c r="F181" s="178" t="s">
        <v>864</v>
      </c>
      <c r="G181" s="87" t="s">
        <v>961</v>
      </c>
      <c r="H181" s="188"/>
      <c r="I181" s="91" t="s">
        <v>865</v>
      </c>
      <c r="J181" s="90">
        <v>250000</v>
      </c>
      <c r="K181" s="107">
        <v>45352</v>
      </c>
      <c r="L181" s="7" t="s">
        <v>570</v>
      </c>
      <c r="M181" s="7" t="s">
        <v>570</v>
      </c>
    </row>
    <row r="182" spans="1:13" ht="114.75" x14ac:dyDescent="0.25">
      <c r="A182" s="23">
        <v>179</v>
      </c>
      <c r="B182" s="149">
        <v>1</v>
      </c>
      <c r="C182" s="35" t="s">
        <v>172</v>
      </c>
      <c r="D182" s="93" t="s">
        <v>875</v>
      </c>
      <c r="E182" s="88" t="s">
        <v>876</v>
      </c>
      <c r="F182" s="17" t="s">
        <v>877</v>
      </c>
      <c r="G182" s="87" t="s">
        <v>963</v>
      </c>
      <c r="H182" s="93" t="s">
        <v>1011</v>
      </c>
      <c r="I182" s="93" t="s">
        <v>243</v>
      </c>
      <c r="J182" s="90">
        <f>2650000-769743.27</f>
        <v>1880256.73</v>
      </c>
      <c r="K182" s="150">
        <v>45505</v>
      </c>
      <c r="L182" s="150"/>
      <c r="M182" s="150" t="s">
        <v>243</v>
      </c>
    </row>
    <row r="183" spans="1:13" ht="51" x14ac:dyDescent="0.25">
      <c r="A183" s="23">
        <v>180</v>
      </c>
      <c r="B183" s="149">
        <v>2</v>
      </c>
      <c r="C183" s="35" t="s">
        <v>172</v>
      </c>
      <c r="D183" s="93" t="s">
        <v>878</v>
      </c>
      <c r="E183" s="151" t="s">
        <v>879</v>
      </c>
      <c r="F183" s="17" t="s">
        <v>880</v>
      </c>
      <c r="G183" s="87" t="s">
        <v>963</v>
      </c>
      <c r="H183" s="93" t="s">
        <v>1012</v>
      </c>
      <c r="I183" s="93" t="s">
        <v>243</v>
      </c>
      <c r="J183" s="90">
        <v>11669.64</v>
      </c>
      <c r="K183" s="150">
        <v>45292</v>
      </c>
      <c r="L183" s="93"/>
      <c r="M183" s="150" t="s">
        <v>243</v>
      </c>
    </row>
    <row r="184" spans="1:13" ht="25.5" x14ac:dyDescent="0.25">
      <c r="A184" s="23">
        <v>181</v>
      </c>
      <c r="B184" s="149">
        <v>3</v>
      </c>
      <c r="C184" s="35" t="s">
        <v>172</v>
      </c>
      <c r="D184" s="93" t="s">
        <v>881</v>
      </c>
      <c r="E184" s="88" t="s">
        <v>882</v>
      </c>
      <c r="F184" s="93" t="s">
        <v>883</v>
      </c>
      <c r="G184" s="87" t="s">
        <v>963</v>
      </c>
      <c r="H184" s="93" t="s">
        <v>1013</v>
      </c>
      <c r="I184" s="93" t="s">
        <v>243</v>
      </c>
      <c r="J184" s="90">
        <v>84455.56</v>
      </c>
      <c r="K184" s="150">
        <v>45292</v>
      </c>
      <c r="L184" s="93"/>
      <c r="M184" s="150" t="s">
        <v>243</v>
      </c>
    </row>
    <row r="185" spans="1:13" ht="72" customHeight="1" x14ac:dyDescent="0.25">
      <c r="A185" s="23">
        <v>182</v>
      </c>
      <c r="B185" s="149">
        <v>4</v>
      </c>
      <c r="C185" s="35" t="s">
        <v>172</v>
      </c>
      <c r="D185" s="93" t="s">
        <v>878</v>
      </c>
      <c r="E185" s="151" t="s">
        <v>879</v>
      </c>
      <c r="F185" s="17" t="s">
        <v>884</v>
      </c>
      <c r="G185" s="87" t="s">
        <v>963</v>
      </c>
      <c r="H185" s="93" t="s">
        <v>1014</v>
      </c>
      <c r="I185" s="93" t="s">
        <v>243</v>
      </c>
      <c r="J185" s="90">
        <v>32748</v>
      </c>
      <c r="K185" s="150">
        <v>45474</v>
      </c>
      <c r="L185" s="93"/>
      <c r="M185" s="150" t="s">
        <v>243</v>
      </c>
    </row>
    <row r="186" spans="1:13" ht="121.15" customHeight="1" x14ac:dyDescent="0.25">
      <c r="A186" s="23">
        <v>183</v>
      </c>
      <c r="B186" s="149">
        <v>5</v>
      </c>
      <c r="C186" s="35" t="s">
        <v>172</v>
      </c>
      <c r="D186" s="93" t="s">
        <v>878</v>
      </c>
      <c r="E186" s="151" t="s">
        <v>879</v>
      </c>
      <c r="F186" s="17" t="s">
        <v>885</v>
      </c>
      <c r="G186" s="87" t="s">
        <v>963</v>
      </c>
      <c r="H186" s="93" t="s">
        <v>1015</v>
      </c>
      <c r="I186" s="93" t="s">
        <v>243</v>
      </c>
      <c r="J186" s="90">
        <v>3510</v>
      </c>
      <c r="K186" s="150" t="s">
        <v>886</v>
      </c>
      <c r="L186" s="93"/>
      <c r="M186" s="150" t="s">
        <v>243</v>
      </c>
    </row>
    <row r="187" spans="1:13" ht="25.5" x14ac:dyDescent="0.25">
      <c r="A187" s="23">
        <v>184</v>
      </c>
      <c r="B187" s="149">
        <v>6</v>
      </c>
      <c r="C187" s="35" t="s">
        <v>172</v>
      </c>
      <c r="D187" s="93" t="s">
        <v>878</v>
      </c>
      <c r="E187" s="151" t="s">
        <v>879</v>
      </c>
      <c r="F187" s="17" t="s">
        <v>887</v>
      </c>
      <c r="G187" s="87" t="s">
        <v>963</v>
      </c>
      <c r="H187" s="98" t="s">
        <v>1016</v>
      </c>
      <c r="I187" s="131" t="s">
        <v>243</v>
      </c>
      <c r="J187" s="90">
        <v>4403.6400000000003</v>
      </c>
      <c r="K187" s="150">
        <v>45316</v>
      </c>
      <c r="L187" s="93"/>
      <c r="M187" s="150" t="s">
        <v>243</v>
      </c>
    </row>
    <row r="188" spans="1:13" ht="63.75" x14ac:dyDescent="0.25">
      <c r="A188" s="23">
        <v>185</v>
      </c>
      <c r="B188" s="149">
        <v>7</v>
      </c>
      <c r="C188" s="35" t="s">
        <v>172</v>
      </c>
      <c r="D188" s="93" t="s">
        <v>878</v>
      </c>
      <c r="E188" s="88" t="s">
        <v>888</v>
      </c>
      <c r="F188" s="181" t="s">
        <v>889</v>
      </c>
      <c r="G188" s="87" t="s">
        <v>961</v>
      </c>
      <c r="H188" s="185"/>
      <c r="I188" s="93" t="s">
        <v>890</v>
      </c>
      <c r="J188" s="90">
        <v>30725.5</v>
      </c>
      <c r="K188" s="150">
        <v>45323</v>
      </c>
      <c r="L188" s="93"/>
      <c r="M188" s="150" t="s">
        <v>243</v>
      </c>
    </row>
    <row r="189" spans="1:13" ht="153" x14ac:dyDescent="0.25">
      <c r="A189" s="23">
        <v>186</v>
      </c>
      <c r="B189" s="149">
        <v>1</v>
      </c>
      <c r="C189" s="35" t="s">
        <v>166</v>
      </c>
      <c r="D189" s="93" t="s">
        <v>957</v>
      </c>
      <c r="E189" s="85" t="s">
        <v>922</v>
      </c>
      <c r="F189" s="85" t="s">
        <v>920</v>
      </c>
      <c r="G189" s="87" t="s">
        <v>963</v>
      </c>
      <c r="H189" s="98" t="s">
        <v>1017</v>
      </c>
      <c r="I189" s="131"/>
      <c r="J189" s="90">
        <v>53825</v>
      </c>
      <c r="K189" s="150">
        <v>45414</v>
      </c>
      <c r="L189" s="93"/>
      <c r="M189" s="150" t="s">
        <v>243</v>
      </c>
    </row>
    <row r="190" spans="1:13" ht="165.75" x14ac:dyDescent="0.25">
      <c r="A190" s="23">
        <v>187</v>
      </c>
      <c r="B190" s="149">
        <v>2</v>
      </c>
      <c r="C190" s="35" t="s">
        <v>166</v>
      </c>
      <c r="D190" s="93" t="s">
        <v>957</v>
      </c>
      <c r="E190" s="85" t="s">
        <v>922</v>
      </c>
      <c r="F190" s="85" t="s">
        <v>921</v>
      </c>
      <c r="G190" s="87" t="s">
        <v>963</v>
      </c>
      <c r="H190" s="98" t="s">
        <v>1018</v>
      </c>
      <c r="I190" s="93"/>
      <c r="J190" s="90">
        <v>57250</v>
      </c>
      <c r="K190" s="150">
        <v>45430</v>
      </c>
      <c r="L190" s="93"/>
      <c r="M190" s="150" t="s">
        <v>243</v>
      </c>
    </row>
    <row r="191" spans="1:13" ht="63.75" x14ac:dyDescent="0.25">
      <c r="A191" s="23">
        <v>188</v>
      </c>
      <c r="B191" s="149">
        <v>1</v>
      </c>
      <c r="C191" s="35" t="s">
        <v>175</v>
      </c>
      <c r="D191" s="93" t="s">
        <v>958</v>
      </c>
      <c r="E191" s="85" t="s">
        <v>941</v>
      </c>
      <c r="F191" s="85" t="s">
        <v>939</v>
      </c>
      <c r="G191" s="87" t="s">
        <v>963</v>
      </c>
      <c r="H191" s="98" t="s">
        <v>1019</v>
      </c>
      <c r="I191" s="93"/>
      <c r="J191" s="90">
        <v>124000</v>
      </c>
      <c r="K191" s="150">
        <v>45990</v>
      </c>
      <c r="L191" s="93"/>
      <c r="M191" s="150"/>
    </row>
    <row r="192" spans="1:13" ht="102" x14ac:dyDescent="0.25">
      <c r="A192" s="23">
        <v>189</v>
      </c>
      <c r="B192" s="149">
        <v>2</v>
      </c>
      <c r="C192" s="35" t="s">
        <v>175</v>
      </c>
      <c r="D192" s="93" t="s">
        <v>958</v>
      </c>
      <c r="E192" s="85" t="s">
        <v>942</v>
      </c>
      <c r="F192" s="85" t="s">
        <v>940</v>
      </c>
      <c r="G192" s="16" t="s">
        <v>963</v>
      </c>
      <c r="H192" s="98" t="s">
        <v>1053</v>
      </c>
      <c r="I192" s="93"/>
      <c r="J192" s="90">
        <v>129309.15</v>
      </c>
      <c r="K192" s="150">
        <v>46484</v>
      </c>
      <c r="L192" s="93"/>
      <c r="M192" s="150"/>
    </row>
    <row r="193" spans="1:13" ht="89.25" x14ac:dyDescent="0.25">
      <c r="A193" s="23">
        <v>190</v>
      </c>
      <c r="B193" s="149">
        <v>1</v>
      </c>
      <c r="C193" s="35" t="s">
        <v>169</v>
      </c>
      <c r="D193" s="93" t="s">
        <v>163</v>
      </c>
      <c r="E193" s="85" t="s">
        <v>1062</v>
      </c>
      <c r="F193" s="85" t="s">
        <v>1066</v>
      </c>
      <c r="G193" s="16" t="s">
        <v>963</v>
      </c>
      <c r="H193" s="98" t="s">
        <v>1061</v>
      </c>
      <c r="I193" s="93"/>
      <c r="J193" s="90">
        <v>132199.20000000001</v>
      </c>
      <c r="K193" s="150">
        <v>45292</v>
      </c>
      <c r="L193" s="93"/>
      <c r="M193" s="150"/>
    </row>
    <row r="194" spans="1:13" ht="38.25" x14ac:dyDescent="0.25">
      <c r="A194" s="23">
        <v>191</v>
      </c>
      <c r="B194" s="149">
        <v>1</v>
      </c>
      <c r="C194" s="35" t="s">
        <v>169</v>
      </c>
      <c r="D194" s="93" t="s">
        <v>163</v>
      </c>
      <c r="E194" s="85" t="s">
        <v>1068</v>
      </c>
      <c r="F194" s="85" t="s">
        <v>1067</v>
      </c>
      <c r="G194" s="16" t="s">
        <v>961</v>
      </c>
      <c r="H194" s="98"/>
      <c r="I194" s="93"/>
      <c r="J194" s="90">
        <v>821223.5</v>
      </c>
      <c r="K194" s="150">
        <v>45292</v>
      </c>
      <c r="L194" s="93"/>
      <c r="M194" s="150"/>
    </row>
    <row r="195" spans="1:13" ht="76.5" x14ac:dyDescent="0.25">
      <c r="A195" s="23">
        <v>192</v>
      </c>
      <c r="B195" s="149">
        <v>1</v>
      </c>
      <c r="C195" s="35" t="s">
        <v>169</v>
      </c>
      <c r="D195" s="93" t="s">
        <v>163</v>
      </c>
      <c r="E195" s="85" t="s">
        <v>1064</v>
      </c>
      <c r="F195" s="85" t="s">
        <v>1063</v>
      </c>
      <c r="G195" s="16" t="s">
        <v>963</v>
      </c>
      <c r="H195" s="98" t="s">
        <v>1065</v>
      </c>
      <c r="I195" s="93"/>
      <c r="J195" s="90">
        <v>385744.07</v>
      </c>
      <c r="K195" s="150">
        <v>45292</v>
      </c>
      <c r="L195" s="93"/>
      <c r="M195" s="150"/>
    </row>
    <row r="196" spans="1:13" ht="153" x14ac:dyDescent="0.25">
      <c r="A196" s="23">
        <v>193</v>
      </c>
      <c r="B196" s="149">
        <v>1</v>
      </c>
      <c r="C196" s="35" t="s">
        <v>175</v>
      </c>
      <c r="D196" s="93" t="s">
        <v>1071</v>
      </c>
      <c r="E196" s="85" t="s">
        <v>1070</v>
      </c>
      <c r="F196" s="85" t="s">
        <v>1069</v>
      </c>
      <c r="G196" s="16" t="s">
        <v>961</v>
      </c>
      <c r="H196" s="98"/>
      <c r="I196" s="93">
        <v>2</v>
      </c>
      <c r="J196" s="90">
        <v>26500</v>
      </c>
      <c r="K196" s="150">
        <v>45292</v>
      </c>
      <c r="L196" s="93"/>
      <c r="M196" s="150"/>
    </row>
    <row r="197" spans="1:13" ht="21" customHeight="1" x14ac:dyDescent="0.25">
      <c r="A197" s="23">
        <v>194</v>
      </c>
      <c r="B197" s="149">
        <v>1</v>
      </c>
      <c r="C197" s="35" t="s">
        <v>173</v>
      </c>
      <c r="D197" s="93" t="s">
        <v>798</v>
      </c>
      <c r="E197" s="85" t="s">
        <v>1058</v>
      </c>
      <c r="F197" s="85" t="s">
        <v>1059</v>
      </c>
      <c r="G197" s="16" t="s">
        <v>961</v>
      </c>
      <c r="H197" s="98"/>
      <c r="I197" s="98" t="s">
        <v>1060</v>
      </c>
      <c r="J197" s="90">
        <v>750000</v>
      </c>
      <c r="K197" s="90" t="s">
        <v>834</v>
      </c>
      <c r="L197" s="150" t="s">
        <v>243</v>
      </c>
      <c r="M197" s="93" t="s">
        <v>802</v>
      </c>
    </row>
    <row r="198" spans="1:13" ht="89.25" x14ac:dyDescent="0.25">
      <c r="A198" s="23">
        <v>195</v>
      </c>
      <c r="B198" s="149">
        <v>1</v>
      </c>
      <c r="C198" s="35" t="s">
        <v>169</v>
      </c>
      <c r="D198" s="93" t="s">
        <v>163</v>
      </c>
      <c r="E198" s="85" t="s">
        <v>1074</v>
      </c>
      <c r="F198" s="85" t="s">
        <v>1075</v>
      </c>
      <c r="G198" s="16" t="s">
        <v>961</v>
      </c>
      <c r="H198" s="98"/>
      <c r="I198" s="93">
        <v>1</v>
      </c>
      <c r="J198" s="90">
        <v>21000</v>
      </c>
      <c r="K198" s="98">
        <v>45292</v>
      </c>
      <c r="L198" s="150" t="s">
        <v>243</v>
      </c>
      <c r="M198" s="93" t="s">
        <v>802</v>
      </c>
    </row>
    <row r="199" spans="1:13" ht="127.5" x14ac:dyDescent="0.25">
      <c r="A199" s="23">
        <v>196</v>
      </c>
      <c r="B199" s="149">
        <v>1</v>
      </c>
      <c r="C199" s="35" t="s">
        <v>175</v>
      </c>
      <c r="D199" s="93" t="s">
        <v>1071</v>
      </c>
      <c r="E199" s="85" t="s">
        <v>1077</v>
      </c>
      <c r="F199" s="85" t="s">
        <v>1076</v>
      </c>
      <c r="G199" s="16" t="s">
        <v>961</v>
      </c>
      <c r="H199" s="98"/>
      <c r="I199" s="93">
        <v>1000</v>
      </c>
      <c r="J199" s="90">
        <v>12700</v>
      </c>
      <c r="K199" s="98">
        <v>45352</v>
      </c>
      <c r="L199" s="150" t="s">
        <v>243</v>
      </c>
      <c r="M199" s="93" t="s">
        <v>802</v>
      </c>
    </row>
    <row r="200" spans="1:13" ht="114.75" x14ac:dyDescent="0.25">
      <c r="A200" s="23">
        <v>197</v>
      </c>
      <c r="B200" s="149">
        <v>1</v>
      </c>
      <c r="C200" s="35" t="s">
        <v>158</v>
      </c>
      <c r="D200" s="93" t="s">
        <v>956</v>
      </c>
      <c r="E200" s="85" t="s">
        <v>1078</v>
      </c>
      <c r="F200" s="85" t="s">
        <v>1079</v>
      </c>
      <c r="G200" s="16" t="s">
        <v>961</v>
      </c>
      <c r="H200" s="98"/>
      <c r="I200" s="93">
        <v>1</v>
      </c>
      <c r="J200" s="90">
        <v>45730</v>
      </c>
      <c r="K200" s="98">
        <v>45352</v>
      </c>
      <c r="L200" s="150" t="s">
        <v>243</v>
      </c>
      <c r="M200" s="93" t="s">
        <v>802</v>
      </c>
    </row>
    <row r="201" spans="1:13" ht="204" x14ac:dyDescent="0.25">
      <c r="A201" s="23">
        <v>198</v>
      </c>
      <c r="B201" s="149">
        <v>1</v>
      </c>
      <c r="C201" s="35" t="s">
        <v>171</v>
      </c>
      <c r="D201" s="93" t="s">
        <v>1080</v>
      </c>
      <c r="E201" s="85" t="s">
        <v>1081</v>
      </c>
      <c r="F201" s="85" t="s">
        <v>1082</v>
      </c>
      <c r="G201" s="16" t="s">
        <v>961</v>
      </c>
      <c r="H201" s="98"/>
      <c r="I201" s="93">
        <v>10</v>
      </c>
      <c r="J201" s="90">
        <v>77246.3</v>
      </c>
      <c r="K201" s="98">
        <v>45383</v>
      </c>
      <c r="L201" s="150" t="s">
        <v>243</v>
      </c>
      <c r="M201" s="93" t="s">
        <v>802</v>
      </c>
    </row>
    <row r="202" spans="1:13" ht="178.5" x14ac:dyDescent="0.25">
      <c r="A202" s="23">
        <v>199</v>
      </c>
      <c r="B202" s="149">
        <v>1</v>
      </c>
      <c r="C202" s="35" t="s">
        <v>169</v>
      </c>
      <c r="D202" s="93" t="s">
        <v>163</v>
      </c>
      <c r="E202" s="85" t="s">
        <v>1083</v>
      </c>
      <c r="F202" s="85" t="s">
        <v>1084</v>
      </c>
      <c r="G202" s="16" t="s">
        <v>961</v>
      </c>
      <c r="H202" s="98"/>
      <c r="I202" s="93">
        <v>1</v>
      </c>
      <c r="J202" s="90">
        <v>27434.98</v>
      </c>
      <c r="K202" s="98">
        <v>45383</v>
      </c>
      <c r="L202" s="150" t="s">
        <v>243</v>
      </c>
      <c r="M202" s="93" t="s">
        <v>802</v>
      </c>
    </row>
    <row r="203" spans="1:13" ht="153" x14ac:dyDescent="0.25">
      <c r="A203" s="23">
        <v>200</v>
      </c>
      <c r="B203" s="149">
        <v>1</v>
      </c>
      <c r="C203" s="35" t="s">
        <v>169</v>
      </c>
      <c r="D203" s="93" t="s">
        <v>163</v>
      </c>
      <c r="E203" s="85" t="s">
        <v>1085</v>
      </c>
      <c r="F203" s="85" t="s">
        <v>1086</v>
      </c>
      <c r="G203" s="16" t="s">
        <v>961</v>
      </c>
      <c r="H203" s="98"/>
      <c r="I203" s="93">
        <v>1</v>
      </c>
      <c r="J203" s="90">
        <v>303823.83</v>
      </c>
      <c r="K203" s="98">
        <v>45383</v>
      </c>
      <c r="L203" s="150" t="s">
        <v>243</v>
      </c>
      <c r="M203" s="93" t="s">
        <v>802</v>
      </c>
    </row>
    <row r="204" spans="1:13" ht="140.25" x14ac:dyDescent="0.25">
      <c r="A204" s="23">
        <v>201</v>
      </c>
      <c r="B204" s="149">
        <v>1</v>
      </c>
      <c r="C204" s="35" t="s">
        <v>169</v>
      </c>
      <c r="D204" s="93" t="s">
        <v>163</v>
      </c>
      <c r="E204" s="85" t="s">
        <v>1087</v>
      </c>
      <c r="F204" s="85" t="s">
        <v>1088</v>
      </c>
      <c r="G204" s="16" t="s">
        <v>961</v>
      </c>
      <c r="H204" s="98"/>
      <c r="I204" s="93">
        <v>1</v>
      </c>
      <c r="J204" s="90">
        <v>16700</v>
      </c>
      <c r="K204" s="98">
        <v>45383</v>
      </c>
      <c r="L204" s="150" t="s">
        <v>243</v>
      </c>
      <c r="M204" s="93" t="s">
        <v>802</v>
      </c>
    </row>
    <row r="205" spans="1:13" ht="178.5" x14ac:dyDescent="0.25">
      <c r="A205" s="23">
        <v>202</v>
      </c>
      <c r="B205" s="149">
        <v>1</v>
      </c>
      <c r="C205" s="35" t="s">
        <v>169</v>
      </c>
      <c r="D205" s="93" t="s">
        <v>163</v>
      </c>
      <c r="E205" s="85" t="s">
        <v>1089</v>
      </c>
      <c r="F205" s="85" t="s">
        <v>1090</v>
      </c>
      <c r="G205" s="16" t="s">
        <v>961</v>
      </c>
      <c r="H205" s="98"/>
      <c r="I205" s="93">
        <v>1</v>
      </c>
      <c r="J205" s="90">
        <v>12500</v>
      </c>
      <c r="K205" s="98">
        <v>45383</v>
      </c>
      <c r="L205" s="150" t="s">
        <v>243</v>
      </c>
      <c r="M205" s="93" t="s">
        <v>802</v>
      </c>
    </row>
    <row r="206" spans="1:13" ht="184.15" customHeight="1" x14ac:dyDescent="0.25">
      <c r="A206" s="23">
        <v>203</v>
      </c>
      <c r="B206" s="149">
        <v>1</v>
      </c>
      <c r="C206" s="35" t="s">
        <v>169</v>
      </c>
      <c r="D206" s="93" t="s">
        <v>891</v>
      </c>
      <c r="E206" s="85" t="s">
        <v>1091</v>
      </c>
      <c r="F206" s="85" t="s">
        <v>1092</v>
      </c>
      <c r="G206" s="16" t="s">
        <v>961</v>
      </c>
      <c r="H206" s="98"/>
      <c r="I206" s="93">
        <v>1</v>
      </c>
      <c r="J206" s="90">
        <v>251000</v>
      </c>
      <c r="K206" s="98">
        <v>45383</v>
      </c>
      <c r="L206" s="150" t="s">
        <v>243</v>
      </c>
      <c r="M206" s="93" t="s">
        <v>802</v>
      </c>
    </row>
    <row r="207" spans="1:13" ht="81.599999999999994" customHeight="1" x14ac:dyDescent="0.25">
      <c r="A207" s="23">
        <v>204</v>
      </c>
      <c r="B207" s="149">
        <v>1</v>
      </c>
      <c r="C207" s="35" t="s">
        <v>172</v>
      </c>
      <c r="D207" s="93" t="s">
        <v>1093</v>
      </c>
      <c r="E207" s="85" t="s">
        <v>1094</v>
      </c>
      <c r="F207" s="85" t="s">
        <v>1095</v>
      </c>
      <c r="G207" s="16" t="s">
        <v>961</v>
      </c>
      <c r="H207" s="98"/>
      <c r="I207" s="93">
        <v>1</v>
      </c>
      <c r="J207" s="90">
        <v>39600</v>
      </c>
      <c r="K207" s="98">
        <v>45383</v>
      </c>
      <c r="L207" s="150" t="s">
        <v>243</v>
      </c>
      <c r="M207" s="93" t="s">
        <v>802</v>
      </c>
    </row>
    <row r="1048416" spans="4:4" x14ac:dyDescent="0.25">
      <c r="D1048416" s="7"/>
    </row>
  </sheetData>
  <autoFilter ref="A3:M207" xr:uid="{00000000-0001-0000-0400-000000000000}"/>
  <mergeCells count="1">
    <mergeCell ref="A1:M1"/>
  </mergeCells>
  <pageMargins left="0.511811024" right="0.511811024" top="0.78740157499999996" bottom="0.78740157499999996" header="0.31496062000000002" footer="0.3149606200000000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44893-013A-4C0F-B85A-42850476A03F}">
  <dimension ref="A1:O1048218"/>
  <sheetViews>
    <sheetView showGridLines="0" zoomScale="60" zoomScaleNormal="60" workbookViewId="0">
      <pane ySplit="3" topLeftCell="A4" activePane="bottomLeft" state="frozen"/>
      <selection pane="bottomLeft" activeCell="A3" sqref="A3:M3"/>
    </sheetView>
  </sheetViews>
  <sheetFormatPr defaultColWidth="9.28515625" defaultRowHeight="15" x14ac:dyDescent="0.25"/>
  <cols>
    <col min="1" max="1" width="9.28515625" style="77"/>
    <col min="2" max="2" width="18.5703125" style="77" bestFit="1" customWidth="1"/>
    <col min="3" max="3" width="18.5703125" style="77" customWidth="1"/>
    <col min="4" max="4" width="29" style="77" customWidth="1"/>
    <col min="5" max="5" width="37.28515625" style="86" customWidth="1"/>
    <col min="6" max="6" width="41.7109375" style="86" customWidth="1"/>
    <col min="7" max="7" width="24.140625" style="77" customWidth="1"/>
    <col min="8" max="8" width="26.7109375" style="77" customWidth="1"/>
    <col min="9" max="9" width="29" style="77" customWidth="1"/>
    <col min="10" max="10" width="32.7109375" style="78" bestFit="1" customWidth="1"/>
    <col min="11" max="13" width="29" style="77" customWidth="1"/>
    <col min="14" max="14" width="9.28515625" style="77"/>
    <col min="15" max="15" width="18.7109375" style="77" bestFit="1" customWidth="1"/>
    <col min="16" max="16384" width="9.28515625" style="77"/>
  </cols>
  <sheetData>
    <row r="1" spans="1:13" ht="18" customHeight="1" x14ac:dyDescent="0.25">
      <c r="A1" s="194" t="s">
        <v>959</v>
      </c>
      <c r="B1" s="194"/>
      <c r="C1" s="194"/>
      <c r="D1" s="194"/>
      <c r="E1" s="194"/>
      <c r="F1" s="194"/>
      <c r="G1" s="194"/>
      <c r="H1" s="194"/>
      <c r="I1" s="194"/>
      <c r="J1" s="194"/>
      <c r="K1" s="194"/>
      <c r="L1" s="194"/>
      <c r="M1" s="194"/>
    </row>
    <row r="2" spans="1:13" ht="31.5" x14ac:dyDescent="0.25">
      <c r="A2" s="79"/>
      <c r="B2" s="79"/>
      <c r="C2" s="83"/>
      <c r="D2" s="83"/>
      <c r="E2" s="84"/>
      <c r="F2" s="84"/>
      <c r="G2" s="79"/>
      <c r="H2" s="79"/>
      <c r="I2" s="80" t="s">
        <v>217</v>
      </c>
      <c r="J2" s="81">
        <f>SUBTOTAL(109,J4:J11)</f>
        <v>2149366.77</v>
      </c>
      <c r="K2" s="83"/>
      <c r="L2" s="82"/>
      <c r="M2" s="82"/>
    </row>
    <row r="3" spans="1:13" ht="134.25" customHeight="1" x14ac:dyDescent="0.25">
      <c r="A3" s="143" t="s">
        <v>730</v>
      </c>
      <c r="B3" s="35" t="s">
        <v>218</v>
      </c>
      <c r="C3" s="35" t="s">
        <v>866</v>
      </c>
      <c r="D3" s="35" t="s">
        <v>219</v>
      </c>
      <c r="E3" s="35" t="s">
        <v>220</v>
      </c>
      <c r="F3" s="35" t="s">
        <v>221</v>
      </c>
      <c r="G3" s="35" t="s">
        <v>960</v>
      </c>
      <c r="H3" s="35" t="s">
        <v>222</v>
      </c>
      <c r="I3" s="35" t="s">
        <v>223</v>
      </c>
      <c r="J3" s="35" t="s">
        <v>224</v>
      </c>
      <c r="K3" s="35" t="s">
        <v>225</v>
      </c>
      <c r="L3" s="35" t="s">
        <v>226</v>
      </c>
      <c r="M3" s="35" t="s">
        <v>227</v>
      </c>
    </row>
    <row r="4" spans="1:13" ht="25.5" x14ac:dyDescent="0.25">
      <c r="A4" s="23">
        <v>93</v>
      </c>
      <c r="B4" s="108">
        <v>16</v>
      </c>
      <c r="C4" s="35" t="s">
        <v>23</v>
      </c>
      <c r="D4" s="112"/>
      <c r="E4" s="164"/>
      <c r="F4" s="168" t="s">
        <v>1072</v>
      </c>
      <c r="G4" s="87"/>
      <c r="H4" s="159"/>
      <c r="I4" s="110"/>
      <c r="J4" s="90"/>
      <c r="K4" s="162"/>
      <c r="L4" s="112"/>
      <c r="M4" s="112"/>
    </row>
    <row r="5" spans="1:13" ht="89.25" x14ac:dyDescent="0.25">
      <c r="A5" s="23">
        <v>190</v>
      </c>
      <c r="B5" s="149">
        <v>1</v>
      </c>
      <c r="C5" s="35" t="s">
        <v>169</v>
      </c>
      <c r="D5" s="93" t="s">
        <v>163</v>
      </c>
      <c r="E5" s="85" t="s">
        <v>1062</v>
      </c>
      <c r="F5" s="85" t="s">
        <v>1066</v>
      </c>
      <c r="G5" s="16" t="s">
        <v>963</v>
      </c>
      <c r="H5" s="98" t="s">
        <v>1061</v>
      </c>
      <c r="I5" s="93"/>
      <c r="J5" s="90">
        <v>132199.20000000001</v>
      </c>
      <c r="K5" s="150">
        <v>45292</v>
      </c>
      <c r="L5" s="93"/>
      <c r="M5" s="150"/>
    </row>
    <row r="6" spans="1:13" ht="38.25" x14ac:dyDescent="0.25">
      <c r="A6" s="23">
        <v>191</v>
      </c>
      <c r="B6" s="149">
        <v>1</v>
      </c>
      <c r="C6" s="35" t="s">
        <v>169</v>
      </c>
      <c r="D6" s="93" t="s">
        <v>163</v>
      </c>
      <c r="E6" s="85" t="s">
        <v>1068</v>
      </c>
      <c r="F6" s="85" t="s">
        <v>1067</v>
      </c>
      <c r="G6" s="16" t="s">
        <v>961</v>
      </c>
      <c r="H6" s="98"/>
      <c r="I6" s="93"/>
      <c r="J6" s="90">
        <v>821223.5</v>
      </c>
      <c r="K6" s="150">
        <v>45292</v>
      </c>
      <c r="L6" s="93"/>
      <c r="M6" s="150"/>
    </row>
    <row r="7" spans="1:13" ht="76.5" x14ac:dyDescent="0.25">
      <c r="A7" s="23">
        <v>192</v>
      </c>
      <c r="B7" s="149">
        <v>1</v>
      </c>
      <c r="C7" s="35" t="s">
        <v>169</v>
      </c>
      <c r="D7" s="93" t="s">
        <v>163</v>
      </c>
      <c r="E7" s="85" t="s">
        <v>1064</v>
      </c>
      <c r="F7" s="85" t="s">
        <v>1063</v>
      </c>
      <c r="G7" s="16" t="s">
        <v>963</v>
      </c>
      <c r="H7" s="98" t="s">
        <v>1065</v>
      </c>
      <c r="I7" s="93"/>
      <c r="J7" s="90">
        <v>385744.07</v>
      </c>
      <c r="K7" s="150">
        <v>45292</v>
      </c>
      <c r="L7" s="93"/>
      <c r="M7" s="150"/>
    </row>
    <row r="8" spans="1:13" ht="153" x14ac:dyDescent="0.25">
      <c r="A8" s="23">
        <v>193</v>
      </c>
      <c r="B8" s="149">
        <v>1</v>
      </c>
      <c r="C8" s="35" t="s">
        <v>175</v>
      </c>
      <c r="D8" s="93" t="s">
        <v>1071</v>
      </c>
      <c r="E8" s="85" t="s">
        <v>1070</v>
      </c>
      <c r="F8" s="85" t="s">
        <v>1069</v>
      </c>
      <c r="G8" s="16" t="s">
        <v>961</v>
      </c>
      <c r="H8" s="98"/>
      <c r="I8" s="93">
        <v>2</v>
      </c>
      <c r="J8" s="90">
        <v>26500</v>
      </c>
      <c r="K8" s="150">
        <v>45292</v>
      </c>
      <c r="L8" s="93"/>
      <c r="M8" s="150"/>
    </row>
    <row r="9" spans="1:13" ht="21" customHeight="1" x14ac:dyDescent="0.25">
      <c r="A9" s="23">
        <v>194</v>
      </c>
      <c r="B9" s="149">
        <v>1</v>
      </c>
      <c r="C9" s="35" t="s">
        <v>173</v>
      </c>
      <c r="D9" s="93" t="s">
        <v>798</v>
      </c>
      <c r="E9" s="85" t="s">
        <v>1058</v>
      </c>
      <c r="F9" s="85" t="s">
        <v>1059</v>
      </c>
      <c r="G9" s="16" t="s">
        <v>961</v>
      </c>
      <c r="H9" s="98"/>
      <c r="I9" s="98" t="s">
        <v>1060</v>
      </c>
      <c r="J9" s="90">
        <v>750000</v>
      </c>
      <c r="K9" s="90" t="s">
        <v>834</v>
      </c>
      <c r="L9" s="150" t="s">
        <v>243</v>
      </c>
      <c r="M9" s="93" t="s">
        <v>802</v>
      </c>
    </row>
    <row r="10" spans="1:13" ht="89.25" x14ac:dyDescent="0.25">
      <c r="A10" s="23">
        <v>195</v>
      </c>
      <c r="B10" s="149">
        <v>1</v>
      </c>
      <c r="C10" s="35" t="s">
        <v>169</v>
      </c>
      <c r="D10" s="93" t="s">
        <v>163</v>
      </c>
      <c r="E10" s="85" t="s">
        <v>1074</v>
      </c>
      <c r="F10" s="85" t="s">
        <v>1075</v>
      </c>
      <c r="G10" s="16" t="s">
        <v>961</v>
      </c>
      <c r="H10" s="98"/>
      <c r="I10" s="93">
        <v>1</v>
      </c>
      <c r="J10" s="90">
        <v>21000</v>
      </c>
      <c r="K10" s="98">
        <v>45292</v>
      </c>
      <c r="L10" s="150" t="s">
        <v>243</v>
      </c>
      <c r="M10" s="93" t="s">
        <v>802</v>
      </c>
    </row>
    <row r="11" spans="1:13" ht="140.25" x14ac:dyDescent="0.25">
      <c r="A11" s="23">
        <v>196</v>
      </c>
      <c r="B11" s="149">
        <v>1</v>
      </c>
      <c r="C11" s="35" t="s">
        <v>175</v>
      </c>
      <c r="D11" s="93" t="s">
        <v>1071</v>
      </c>
      <c r="E11" s="85" t="s">
        <v>1077</v>
      </c>
      <c r="F11" s="85" t="s">
        <v>1076</v>
      </c>
      <c r="G11" s="16" t="s">
        <v>961</v>
      </c>
      <c r="H11" s="98"/>
      <c r="I11" s="93">
        <v>1000</v>
      </c>
      <c r="J11" s="90">
        <v>12700</v>
      </c>
      <c r="K11" s="98">
        <v>45352</v>
      </c>
      <c r="L11" s="150" t="s">
        <v>243</v>
      </c>
      <c r="M11" s="93" t="s">
        <v>802</v>
      </c>
    </row>
    <row r="1048218" spans="1:15" s="86" customFormat="1" x14ac:dyDescent="0.25">
      <c r="A1048218" s="77"/>
      <c r="B1048218" s="77"/>
      <c r="C1048218" s="77"/>
      <c r="D1048218" s="7"/>
      <c r="G1048218" s="77"/>
      <c r="H1048218" s="77"/>
      <c r="I1048218" s="77"/>
      <c r="J1048218" s="78"/>
      <c r="K1048218" s="77"/>
      <c r="L1048218" s="77"/>
      <c r="M1048218" s="77"/>
      <c r="N1048218" s="77"/>
      <c r="O1048218" s="77"/>
    </row>
  </sheetData>
  <autoFilter ref="A3:M3" xr:uid="{00000000-0001-0000-0400-000000000000}"/>
  <mergeCells count="1">
    <mergeCell ref="A1:M1"/>
  </mergeCells>
  <pageMargins left="0.511811024" right="0.511811024" top="0.78740157499999996" bottom="0.78740157499999996" header="0.31496062000000002" footer="0.3149606200000000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0E6948-DEEE-42E5-B70C-644CC2472C40}">
  <dimension ref="A1:O1048211"/>
  <sheetViews>
    <sheetView showGridLines="0" zoomScale="60" zoomScaleNormal="60" workbookViewId="0">
      <pane ySplit="3" topLeftCell="A4" activePane="bottomLeft" state="frozen"/>
      <selection pane="bottomLeft" activeCell="A3" sqref="A3:M3"/>
    </sheetView>
  </sheetViews>
  <sheetFormatPr defaultColWidth="9.28515625" defaultRowHeight="15" x14ac:dyDescent="0.25"/>
  <cols>
    <col min="1" max="1" width="9.28515625" style="77"/>
    <col min="2" max="2" width="18.5703125" style="77" bestFit="1" customWidth="1"/>
    <col min="3" max="3" width="18.5703125" style="77" customWidth="1"/>
    <col min="4" max="4" width="29" style="77" customWidth="1"/>
    <col min="5" max="5" width="37.28515625" style="86" customWidth="1"/>
    <col min="6" max="6" width="41.7109375" style="86" customWidth="1"/>
    <col min="7" max="7" width="24.140625" style="77" customWidth="1"/>
    <col min="8" max="8" width="26.7109375" style="77" customWidth="1"/>
    <col min="9" max="9" width="29" style="77" customWidth="1"/>
    <col min="10" max="10" width="32.7109375" style="78" bestFit="1" customWidth="1"/>
    <col min="11" max="13" width="29" style="77" customWidth="1"/>
    <col min="14" max="14" width="9.28515625" style="77"/>
    <col min="15" max="15" width="18.7109375" style="77" bestFit="1" customWidth="1"/>
    <col min="16" max="16384" width="9.28515625" style="77"/>
  </cols>
  <sheetData>
    <row r="1" spans="1:13" ht="18" customHeight="1" x14ac:dyDescent="0.25">
      <c r="A1" s="194" t="s">
        <v>959</v>
      </c>
      <c r="B1" s="194"/>
      <c r="C1" s="194"/>
      <c r="D1" s="194"/>
      <c r="E1" s="194"/>
      <c r="F1" s="194"/>
      <c r="G1" s="194"/>
      <c r="H1" s="194"/>
      <c r="I1" s="194"/>
      <c r="J1" s="194"/>
      <c r="K1" s="194"/>
      <c r="L1" s="194"/>
      <c r="M1" s="194"/>
    </row>
    <row r="2" spans="1:13" ht="31.5" x14ac:dyDescent="0.25">
      <c r="A2" s="79"/>
      <c r="B2" s="79"/>
      <c r="C2" s="83"/>
      <c r="D2" s="83"/>
      <c r="E2" s="84"/>
      <c r="F2" s="84"/>
      <c r="G2" s="79"/>
      <c r="H2" s="79"/>
      <c r="I2" s="80" t="s">
        <v>217</v>
      </c>
      <c r="J2" s="81">
        <f>SUBTOTAL(109,J4:J4)</f>
        <v>45730</v>
      </c>
      <c r="K2" s="83"/>
      <c r="L2" s="82"/>
      <c r="M2" s="82"/>
    </row>
    <row r="3" spans="1:13" ht="134.25" customHeight="1" x14ac:dyDescent="0.25">
      <c r="A3" s="143" t="s">
        <v>730</v>
      </c>
      <c r="B3" s="35" t="s">
        <v>218</v>
      </c>
      <c r="C3" s="35" t="s">
        <v>866</v>
      </c>
      <c r="D3" s="35" t="s">
        <v>219</v>
      </c>
      <c r="E3" s="35" t="s">
        <v>220</v>
      </c>
      <c r="F3" s="35" t="s">
        <v>221</v>
      </c>
      <c r="G3" s="35" t="s">
        <v>960</v>
      </c>
      <c r="H3" s="35" t="s">
        <v>222</v>
      </c>
      <c r="I3" s="35" t="s">
        <v>223</v>
      </c>
      <c r="J3" s="35" t="s">
        <v>224</v>
      </c>
      <c r="K3" s="35" t="s">
        <v>225</v>
      </c>
      <c r="L3" s="35" t="s">
        <v>226</v>
      </c>
      <c r="M3" s="35" t="s">
        <v>227</v>
      </c>
    </row>
    <row r="4" spans="1:13" ht="114.75" x14ac:dyDescent="0.25">
      <c r="A4" s="23">
        <v>197</v>
      </c>
      <c r="B4" s="149">
        <v>1</v>
      </c>
      <c r="C4" s="35" t="s">
        <v>158</v>
      </c>
      <c r="D4" s="93" t="s">
        <v>956</v>
      </c>
      <c r="E4" s="85" t="s">
        <v>1078</v>
      </c>
      <c r="F4" s="85" t="s">
        <v>1079</v>
      </c>
      <c r="G4" s="16" t="s">
        <v>961</v>
      </c>
      <c r="H4" s="98"/>
      <c r="I4" s="93">
        <v>1</v>
      </c>
      <c r="J4" s="90">
        <v>45730</v>
      </c>
      <c r="K4" s="98">
        <v>45352</v>
      </c>
      <c r="L4" s="150" t="s">
        <v>243</v>
      </c>
      <c r="M4" s="93" t="s">
        <v>802</v>
      </c>
    </row>
    <row r="1048211" spans="1:15" s="86" customFormat="1" x14ac:dyDescent="0.25">
      <c r="A1048211" s="77"/>
      <c r="B1048211" s="77"/>
      <c r="C1048211" s="77"/>
      <c r="D1048211" s="7"/>
      <c r="G1048211" s="77"/>
      <c r="H1048211" s="77"/>
      <c r="I1048211" s="77"/>
      <c r="J1048211" s="78"/>
      <c r="K1048211" s="77"/>
      <c r="L1048211" s="77"/>
      <c r="M1048211" s="77"/>
      <c r="N1048211" s="77"/>
      <c r="O1048211" s="77"/>
    </row>
  </sheetData>
  <autoFilter ref="A3:M3" xr:uid="{00000000-0001-0000-0400-000000000000}"/>
  <mergeCells count="1">
    <mergeCell ref="A1:M1"/>
  </mergeCells>
  <pageMargins left="0.511811024" right="0.511811024" top="0.78740157499999996" bottom="0.78740157499999996" header="0.31496062000000002" footer="0.3149606200000000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12A06-7CB4-4678-827D-85B595B1628D}">
  <dimension ref="A1:O1048217"/>
  <sheetViews>
    <sheetView showGridLines="0" zoomScale="60" zoomScaleNormal="60" workbookViewId="0">
      <pane ySplit="3" topLeftCell="A4" activePane="bottomLeft" state="frozen"/>
      <selection pane="bottomLeft" activeCell="A3" sqref="A3:M3"/>
    </sheetView>
  </sheetViews>
  <sheetFormatPr defaultColWidth="9.28515625" defaultRowHeight="15" x14ac:dyDescent="0.25"/>
  <cols>
    <col min="1" max="1" width="9.28515625" style="77"/>
    <col min="2" max="2" width="18.5703125" style="77" bestFit="1" customWidth="1"/>
    <col min="3" max="3" width="18.5703125" style="77" customWidth="1"/>
    <col min="4" max="4" width="29" style="77" customWidth="1"/>
    <col min="5" max="5" width="37.28515625" style="86" customWidth="1"/>
    <col min="6" max="6" width="41.7109375" style="86" customWidth="1"/>
    <col min="7" max="7" width="24.140625" style="77" customWidth="1"/>
    <col min="8" max="8" width="26.7109375" style="77" customWidth="1"/>
    <col min="9" max="9" width="29" style="77" customWidth="1"/>
    <col min="10" max="10" width="32.7109375" style="78" bestFit="1" customWidth="1"/>
    <col min="11" max="13" width="29" style="77" customWidth="1"/>
    <col min="14" max="14" width="9.28515625" style="77"/>
    <col min="15" max="15" width="18.7109375" style="77" bestFit="1" customWidth="1"/>
    <col min="16" max="16384" width="9.28515625" style="77"/>
  </cols>
  <sheetData>
    <row r="1" spans="1:13" ht="18" customHeight="1" x14ac:dyDescent="0.25">
      <c r="A1" s="194" t="s">
        <v>959</v>
      </c>
      <c r="B1" s="194"/>
      <c r="C1" s="194"/>
      <c r="D1" s="194"/>
      <c r="E1" s="194"/>
      <c r="F1" s="194"/>
      <c r="G1" s="194"/>
      <c r="H1" s="194"/>
      <c r="I1" s="194"/>
      <c r="J1" s="194"/>
      <c r="K1" s="194"/>
      <c r="L1" s="194"/>
      <c r="M1" s="194"/>
    </row>
    <row r="2" spans="1:13" ht="31.5" x14ac:dyDescent="0.25">
      <c r="A2" s="79"/>
      <c r="B2" s="79"/>
      <c r="C2" s="83"/>
      <c r="D2" s="83"/>
      <c r="E2" s="84"/>
      <c r="F2" s="84"/>
      <c r="G2" s="79"/>
      <c r="H2" s="79"/>
      <c r="I2" s="80" t="s">
        <v>217</v>
      </c>
      <c r="J2" s="81">
        <f>SUBTOTAL(109,J4:J10)</f>
        <v>728305.11</v>
      </c>
      <c r="K2" s="83"/>
      <c r="L2" s="82"/>
      <c r="M2" s="82"/>
    </row>
    <row r="3" spans="1:13" ht="134.25" customHeight="1" x14ac:dyDescent="0.25">
      <c r="A3" s="143" t="s">
        <v>730</v>
      </c>
      <c r="B3" s="35" t="s">
        <v>218</v>
      </c>
      <c r="C3" s="35" t="s">
        <v>866</v>
      </c>
      <c r="D3" s="35" t="s">
        <v>219</v>
      </c>
      <c r="E3" s="35" t="s">
        <v>220</v>
      </c>
      <c r="F3" s="35" t="s">
        <v>221</v>
      </c>
      <c r="G3" s="35" t="s">
        <v>960</v>
      </c>
      <c r="H3" s="35" t="s">
        <v>222</v>
      </c>
      <c r="I3" s="35" t="s">
        <v>223</v>
      </c>
      <c r="J3" s="35" t="s">
        <v>224</v>
      </c>
      <c r="K3" s="35" t="s">
        <v>225</v>
      </c>
      <c r="L3" s="35" t="s">
        <v>226</v>
      </c>
      <c r="M3" s="35" t="s">
        <v>227</v>
      </c>
    </row>
    <row r="4" spans="1:13" ht="204" x14ac:dyDescent="0.25">
      <c r="A4" s="23">
        <v>198</v>
      </c>
      <c r="B4" s="149">
        <v>1</v>
      </c>
      <c r="C4" s="35" t="s">
        <v>171</v>
      </c>
      <c r="D4" s="93" t="s">
        <v>1080</v>
      </c>
      <c r="E4" s="85" t="s">
        <v>1081</v>
      </c>
      <c r="F4" s="85" t="s">
        <v>1082</v>
      </c>
      <c r="G4" s="16" t="s">
        <v>961</v>
      </c>
      <c r="H4" s="98"/>
      <c r="I4" s="93">
        <v>10</v>
      </c>
      <c r="J4" s="90">
        <v>77246.3</v>
      </c>
      <c r="K4" s="98">
        <v>45383</v>
      </c>
      <c r="L4" s="150" t="s">
        <v>243</v>
      </c>
      <c r="M4" s="93" t="s">
        <v>802</v>
      </c>
    </row>
    <row r="5" spans="1:13" ht="178.5" x14ac:dyDescent="0.25">
      <c r="A5" s="23">
        <v>199</v>
      </c>
      <c r="B5" s="149">
        <v>1</v>
      </c>
      <c r="C5" s="35" t="s">
        <v>169</v>
      </c>
      <c r="D5" s="93" t="s">
        <v>163</v>
      </c>
      <c r="E5" s="85" t="s">
        <v>1083</v>
      </c>
      <c r="F5" s="85" t="s">
        <v>1084</v>
      </c>
      <c r="G5" s="16" t="s">
        <v>961</v>
      </c>
      <c r="H5" s="98"/>
      <c r="I5" s="93">
        <v>1</v>
      </c>
      <c r="J5" s="90">
        <v>27434.98</v>
      </c>
      <c r="K5" s="98">
        <v>45383</v>
      </c>
      <c r="L5" s="150" t="s">
        <v>243</v>
      </c>
      <c r="M5" s="93" t="s">
        <v>802</v>
      </c>
    </row>
    <row r="6" spans="1:13" ht="153" x14ac:dyDescent="0.25">
      <c r="A6" s="23">
        <v>200</v>
      </c>
      <c r="B6" s="149">
        <v>1</v>
      </c>
      <c r="C6" s="35" t="s">
        <v>169</v>
      </c>
      <c r="D6" s="93" t="s">
        <v>163</v>
      </c>
      <c r="E6" s="85" t="s">
        <v>1085</v>
      </c>
      <c r="F6" s="85" t="s">
        <v>1086</v>
      </c>
      <c r="G6" s="16" t="s">
        <v>961</v>
      </c>
      <c r="H6" s="98"/>
      <c r="I6" s="93">
        <v>1</v>
      </c>
      <c r="J6" s="90">
        <v>303823.83</v>
      </c>
      <c r="K6" s="98">
        <v>45383</v>
      </c>
      <c r="L6" s="150" t="s">
        <v>243</v>
      </c>
      <c r="M6" s="93" t="s">
        <v>802</v>
      </c>
    </row>
    <row r="7" spans="1:13" ht="140.25" x14ac:dyDescent="0.25">
      <c r="A7" s="23">
        <v>201</v>
      </c>
      <c r="B7" s="149">
        <v>1</v>
      </c>
      <c r="C7" s="35" t="s">
        <v>169</v>
      </c>
      <c r="D7" s="93" t="s">
        <v>163</v>
      </c>
      <c r="E7" s="85" t="s">
        <v>1087</v>
      </c>
      <c r="F7" s="85" t="s">
        <v>1088</v>
      </c>
      <c r="G7" s="16" t="s">
        <v>961</v>
      </c>
      <c r="H7" s="98"/>
      <c r="I7" s="93">
        <v>1</v>
      </c>
      <c r="J7" s="90">
        <v>16700</v>
      </c>
      <c r="K7" s="98">
        <v>45383</v>
      </c>
      <c r="L7" s="150" t="s">
        <v>243</v>
      </c>
      <c r="M7" s="93" t="s">
        <v>802</v>
      </c>
    </row>
    <row r="8" spans="1:13" ht="178.5" x14ac:dyDescent="0.25">
      <c r="A8" s="23">
        <v>202</v>
      </c>
      <c r="B8" s="149">
        <v>1</v>
      </c>
      <c r="C8" s="35" t="s">
        <v>169</v>
      </c>
      <c r="D8" s="93" t="s">
        <v>163</v>
      </c>
      <c r="E8" s="85" t="s">
        <v>1089</v>
      </c>
      <c r="F8" s="85" t="s">
        <v>1090</v>
      </c>
      <c r="G8" s="16" t="s">
        <v>961</v>
      </c>
      <c r="H8" s="98"/>
      <c r="I8" s="93">
        <v>1</v>
      </c>
      <c r="J8" s="90">
        <v>12500</v>
      </c>
      <c r="K8" s="98">
        <v>45383</v>
      </c>
      <c r="L8" s="150" t="s">
        <v>243</v>
      </c>
      <c r="M8" s="93" t="s">
        <v>802</v>
      </c>
    </row>
    <row r="9" spans="1:13" ht="165.75" x14ac:dyDescent="0.25">
      <c r="A9" s="23">
        <v>203</v>
      </c>
      <c r="B9" s="149">
        <v>1</v>
      </c>
      <c r="C9" s="35" t="s">
        <v>169</v>
      </c>
      <c r="D9" s="93" t="s">
        <v>891</v>
      </c>
      <c r="E9" s="85" t="s">
        <v>1091</v>
      </c>
      <c r="F9" s="85" t="s">
        <v>1092</v>
      </c>
      <c r="G9" s="16" t="s">
        <v>961</v>
      </c>
      <c r="H9" s="98"/>
      <c r="I9" s="93">
        <v>1</v>
      </c>
      <c r="J9" s="90">
        <v>251000</v>
      </c>
      <c r="K9" s="98">
        <v>45383</v>
      </c>
      <c r="L9" s="150" t="s">
        <v>243</v>
      </c>
      <c r="M9" s="93" t="s">
        <v>802</v>
      </c>
    </row>
    <row r="10" spans="1:13" ht="63.75" x14ac:dyDescent="0.25">
      <c r="A10" s="23">
        <v>204</v>
      </c>
      <c r="B10" s="149">
        <v>1</v>
      </c>
      <c r="C10" s="35" t="s">
        <v>172</v>
      </c>
      <c r="D10" s="93" t="s">
        <v>1093</v>
      </c>
      <c r="E10" s="85" t="s">
        <v>1094</v>
      </c>
      <c r="F10" s="85" t="s">
        <v>1095</v>
      </c>
      <c r="G10" s="16" t="s">
        <v>961</v>
      </c>
      <c r="H10" s="98"/>
      <c r="I10" s="93">
        <v>1</v>
      </c>
      <c r="J10" s="90">
        <v>39600</v>
      </c>
      <c r="K10" s="98">
        <v>45383</v>
      </c>
      <c r="L10" s="150" t="s">
        <v>243</v>
      </c>
      <c r="M10" s="93" t="s">
        <v>802</v>
      </c>
    </row>
    <row r="1048217" spans="1:15" s="86" customFormat="1" x14ac:dyDescent="0.25">
      <c r="A1048217" s="77"/>
      <c r="B1048217" s="77"/>
      <c r="C1048217" s="77"/>
      <c r="D1048217" s="7"/>
      <c r="G1048217" s="77"/>
      <c r="H1048217" s="77"/>
      <c r="I1048217" s="77"/>
      <c r="J1048217" s="78"/>
      <c r="K1048217" s="77"/>
      <c r="L1048217" s="77"/>
      <c r="M1048217" s="77"/>
      <c r="N1048217" s="77"/>
      <c r="O1048217" s="77"/>
    </row>
  </sheetData>
  <autoFilter ref="A3:M3" xr:uid="{00000000-0001-0000-0400-000000000000}"/>
  <mergeCells count="1">
    <mergeCell ref="A1:M1"/>
  </mergeCells>
  <pageMargins left="0.511811024" right="0.511811024" top="0.78740157499999996" bottom="0.78740157499999996" header="0.31496062000000002" footer="0.31496062000000002"/>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3"/>
  <sheetViews>
    <sheetView showGridLines="0" zoomScale="85" zoomScaleNormal="85" workbookViewId="0">
      <pane xSplit="1" ySplit="3" topLeftCell="B4" activePane="bottomRight" state="frozen"/>
      <selection pane="topRight" activeCell="B7" sqref="B7"/>
      <selection pane="bottomLeft" activeCell="B7" sqref="B7"/>
      <selection pane="bottomRight" activeCell="B7" sqref="B7"/>
    </sheetView>
  </sheetViews>
  <sheetFormatPr defaultRowHeight="15" x14ac:dyDescent="0.25"/>
  <cols>
    <col min="1" max="1" width="3" bestFit="1" customWidth="1"/>
    <col min="2" max="2" width="38.42578125" customWidth="1"/>
    <col min="3"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SUM(E4:E23)</f>
        <v>328000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63.75" x14ac:dyDescent="0.25">
      <c r="A4" s="35">
        <v>1</v>
      </c>
      <c r="B4" s="64" t="s">
        <v>238</v>
      </c>
      <c r="C4" s="64" t="s">
        <v>239</v>
      </c>
      <c r="D4" s="16" t="s">
        <v>240</v>
      </c>
      <c r="E4" s="10" t="s">
        <v>241</v>
      </c>
      <c r="F4" s="66">
        <v>45046</v>
      </c>
      <c r="G4" s="7" t="s">
        <v>242</v>
      </c>
      <c r="H4" s="7" t="s">
        <v>243</v>
      </c>
      <c r="I4" s="1" t="s">
        <v>244</v>
      </c>
    </row>
    <row r="5" spans="1:9" ht="51" x14ac:dyDescent="0.25">
      <c r="A5" s="35">
        <v>2</v>
      </c>
      <c r="B5" s="16"/>
      <c r="C5" s="64" t="s">
        <v>245</v>
      </c>
      <c r="D5" s="67">
        <v>2000</v>
      </c>
      <c r="E5" s="67">
        <v>24000</v>
      </c>
      <c r="F5" s="16"/>
      <c r="G5" s="1"/>
      <c r="H5" s="1"/>
      <c r="I5" s="1" t="s">
        <v>244</v>
      </c>
    </row>
    <row r="6" spans="1:9" ht="114.75" x14ac:dyDescent="0.25">
      <c r="A6" s="35">
        <v>3</v>
      </c>
      <c r="B6" s="64" t="s">
        <v>246</v>
      </c>
      <c r="C6" s="64" t="s">
        <v>247</v>
      </c>
      <c r="D6" s="68" t="s">
        <v>248</v>
      </c>
      <c r="E6" s="69">
        <v>120000</v>
      </c>
      <c r="F6" s="66">
        <v>45016</v>
      </c>
      <c r="G6" s="7" t="s">
        <v>242</v>
      </c>
      <c r="H6" s="7" t="s">
        <v>243</v>
      </c>
      <c r="I6" s="1" t="s">
        <v>244</v>
      </c>
    </row>
    <row r="7" spans="1:9" ht="63.75" x14ac:dyDescent="0.25">
      <c r="A7" s="35">
        <v>4</v>
      </c>
      <c r="B7" s="64" t="s">
        <v>249</v>
      </c>
      <c r="C7" s="64" t="s">
        <v>250</v>
      </c>
      <c r="D7" s="16" t="s">
        <v>248</v>
      </c>
      <c r="E7" s="70">
        <v>25000</v>
      </c>
      <c r="F7" s="71">
        <v>44956</v>
      </c>
      <c r="G7" s="72" t="s">
        <v>251</v>
      </c>
      <c r="H7" s="7" t="s">
        <v>243</v>
      </c>
      <c r="I7" s="1" t="s">
        <v>244</v>
      </c>
    </row>
    <row r="8" spans="1:9" ht="63.75" x14ac:dyDescent="0.25">
      <c r="A8" s="35">
        <v>5</v>
      </c>
      <c r="B8" s="64" t="s">
        <v>249</v>
      </c>
      <c r="C8" s="64" t="s">
        <v>252</v>
      </c>
      <c r="D8" s="16" t="s">
        <v>248</v>
      </c>
      <c r="E8" s="73">
        <v>20000</v>
      </c>
      <c r="F8" s="71">
        <v>45046</v>
      </c>
      <c r="G8" s="72" t="s">
        <v>251</v>
      </c>
      <c r="H8" s="7" t="s">
        <v>243</v>
      </c>
      <c r="I8" s="1" t="s">
        <v>244</v>
      </c>
    </row>
    <row r="9" spans="1:9" ht="63.75" x14ac:dyDescent="0.25">
      <c r="A9" s="35">
        <v>6</v>
      </c>
      <c r="B9" s="64" t="s">
        <v>253</v>
      </c>
      <c r="C9" s="64" t="s">
        <v>254</v>
      </c>
      <c r="D9" s="16" t="s">
        <v>248</v>
      </c>
      <c r="E9" s="73">
        <v>50000</v>
      </c>
      <c r="F9" s="74">
        <v>45169</v>
      </c>
      <c r="G9" s="72" t="s">
        <v>242</v>
      </c>
      <c r="H9" s="7" t="s">
        <v>243</v>
      </c>
      <c r="I9" s="1" t="s">
        <v>244</v>
      </c>
    </row>
    <row r="10" spans="1:9" ht="89.25" x14ac:dyDescent="0.25">
      <c r="A10" s="35">
        <v>7</v>
      </c>
      <c r="B10" s="64" t="s">
        <v>255</v>
      </c>
      <c r="C10" s="75" t="s">
        <v>256</v>
      </c>
      <c r="D10" s="16" t="s">
        <v>257</v>
      </c>
      <c r="E10" s="70">
        <v>12000</v>
      </c>
      <c r="F10" s="74">
        <v>45077</v>
      </c>
      <c r="G10" s="72" t="s">
        <v>258</v>
      </c>
      <c r="H10" s="7" t="s">
        <v>243</v>
      </c>
      <c r="I10" s="1" t="s">
        <v>244</v>
      </c>
    </row>
    <row r="11" spans="1:9" ht="76.5" x14ac:dyDescent="0.25">
      <c r="A11" s="35">
        <v>8</v>
      </c>
      <c r="B11" s="64" t="s">
        <v>259</v>
      </c>
      <c r="C11" s="64" t="s">
        <v>260</v>
      </c>
      <c r="D11" s="16" t="s">
        <v>261</v>
      </c>
      <c r="E11" s="70">
        <v>25000</v>
      </c>
      <c r="F11" s="74">
        <v>45153</v>
      </c>
      <c r="G11" s="72" t="s">
        <v>258</v>
      </c>
      <c r="H11" s="7" t="s">
        <v>243</v>
      </c>
      <c r="I11" s="1" t="s">
        <v>244</v>
      </c>
    </row>
    <row r="12" spans="1:9" ht="51" x14ac:dyDescent="0.25">
      <c r="A12" s="35">
        <v>9</v>
      </c>
      <c r="B12" s="64" t="s">
        <v>262</v>
      </c>
      <c r="C12" s="64" t="s">
        <v>263</v>
      </c>
      <c r="D12" s="16" t="s">
        <v>248</v>
      </c>
      <c r="E12" s="73">
        <v>12000</v>
      </c>
      <c r="F12" s="74">
        <v>45169</v>
      </c>
      <c r="G12" s="72" t="s">
        <v>242</v>
      </c>
      <c r="H12" s="7" t="s">
        <v>243</v>
      </c>
      <c r="I12" s="1" t="s">
        <v>264</v>
      </c>
    </row>
    <row r="13" spans="1:9" ht="63.75" x14ac:dyDescent="0.25">
      <c r="A13" s="35">
        <v>10</v>
      </c>
      <c r="B13" s="64" t="s">
        <v>265</v>
      </c>
      <c r="C13" s="64" t="s">
        <v>266</v>
      </c>
      <c r="D13" s="16" t="s">
        <v>267</v>
      </c>
      <c r="E13" s="73">
        <v>25000</v>
      </c>
      <c r="F13" s="74">
        <v>45078</v>
      </c>
      <c r="G13" s="72" t="s">
        <v>242</v>
      </c>
      <c r="H13" s="7" t="s">
        <v>243</v>
      </c>
      <c r="I13" s="1" t="s">
        <v>264</v>
      </c>
    </row>
    <row r="14" spans="1:9" ht="63.75" x14ac:dyDescent="0.25">
      <c r="A14" s="35">
        <v>11</v>
      </c>
      <c r="B14" s="64" t="s">
        <v>268</v>
      </c>
      <c r="C14" s="64" t="s">
        <v>269</v>
      </c>
      <c r="D14" s="16" t="s">
        <v>270</v>
      </c>
      <c r="E14" s="73">
        <v>15000</v>
      </c>
      <c r="F14" s="74">
        <v>45078</v>
      </c>
      <c r="G14" s="72" t="s">
        <v>242</v>
      </c>
      <c r="H14" s="7" t="s">
        <v>243</v>
      </c>
      <c r="I14" s="1" t="s">
        <v>264</v>
      </c>
    </row>
    <row r="15" spans="1:9" x14ac:dyDescent="0.25">
      <c r="A15" s="35">
        <v>12</v>
      </c>
      <c r="B15" s="16"/>
      <c r="C15" s="16"/>
      <c r="D15" s="16"/>
      <c r="E15" s="10"/>
      <c r="F15" s="16"/>
      <c r="G15" s="1"/>
      <c r="H15" s="1"/>
      <c r="I15" s="1"/>
    </row>
    <row r="16" spans="1:9" x14ac:dyDescent="0.25">
      <c r="A16" s="35">
        <v>13</v>
      </c>
      <c r="B16" s="16"/>
      <c r="C16" s="16"/>
      <c r="D16" s="16"/>
      <c r="E16" s="10"/>
      <c r="F16" s="16"/>
      <c r="G16" s="1"/>
      <c r="H16" s="1"/>
      <c r="I16" s="1"/>
    </row>
    <row r="17" spans="1:9" x14ac:dyDescent="0.25">
      <c r="A17" s="35">
        <v>14</v>
      </c>
      <c r="B17" s="16"/>
      <c r="C17" s="16"/>
      <c r="D17" s="16"/>
      <c r="E17" s="10"/>
      <c r="F17" s="16"/>
      <c r="G17" s="1"/>
      <c r="H17" s="1"/>
      <c r="I17" s="1"/>
    </row>
    <row r="18" spans="1:9" x14ac:dyDescent="0.25">
      <c r="A18" s="35">
        <v>15</v>
      </c>
      <c r="B18" s="16"/>
      <c r="C18" s="16"/>
      <c r="D18" s="16"/>
      <c r="E18" s="10"/>
      <c r="F18" s="16"/>
      <c r="G18" s="1"/>
      <c r="H18" s="1"/>
      <c r="I18" s="1"/>
    </row>
    <row r="19" spans="1:9" x14ac:dyDescent="0.25">
      <c r="A19" s="35">
        <v>16</v>
      </c>
      <c r="B19" s="16"/>
      <c r="C19" s="16"/>
      <c r="D19" s="16"/>
      <c r="E19" s="10"/>
      <c r="F19" s="16"/>
      <c r="G19" s="1"/>
      <c r="H19" s="1"/>
      <c r="I19" s="1"/>
    </row>
    <row r="20" spans="1:9" x14ac:dyDescent="0.25">
      <c r="A20" s="35">
        <v>17</v>
      </c>
      <c r="B20" s="16"/>
      <c r="C20" s="16"/>
      <c r="D20" s="16"/>
      <c r="E20" s="10"/>
      <c r="F20" s="16"/>
      <c r="G20" s="1"/>
      <c r="H20" s="1"/>
      <c r="I20" s="1"/>
    </row>
    <row r="21" spans="1:9" x14ac:dyDescent="0.25">
      <c r="A21" s="35">
        <v>18</v>
      </c>
      <c r="B21" s="16"/>
      <c r="C21" s="16"/>
      <c r="D21" s="16"/>
      <c r="E21" s="10"/>
      <c r="F21" s="16"/>
      <c r="G21" s="1"/>
      <c r="H21" s="1"/>
      <c r="I21" s="1"/>
    </row>
    <row r="22" spans="1:9" x14ac:dyDescent="0.25">
      <c r="A22" s="35">
        <v>19</v>
      </c>
      <c r="B22" s="16"/>
      <c r="C22" s="16"/>
      <c r="D22" s="16"/>
      <c r="E22" s="10"/>
      <c r="F22" s="16"/>
      <c r="G22" s="1"/>
      <c r="H22" s="1"/>
      <c r="I22" s="1"/>
    </row>
    <row r="23" spans="1:9" x14ac:dyDescent="0.25">
      <c r="A23" s="35">
        <v>20</v>
      </c>
      <c r="B23" s="16"/>
      <c r="C23" s="16"/>
      <c r="D23" s="16"/>
      <c r="E23" s="10"/>
      <c r="F23" s="16"/>
      <c r="G23" s="1"/>
      <c r="H23" s="1"/>
      <c r="I23" s="1"/>
    </row>
  </sheetData>
  <mergeCells count="2">
    <mergeCell ref="A1:I1"/>
    <mergeCell ref="A2:D2"/>
  </mergeCells>
  <dataValidations count="1">
    <dataValidation type="list" allowBlank="1" showInputMessage="1" showErrorMessage="1" sqref="F5 F15:F23" xr:uid="{00000000-0002-0000-0500-000000000000}">
      <formula1>$N$3:$N$58</formula1>
    </dataValidation>
  </dataValidations>
  <pageMargins left="0.511811024" right="0.511811024" top="0.78740157499999996" bottom="0.78740157499999996" header="0.31496062000000002" footer="0.31496062000000002"/>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3"/>
  <sheetViews>
    <sheetView zoomScaleNormal="100" workbookViewId="0">
      <selection activeCell="B7" sqref="B7"/>
    </sheetView>
  </sheetViews>
  <sheetFormatPr defaultRowHeight="15" x14ac:dyDescent="0.25"/>
  <cols>
    <col min="1" max="1" width="3" bestFit="1" customWidth="1"/>
    <col min="2" max="9" width="29" customWidth="1"/>
  </cols>
  <sheetData>
    <row r="1" spans="1:9" ht="15.75" x14ac:dyDescent="0.25">
      <c r="A1" s="195" t="s">
        <v>228</v>
      </c>
      <c r="B1" s="195"/>
      <c r="C1" s="195"/>
      <c r="D1" s="195"/>
      <c r="E1" s="195"/>
      <c r="F1" s="195"/>
      <c r="G1" s="195"/>
      <c r="H1" s="195"/>
      <c r="I1" s="195"/>
    </row>
    <row r="2" spans="1:9" ht="15.75" thickBot="1" x14ac:dyDescent="0.3">
      <c r="A2" s="196" t="s">
        <v>229</v>
      </c>
      <c r="B2" s="196"/>
      <c r="C2" s="196"/>
      <c r="D2" s="196"/>
      <c r="E2" s="31">
        <f>SUM(E4:E23)</f>
        <v>200000</v>
      </c>
      <c r="F2" s="32"/>
      <c r="G2" s="32"/>
      <c r="H2" s="32"/>
      <c r="I2" s="32"/>
    </row>
    <row r="3" spans="1:9" ht="102" x14ac:dyDescent="0.25">
      <c r="A3" s="33" t="s">
        <v>2</v>
      </c>
      <c r="B3" s="33" t="s">
        <v>230</v>
      </c>
      <c r="C3" s="33" t="s">
        <v>231</v>
      </c>
      <c r="D3" s="34" t="s">
        <v>232</v>
      </c>
      <c r="E3" s="34" t="s">
        <v>233</v>
      </c>
      <c r="F3" s="34" t="s">
        <v>234</v>
      </c>
      <c r="G3" s="34" t="s">
        <v>235</v>
      </c>
      <c r="H3" s="34" t="s">
        <v>236</v>
      </c>
      <c r="I3" s="34" t="s">
        <v>237</v>
      </c>
    </row>
    <row r="4" spans="1:9" ht="38.25" x14ac:dyDescent="0.25">
      <c r="A4" s="35">
        <v>1</v>
      </c>
      <c r="B4" s="16" t="s">
        <v>271</v>
      </c>
      <c r="C4" s="16" t="s">
        <v>272</v>
      </c>
      <c r="D4" s="16"/>
      <c r="E4" s="10">
        <v>50000</v>
      </c>
      <c r="F4" s="65">
        <v>45107</v>
      </c>
      <c r="G4" s="7" t="s">
        <v>273</v>
      </c>
      <c r="H4" s="1"/>
      <c r="I4" s="7" t="s">
        <v>274</v>
      </c>
    </row>
    <row r="5" spans="1:9" ht="38.25" x14ac:dyDescent="0.25">
      <c r="A5" s="35">
        <v>2</v>
      </c>
      <c r="B5" s="16" t="s">
        <v>275</v>
      </c>
      <c r="C5" s="16" t="s">
        <v>276</v>
      </c>
      <c r="D5" s="16"/>
      <c r="E5" s="10">
        <v>150000</v>
      </c>
      <c r="F5" s="65">
        <v>45107</v>
      </c>
      <c r="G5" s="7" t="s">
        <v>251</v>
      </c>
      <c r="H5" s="1"/>
      <c r="I5" s="7" t="s">
        <v>274</v>
      </c>
    </row>
    <row r="6" spans="1:9" ht="23.65" customHeight="1" x14ac:dyDescent="0.25">
      <c r="A6" s="35">
        <v>3</v>
      </c>
      <c r="B6" s="16"/>
      <c r="C6" s="16"/>
      <c r="D6" s="16"/>
      <c r="E6" s="10"/>
      <c r="F6" s="1"/>
      <c r="G6" s="1"/>
      <c r="H6" s="1"/>
      <c r="I6" s="1"/>
    </row>
    <row r="7" spans="1:9" ht="23.65" customHeight="1" x14ac:dyDescent="0.25">
      <c r="A7" s="35">
        <v>4</v>
      </c>
      <c r="B7" s="16"/>
      <c r="C7" s="16"/>
      <c r="D7" s="16"/>
      <c r="E7" s="10"/>
      <c r="F7" s="1"/>
      <c r="G7" s="1"/>
      <c r="H7" s="1"/>
      <c r="I7" s="1"/>
    </row>
    <row r="8" spans="1:9" ht="23.65" customHeight="1" x14ac:dyDescent="0.25">
      <c r="A8" s="35">
        <v>5</v>
      </c>
      <c r="B8" s="16"/>
      <c r="C8" s="16"/>
      <c r="D8" s="16"/>
      <c r="E8" s="10"/>
      <c r="F8" s="1"/>
      <c r="G8" s="1"/>
      <c r="H8" s="1"/>
      <c r="I8" s="1"/>
    </row>
    <row r="9" spans="1:9" ht="23.65" customHeight="1" x14ac:dyDescent="0.25">
      <c r="A9" s="35">
        <v>6</v>
      </c>
      <c r="B9" s="16"/>
      <c r="C9" s="16"/>
      <c r="D9" s="16"/>
      <c r="E9" s="10"/>
      <c r="F9" s="1"/>
      <c r="G9" s="1"/>
      <c r="H9" s="1"/>
      <c r="I9" s="1"/>
    </row>
    <row r="10" spans="1:9" ht="23.65" customHeight="1" x14ac:dyDescent="0.25">
      <c r="A10" s="35">
        <v>7</v>
      </c>
      <c r="B10" s="16"/>
      <c r="C10" s="16"/>
      <c r="D10" s="16"/>
      <c r="E10" s="10"/>
      <c r="F10" s="1"/>
      <c r="G10" s="1"/>
      <c r="H10" s="1"/>
      <c r="I10" s="1"/>
    </row>
    <row r="11" spans="1:9" ht="23.65" customHeight="1" x14ac:dyDescent="0.25">
      <c r="A11" s="35">
        <v>8</v>
      </c>
      <c r="B11" s="16"/>
      <c r="C11" s="16"/>
      <c r="D11" s="16"/>
      <c r="E11" s="10"/>
      <c r="F11" s="1"/>
      <c r="G11" s="1"/>
      <c r="H11" s="1"/>
      <c r="I11" s="1"/>
    </row>
    <row r="12" spans="1:9" ht="23.65" customHeight="1" x14ac:dyDescent="0.25">
      <c r="A12" s="35">
        <v>9</v>
      </c>
      <c r="B12" s="16"/>
      <c r="C12" s="16"/>
      <c r="D12" s="16"/>
      <c r="E12" s="10"/>
      <c r="F12" s="1"/>
      <c r="G12" s="1"/>
      <c r="H12" s="1"/>
      <c r="I12" s="1"/>
    </row>
    <row r="13" spans="1:9" ht="23.65" customHeight="1" x14ac:dyDescent="0.25">
      <c r="A13" s="35">
        <v>10</v>
      </c>
      <c r="B13" s="16"/>
      <c r="C13" s="16"/>
      <c r="D13" s="16"/>
      <c r="E13" s="10"/>
      <c r="F13" s="1"/>
      <c r="G13" s="1"/>
      <c r="H13" s="1"/>
      <c r="I13" s="1"/>
    </row>
    <row r="14" spans="1:9" ht="23.65" customHeight="1" x14ac:dyDescent="0.25">
      <c r="A14" s="35">
        <v>11</v>
      </c>
      <c r="B14" s="16"/>
      <c r="C14" s="16"/>
      <c r="D14" s="16"/>
      <c r="E14" s="10"/>
      <c r="F14" s="1"/>
      <c r="G14" s="1"/>
      <c r="H14" s="1"/>
      <c r="I14" s="1"/>
    </row>
    <row r="15" spans="1:9" ht="23.65" customHeight="1" x14ac:dyDescent="0.25">
      <c r="A15" s="35">
        <v>12</v>
      </c>
      <c r="B15" s="16"/>
      <c r="C15" s="16"/>
      <c r="D15" s="16"/>
      <c r="E15" s="10"/>
      <c r="F15" s="1"/>
      <c r="G15" s="1"/>
      <c r="H15" s="1"/>
      <c r="I15" s="1"/>
    </row>
    <row r="16" spans="1:9" ht="23.65" customHeight="1" x14ac:dyDescent="0.25">
      <c r="A16" s="35">
        <v>13</v>
      </c>
      <c r="B16" s="16"/>
      <c r="C16" s="16"/>
      <c r="D16" s="16"/>
      <c r="E16" s="10"/>
      <c r="F16" s="1"/>
      <c r="G16" s="1"/>
      <c r="H16" s="1"/>
      <c r="I16" s="1"/>
    </row>
    <row r="17" spans="1:9" ht="23.65" customHeight="1" x14ac:dyDescent="0.25">
      <c r="A17" s="35">
        <v>14</v>
      </c>
      <c r="B17" s="16"/>
      <c r="C17" s="16"/>
      <c r="D17" s="16"/>
      <c r="E17" s="10"/>
      <c r="F17" s="1"/>
      <c r="G17" s="1"/>
      <c r="H17" s="1"/>
      <c r="I17" s="1"/>
    </row>
    <row r="18" spans="1:9" ht="23.65" customHeight="1" x14ac:dyDescent="0.25">
      <c r="A18" s="35">
        <v>15</v>
      </c>
      <c r="B18" s="16"/>
      <c r="C18" s="16"/>
      <c r="D18" s="16"/>
      <c r="E18" s="10"/>
      <c r="F18" s="1"/>
      <c r="G18" s="1"/>
      <c r="H18" s="1"/>
      <c r="I18" s="1"/>
    </row>
    <row r="19" spans="1:9" ht="23.65" customHeight="1" x14ac:dyDescent="0.25">
      <c r="A19" s="35">
        <v>16</v>
      </c>
      <c r="B19" s="16"/>
      <c r="C19" s="16"/>
      <c r="D19" s="16"/>
      <c r="E19" s="10"/>
      <c r="F19" s="1"/>
      <c r="G19" s="1"/>
      <c r="H19" s="1"/>
      <c r="I19" s="1"/>
    </row>
    <row r="20" spans="1:9" ht="23.65" customHeight="1" x14ac:dyDescent="0.25">
      <c r="A20" s="35">
        <v>17</v>
      </c>
      <c r="B20" s="16"/>
      <c r="C20" s="16"/>
      <c r="D20" s="16"/>
      <c r="E20" s="10"/>
      <c r="F20" s="1"/>
      <c r="G20" s="1"/>
      <c r="H20" s="1"/>
      <c r="I20" s="1"/>
    </row>
    <row r="21" spans="1:9" ht="23.65" customHeight="1" x14ac:dyDescent="0.25">
      <c r="A21" s="35">
        <v>18</v>
      </c>
      <c r="B21" s="16"/>
      <c r="C21" s="16"/>
      <c r="D21" s="16"/>
      <c r="E21" s="10"/>
      <c r="F21" s="1"/>
      <c r="G21" s="1"/>
      <c r="H21" s="1"/>
      <c r="I21" s="1"/>
    </row>
    <row r="22" spans="1:9" ht="23.65" customHeight="1" x14ac:dyDescent="0.25">
      <c r="A22" s="35">
        <v>19</v>
      </c>
      <c r="B22" s="16"/>
      <c r="C22" s="16"/>
      <c r="D22" s="16"/>
      <c r="E22" s="10"/>
      <c r="F22" s="1"/>
      <c r="G22" s="1"/>
      <c r="H22" s="1"/>
      <c r="I22" s="1"/>
    </row>
    <row r="23" spans="1:9" ht="23.65" customHeight="1" x14ac:dyDescent="0.25">
      <c r="A23" s="35">
        <v>20</v>
      </c>
      <c r="B23" s="16"/>
      <c r="C23" s="16"/>
      <c r="D23" s="16"/>
      <c r="E23" s="10"/>
      <c r="F23" s="1"/>
      <c r="G23" s="1"/>
      <c r="H23" s="1"/>
      <c r="I23" s="1"/>
    </row>
  </sheetData>
  <mergeCells count="2">
    <mergeCell ref="A1:I1"/>
    <mergeCell ref="A2:D2"/>
  </mergeCells>
  <pageMargins left="0.511811024" right="0.511811024" top="0.78740157499999996" bottom="0.78740157499999996" header="0.31496062000000002" footer="0.31496062000000002"/>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36A32E81A8834C954A8DCB6A79FEE8" ma:contentTypeVersion="14" ma:contentTypeDescription="Crie um novo documento." ma:contentTypeScope="" ma:versionID="2210b470d64d62a9b683042ef3289fb4">
  <xsd:schema xmlns:xsd="http://www.w3.org/2001/XMLSchema" xmlns:xs="http://www.w3.org/2001/XMLSchema" xmlns:p="http://schemas.microsoft.com/office/2006/metadata/properties" xmlns:ns2="0dd8f52d-4e61-41da-b19a-13617b0a4359" xmlns:ns3="5ed9492c-7fbf-4bd6-a872-f899940d406a" targetNamespace="http://schemas.microsoft.com/office/2006/metadata/properties" ma:root="true" ma:fieldsID="4b37ef3753a506f237171e7352918de7" ns2:_="" ns3:_="">
    <xsd:import namespace="0dd8f52d-4e61-41da-b19a-13617b0a4359"/>
    <xsd:import namespace="5ed9492c-7fbf-4bd6-a872-f899940d40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d8f52d-4e61-41da-b19a-13617b0a43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4ec4d449-cc40-4ed3-840b-478290d670b6"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d9492c-7fbf-4bd6-a872-f899940d406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eacb4149-516b-4176-8c1c-ce5d9c946e4f}" ma:internalName="TaxCatchAll" ma:showField="CatchAllData" ma:web="5ed9492c-7fbf-4bd6-a872-f899940d406a">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D a t a M a s h u p   x m l n s = " h t t p : / / s c h e m a s . m i c r o s o f t . c o m / D a t a M a s h u p " > A A A A A B c D A A B Q S w M E F A A C A A g A k w C I U G F 5 0 g u n A A A A + A A A A B I A H A B D b 2 5 m a W c v U G F j a 2 F n Z S 5 4 b W w g o h g A K K A U A A A A A A A A A A A A A A A A A A A A A A A A A A A A h Y / B C o I w H I d f R X Z 3 m 2 Y o 8 n d C X R O i I L q O t X S k U 9 x s v l u H H q l X S C i r W 8 f f x 3 f 4 f o / b H f K x q b 2 r 7 I 1 q d Y Y C T J E n t W h P S p c Z G u z Z T 1 D O Y M v F h Z f S m 2 R t 0 t G c M l R Z 2 6 W E O O e w W + C 2 L 0 l I a U C O x W Y v K t l w 9 J H V f 9 l X 2 l i u h U Q M D q 8 Y F u I 4 w c s 4 o j h K A i A z h k L p r x J O x Z g C + Y G w H m o 7 9 J J 1 1 l / t g M w T y P s F e w J Q S w M E F A A C A A g A k w C I U 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M A i F A o i k e 4 D g A A A B E A A A A T A B w A R m 9 y b X V s Y X M v U 2 V j d G l v b j E u b S C i G A A o o B Q A A A A A A A A A A A A A A A A A A A A A A A A A A A A r T k 0 u y c z P U w i G 0 I b W A F B L A Q I t A B Q A A g A I A J M A i F B h e d I L p w A A A P g A A A A S A A A A A A A A A A A A A A A A A A A A A A B D b 2 5 m a W c v U G F j a 2 F n Z S 5 4 b W x Q S w E C L Q A U A A I A C A C T A I h Q D 8 r p q 6 Q A A A D p A A A A E w A A A A A A A A A A A A A A A A D z A A A A W 0 N v b n R l b n R f V H l w Z X N d L n h t b F B L A Q I t A B Q A A g A I A J M A i F A 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0 2 C P z D V 5 p Q 7 M O 1 6 i C t + H I A A A A A A I A A A A A A B B m A A A A A Q A A I A A A A C f / / b 0 l h 6 V S W M I f 8 k B K r q g V 5 F / 1 v S Q E O L g s p d b L B u e m A A A A A A 6 A A A A A A g A A I A A A A B R y w + C a E J o i W 8 f M 9 x m w 5 Z 5 x F B o h + b z m 4 s + W 5 h Q d m 2 R g U A A A A H p l X M V 7 J Z x U v I Y e W I s a P B 4 B o e y u X J u 4 9 g x / b g / 4 0 m s 8 5 o 4 r B C N k Y H G 3 6 l 3 x H j f W s v 9 o U H T 8 h V V F 4 6 K c w w A m E t p L 0 X e u s I b M T p G v + a 8 8 g 7 X h Q A A A A C a 1 r + K k i d / C t 4 + X 6 L u 2 x X G b g J l i M 3 m j U 5 B G 3 I N 6 d d D z e Y K T T q M G E C 8 + m X G o s K L s u s z K J 8 J R L 6 r h R Q 4 2 A H 0 H 3 U I = < / D a t a M a s h u p > 
</file>

<file path=customXml/item4.xml><?xml version="1.0" encoding="utf-8"?>
<p:properties xmlns:p="http://schemas.microsoft.com/office/2006/metadata/properties" xmlns:xsi="http://www.w3.org/2001/XMLSchema-instance" xmlns:pc="http://schemas.microsoft.com/office/infopath/2007/PartnerControls">
  <documentManagement>
    <TaxCatchAll xmlns="5ed9492c-7fbf-4bd6-a872-f899940d406a" xsi:nil="true"/>
    <lcf76f155ced4ddcb4097134ff3c332f xmlns="0dd8f52d-4e61-41da-b19a-13617b0a435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32C83CAE-0628-4CCD-997F-B56D5A939966}">
  <ds:schemaRefs>
    <ds:schemaRef ds:uri="http://schemas.microsoft.com/sharepoint/v3/contenttype/forms"/>
  </ds:schemaRefs>
</ds:datastoreItem>
</file>

<file path=customXml/itemProps2.xml><?xml version="1.0" encoding="utf-8"?>
<ds:datastoreItem xmlns:ds="http://schemas.openxmlformats.org/officeDocument/2006/customXml" ds:itemID="{D17425BF-B2FD-45D8-A012-D1ED82FFF6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d8f52d-4e61-41da-b19a-13617b0a4359"/>
    <ds:schemaRef ds:uri="5ed9492c-7fbf-4bd6-a872-f899940d40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CF88DB3-8465-44AA-B454-9058B5DECFFE}">
  <ds:schemaRefs>
    <ds:schemaRef ds:uri="http://schemas.microsoft.com/DataMashup"/>
  </ds:schemaRefs>
</ds:datastoreItem>
</file>

<file path=customXml/itemProps4.xml><?xml version="1.0" encoding="utf-8"?>
<ds:datastoreItem xmlns:ds="http://schemas.openxmlformats.org/officeDocument/2006/customXml" ds:itemID="{E5C65A7D-37C5-44D8-AFE0-73F8C5AC8B9E}">
  <ds:schemaRef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0dd8f52d-4e61-41da-b19a-13617b0a4359"/>
    <ds:schemaRef ds:uri="http://purl.org/dc/dcmitype/"/>
    <ds:schemaRef ds:uri="http://purl.org/dc/terms/"/>
    <ds:schemaRef ds:uri="5ed9492c-7fbf-4bd6-a872-f899940d406a"/>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17</vt:i4>
      </vt:variant>
    </vt:vector>
  </HeadingPairs>
  <TitlesOfParts>
    <vt:vector size="17" baseType="lpstr">
      <vt:lpstr>Avaliação das Contratações</vt:lpstr>
      <vt:lpstr>Atas</vt:lpstr>
      <vt:lpstr>Planilha3</vt:lpstr>
      <vt:lpstr>PCA Consolidado  2024</vt:lpstr>
      <vt:lpstr>Alteração 14-02-2024</vt:lpstr>
      <vt:lpstr>Alteração 27-02-2024</vt:lpstr>
      <vt:lpstr>Alteração 22-03-2024</vt:lpstr>
      <vt:lpstr>DGP 2023</vt:lpstr>
      <vt:lpstr>COMP 2023</vt:lpstr>
      <vt:lpstr>CEIS 2023</vt:lpstr>
      <vt:lpstr>APLA 2023</vt:lpstr>
      <vt:lpstr>DTI 2023</vt:lpstr>
      <vt:lpstr>ACOM 2023</vt:lpstr>
      <vt:lpstr>DCGE 2023</vt:lpstr>
      <vt:lpstr>DLC 2023</vt:lpstr>
      <vt:lpstr>ICON 2023</vt:lpstr>
      <vt:lpstr>LINCE 2023</vt:lpstr>
    </vt:vector>
  </TitlesOfParts>
  <Manager/>
  <Company>TCSC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TCSC</dc:creator>
  <cp:keywords/>
  <dc:description/>
  <cp:lastModifiedBy>ANDRE DINIZ DOS SANTOS</cp:lastModifiedBy>
  <cp:revision/>
  <dcterms:created xsi:type="dcterms:W3CDTF">2019-02-19T18:12:22Z</dcterms:created>
  <dcterms:modified xsi:type="dcterms:W3CDTF">2024-03-25T17:34:50Z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0x0101005136A32E81A8834C954A8DCB6A79FEE8</vt:lpwstr>
  </property>
  <property fmtid="{D5CDD505-2E9C-101B-9397-08002B2CF9AE}" pid="3" name="Order">
    <vt:r8>785500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