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activeTab="3"/>
  </bookViews>
  <sheets>
    <sheet name="JANEIRO" sheetId="1" r:id="rId1"/>
    <sheet name="FEVEREIRO" sheetId="2" r:id="rId2"/>
    <sheet name="MARÇO" sheetId="3" r:id="rId3"/>
    <sheet name="ABRIL" sheetId="4" r:id="rId4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<sst xmlns="http://schemas.openxmlformats.org/spreadsheetml/2006/main" count="424" uniqueCount="81">
  <si>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</si>
  <si>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</si>
  <si>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</si>
  <si>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</si>
  <si>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</si>
  <si>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</si>
  <si>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</si>
  <si>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</si>
  <si>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</si>
  <si>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</si>
  <si>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</si>
  <si>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</si>
  <si>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</si>
  <si>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</si>
  <si>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</si>
  <si>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</si>
  <si>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</si>
  <si>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</si>
  <si>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</si>
  <si>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</si>
  <si>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</si>
  <si>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</si>
  <si>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</si>
  <si>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</si>
  <si>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</si>
  <si>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</si>
  <si>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</si>
  <si>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</si>
  <si>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</si>
  <si>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</si>
  <si>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</si>
  <si>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</si>
  <si>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</si>
  <si>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</si>
  <si>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</si>
  <si>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</si>
  <si>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</si>
  <si>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</si>
  <si>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</si>
  <si>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</si>
  <si>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</si>
  <si>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</si>
  <si>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</si>
  <si>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</si>
  <si>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</si>
  <si>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</si>
  <si>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</si>
  <si>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</si>
  <si>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</si>
  <si>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</si>
  <si>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</si>
  <si>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</si>
  <si>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</si>
  <si>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</si>
  <si>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</si>
  <si>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</si>
  <si>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</si>
  <si>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</si>
  <si>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</si>
  <si>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</si>
  <si>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</si>
  <si>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</si>
  <si>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</si>
  <si>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</si>
  <si>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</si>
  <si>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</si>
  <si>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</si>
  <si>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</si>
  <si>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</si>
  <si>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</si>
  <si>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</si>
  <si>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</si>
  <si>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</si>
  <si>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</si>
  <si>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</si>
  <si>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</si>
  <si>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JANEIRO</t>
  </si>
  <si>
    <t>TABELA 10 - RESUMO DA EXECUÇÃO ORÇAMENTÁRIA - 2017</t>
  </si>
  <si>
    <t>FEVEREIRO</t>
  </si>
  <si>
    <t>MARÇO</t>
  </si>
  <si>
    <t>ABRIL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</si>
</sst>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8"/>
      <name val="Calibri"/>
      <family val="0"/>
    </font>
    <font>
      <i/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6" fillId="8" borderId="0" xfId="48" applyFont="1" applyFill="1" applyAlignment="1">
      <alignment horizontal="center"/>
      <protection/>
    </xf>
    <xf numFmtId="0" fontId="5" fillId="8" borderId="0" xfId="48" applyFont="1" applyFill="1" applyAlignment="1">
      <alignment horizontal="left"/>
      <protection/>
    </xf>
    <xf numFmtId="0" fontId="6" fillId="8" borderId="0" xfId="48" applyFont="1" applyFill="1" applyAlignment="1">
      <alignment horizontal="left"/>
      <protection/>
    </xf>
    <xf numFmtId="0" fontId="5" fillId="0" borderId="0" xfId="48" applyFont="1" applyFill="1" applyBorder="1" applyAlignment="1">
      <alignment horizontal="center" vertical="center"/>
      <protection/>
    </xf>
    <xf numFmtId="43" fontId="5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5" fillId="16" borderId="10" xfId="70" applyFont="1" applyFill="1" applyBorder="1" applyAlignment="1">
      <alignment horizontal="center" vertical="center"/>
    </xf>
    <xf numFmtId="0" fontId="6" fillId="33" borderId="0" xfId="48" applyFont="1" applyFill="1" applyAlignment="1">
      <alignment horizontal="center"/>
      <protection/>
    </xf>
    <xf numFmtId="0" fontId="6" fillId="33" borderId="0" xfId="48" applyFont="1" applyFill="1">
      <alignment/>
      <protection/>
    </xf>
    <xf numFmtId="0" fontId="5" fillId="33" borderId="0" xfId="48" applyFont="1" applyFill="1">
      <alignment/>
      <protection/>
    </xf>
    <xf numFmtId="0" fontId="5" fillId="33" borderId="0" xfId="48" applyFont="1" applyFill="1" applyAlignment="1">
      <alignment horizontal="center"/>
      <protection/>
    </xf>
    <xf numFmtId="43" fontId="5" fillId="16" borderId="11" xfId="70" applyFont="1" applyFill="1" applyBorder="1" applyAlignment="1">
      <alignment horizontal="center" vertical="center"/>
    </xf>
    <xf numFmtId="4" fontId="3" fillId="0" borderId="0" xfId="48" applyNumberFormat="1" applyFont="1">
      <alignment/>
      <protection/>
    </xf>
    <xf numFmtId="4" fontId="5" fillId="19" borderId="12" xfId="48" applyNumberFormat="1" applyFont="1" applyFill="1" applyBorder="1" applyAlignment="1">
      <alignment vertical="center"/>
      <protection/>
    </xf>
    <xf numFmtId="43" fontId="5" fillId="16" borderId="11" xfId="70" applyFont="1" applyFill="1" applyBorder="1" applyAlignment="1">
      <alignment horizontal="center" vertical="center"/>
    </xf>
    <xf numFmtId="4" fontId="5" fillId="0" borderId="13" xfId="48" applyNumberFormat="1" applyFont="1" applyBorder="1">
      <alignment/>
      <protection/>
    </xf>
    <xf numFmtId="4" fontId="5" fillId="0" borderId="14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" fontId="6" fillId="0" borderId="13" xfId="48" applyNumberFormat="1" applyFont="1" applyBorder="1">
      <alignment/>
      <protection/>
    </xf>
    <xf numFmtId="40" fontId="6" fillId="0" borderId="13" xfId="58" applyNumberFormat="1" applyFont="1" applyBorder="1" applyAlignment="1">
      <alignment/>
    </xf>
    <xf numFmtId="4" fontId="6" fillId="0" borderId="14" xfId="48" applyNumberFormat="1" applyFont="1" applyBorder="1" applyAlignment="1">
      <alignment horizontal="right"/>
      <protection/>
    </xf>
    <xf numFmtId="4" fontId="6" fillId="0" borderId="0" xfId="48" applyNumberFormat="1" applyFont="1" applyBorder="1" applyAlignment="1">
      <alignment horizontal="right"/>
      <protection/>
    </xf>
    <xf numFmtId="40" fontId="5" fillId="0" borderId="13" xfId="58" applyNumberFormat="1" applyFont="1" applyBorder="1" applyAlignment="1">
      <alignment/>
    </xf>
    <xf numFmtId="4" fontId="5" fillId="8" borderId="13" xfId="48" applyNumberFormat="1" applyFont="1" applyFill="1" applyBorder="1">
      <alignment/>
      <protection/>
    </xf>
    <xf numFmtId="4" fontId="5" fillId="8" borderId="14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" fontId="6" fillId="8" borderId="13" xfId="48" applyNumberFormat="1" applyFont="1" applyFill="1" applyBorder="1">
      <alignment/>
      <protection/>
    </xf>
    <xf numFmtId="40" fontId="6" fillId="8" borderId="13" xfId="58" applyNumberFormat="1" applyFont="1" applyFill="1" applyBorder="1" applyAlignment="1">
      <alignment/>
    </xf>
    <xf numFmtId="4" fontId="6" fillId="8" borderId="14" xfId="48" applyNumberFormat="1" applyFont="1" applyFill="1" applyBorder="1" applyAlignment="1">
      <alignment horizontal="right"/>
      <protection/>
    </xf>
    <xf numFmtId="4" fontId="6" fillId="8" borderId="0" xfId="48" applyNumberFormat="1" applyFont="1" applyFill="1" applyBorder="1" applyAlignment="1">
      <alignment horizontal="right"/>
      <protection/>
    </xf>
    <xf numFmtId="40" fontId="5" fillId="8" borderId="13" xfId="58" applyNumberFormat="1" applyFont="1" applyFill="1" applyBorder="1" applyAlignment="1">
      <alignment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0" fontId="5" fillId="19" borderId="15" xfId="48" applyFont="1" applyFill="1" applyBorder="1" applyAlignment="1">
      <alignment horizontal="center" vertical="center"/>
      <protection/>
    </xf>
    <xf numFmtId="0" fontId="5" fillId="19" borderId="16" xfId="48" applyFont="1" applyFill="1" applyBorder="1" applyAlignment="1">
      <alignment horizontal="center" vertical="center"/>
      <protection/>
    </xf>
    <xf numFmtId="0" fontId="7" fillId="0" borderId="17" xfId="48" applyFont="1" applyFill="1" applyBorder="1" applyAlignment="1">
      <alignment horizontal="left" vertical="center"/>
      <protection/>
    </xf>
    <xf numFmtId="0" fontId="7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5" fillId="16" borderId="18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43" fontId="5" fillId="16" borderId="19" xfId="70" applyFont="1" applyFill="1" applyBorder="1" applyAlignment="1">
      <alignment horizontal="right" vertical="center"/>
    </xf>
    <xf numFmtId="43" fontId="5" fillId="16" borderId="20" xfId="70" applyFont="1" applyFill="1" applyBorder="1" applyAlignment="1">
      <alignment horizontal="right" vertical="center"/>
    </xf>
    <xf numFmtId="0" fontId="5" fillId="16" borderId="11" xfId="48" applyFont="1" applyFill="1" applyBorder="1" applyAlignment="1">
      <alignment horizontal="center" vertical="center"/>
      <protection/>
    </xf>
    <xf numFmtId="43" fontId="5" fillId="16" borderId="11" xfId="70" applyFont="1" applyFill="1" applyBorder="1" applyAlignment="1">
      <alignment horizontal="center" vertical="center"/>
    </xf>
    <xf numFmtId="43" fontId="5" fillId="16" borderId="18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/>
    </xf>
    <xf numFmtId="43" fontId="5" fillId="16" borderId="21" xfId="70" applyFont="1" applyFill="1" applyBorder="1" applyAlignment="1">
      <alignment horizont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JANEIRO!$H$50</c:f>
              <c:numCache/>
            </c:numRef>
          </c:val>
        </c:ser>
        <c:axId val="64173896"/>
        <c:axId val="10553673"/>
      </c:barChart>
      <c:catAx>
        <c:axId val="64173896"/>
        <c:scaling>
          <c:orientation val="minMax"/>
        </c:scaling>
        <c:axPos val="b"/>
        <c:delete val="1"/>
        <c:majorTickMark val="out"/>
        <c:minorTickMark val="none"/>
        <c:tickLblPos val="none"/>
        <c:crossAx val="10553673"/>
        <c:crosses val="autoZero"/>
        <c:auto val="1"/>
        <c:lblOffset val="100"/>
        <c:tickLblSkip val="1"/>
        <c:noMultiLvlLbl val="0"/>
      </c:catAx>
      <c:valAx>
        <c:axId val="10553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17389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JANEIRO!$B$52:$B$55</c:f>
              <c:strCache/>
            </c:strRef>
          </c:cat>
          <c:val>
            <c:numRef>
              <c:f>JANEIRO!$C$52:$C$55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FEVEREIRO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FEVEREIRO!$H$50</c:f>
              <c:numCache/>
            </c:numRef>
          </c:val>
        </c:ser>
        <c:axId val="14900106"/>
        <c:axId val="28982795"/>
      </c:barChart>
      <c:catAx>
        <c:axId val="14900106"/>
        <c:scaling>
          <c:orientation val="minMax"/>
        </c:scaling>
        <c:axPos val="b"/>
        <c:delete val="1"/>
        <c:majorTickMark val="out"/>
        <c:minorTickMark val="none"/>
        <c:tickLblPos val="none"/>
        <c:crossAx val="28982795"/>
        <c:crosses val="autoZero"/>
        <c:auto val="1"/>
        <c:lblOffset val="100"/>
        <c:tickLblSkip val="1"/>
        <c:noMultiLvlLbl val="0"/>
      </c:catAx>
      <c:valAx>
        <c:axId val="28982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90010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FEVEREIRO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FEVEREIRO!$B$52:$B$55</c:f>
              <c:strCache/>
            </c:strRef>
          </c:cat>
          <c:val>
            <c:numRef>
              <c:f>FEVEREIRO!$C$52:$C$55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MARÇO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MARÇO!$H$50</c:f>
              <c:numCache/>
            </c:numRef>
          </c:val>
        </c:ser>
        <c:axId val="4833484"/>
        <c:axId val="45741005"/>
      </c:barChart>
      <c:catAx>
        <c:axId val="4833484"/>
        <c:scaling>
          <c:orientation val="minMax"/>
        </c:scaling>
        <c:axPos val="b"/>
        <c:delete val="1"/>
        <c:majorTickMark val="out"/>
        <c:minorTickMark val="none"/>
        <c:tickLblPos val="none"/>
        <c:crossAx val="45741005"/>
        <c:crosses val="autoZero"/>
        <c:auto val="1"/>
        <c:lblOffset val="100"/>
        <c:tickLblSkip val="1"/>
        <c:noMultiLvlLbl val="0"/>
      </c:catAx>
      <c:valAx>
        <c:axId val="45741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3348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MARÇO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MARÇO!$B$52:$B$55</c:f>
              <c:strCache/>
            </c:strRef>
          </c:cat>
          <c:val>
            <c:numRef>
              <c:f>MARÇO!$C$52:$C$55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ABRIL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ABRIL!$H$50</c:f>
              <c:numCache/>
            </c:numRef>
          </c:val>
        </c:ser>
        <c:axId val="20375310"/>
        <c:axId val="49326735"/>
      </c:barChart>
      <c:catAx>
        <c:axId val="20375310"/>
        <c:scaling>
          <c:orientation val="minMax"/>
        </c:scaling>
        <c:axPos val="b"/>
        <c:delete val="1"/>
        <c:majorTickMark val="out"/>
        <c:minorTickMark val="none"/>
        <c:tickLblPos val="none"/>
        <c:crossAx val="49326735"/>
        <c:crosses val="autoZero"/>
        <c:auto val="1"/>
        <c:lblOffset val="100"/>
        <c:tickLblSkip val="1"/>
        <c:noMultiLvlLbl val="0"/>
      </c:catAx>
      <c:valAx>
        <c:axId val="49326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37531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ABRIL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ABRIL!$B$52:$B$55</c:f>
              <c:strCache/>
            </c:strRef>
          </c:cat>
          <c:val>
            <c:numRef>
              <c:f>ABRIL!$C$52:$C$55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5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0" t="s">
        <v>77</v>
      </c>
      <c r="B1" s="40"/>
      <c r="C1" s="40"/>
      <c r="D1" s="40"/>
      <c r="E1" s="40"/>
      <c r="F1" s="40"/>
      <c r="G1" s="40"/>
      <c r="H1" s="40"/>
      <c r="I1" s="40"/>
    </row>
    <row r="2" spans="1:9" s="2" customFormat="1" ht="15" customHeight="1" thickBot="1">
      <c r="A2" s="41" t="s">
        <v>3</v>
      </c>
      <c r="B2" s="42" t="s">
        <v>69</v>
      </c>
      <c r="C2" s="43" t="s">
        <v>68</v>
      </c>
      <c r="D2" s="45" t="s">
        <v>76</v>
      </c>
      <c r="E2" s="41"/>
      <c r="F2" s="46" t="s">
        <v>70</v>
      </c>
      <c r="G2" s="47"/>
      <c r="H2" s="48" t="s">
        <v>2</v>
      </c>
      <c r="I2" s="49"/>
    </row>
    <row r="3" spans="1:9" s="2" customFormat="1" ht="15" customHeight="1" thickBot="1">
      <c r="A3" s="41"/>
      <c r="B3" s="42"/>
      <c r="C3" s="44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4" t="s">
        <v>67</v>
      </c>
    </row>
    <row r="4" spans="1:9" s="2" customFormat="1" ht="11.25">
      <c r="A4" s="10"/>
      <c r="B4" s="12" t="s">
        <v>66</v>
      </c>
      <c r="C4" s="18">
        <v>223418041.32</v>
      </c>
      <c r="D4" s="18">
        <v>34297327.230000004</v>
      </c>
      <c r="E4" s="19">
        <v>99.9819348007556</v>
      </c>
      <c r="F4" s="18">
        <v>34297327.230000004</v>
      </c>
      <c r="G4" s="19">
        <v>99.9819348007556</v>
      </c>
      <c r="H4" s="18">
        <v>189120714.08999997</v>
      </c>
      <c r="I4" s="20">
        <v>97.98263723438771</v>
      </c>
    </row>
    <row r="5" spans="1:9" s="2" customFormat="1" ht="11.25">
      <c r="A5" s="3"/>
      <c r="B5" s="4" t="s">
        <v>65</v>
      </c>
      <c r="C5" s="26">
        <v>169764200</v>
      </c>
      <c r="D5" s="26">
        <v>15471250.65</v>
      </c>
      <c r="E5" s="27">
        <v>45.10105301795692</v>
      </c>
      <c r="F5" s="26">
        <v>15471250.65</v>
      </c>
      <c r="G5" s="27">
        <v>45.10105301795692</v>
      </c>
      <c r="H5" s="26">
        <v>154292949.35</v>
      </c>
      <c r="I5" s="28">
        <v>79.93852051970542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11478666.66</v>
      </c>
      <c r="E6" s="23">
        <v>33.462062332246845</v>
      </c>
      <c r="F6" s="22">
        <v>11478666.66</v>
      </c>
      <c r="G6" s="23">
        <v>33.462062332246845</v>
      </c>
      <c r="H6" s="21">
        <v>126885533.34</v>
      </c>
      <c r="I6" s="24">
        <v>65.7388549073928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38909.47</v>
      </c>
      <c r="E7" s="31">
        <v>0.11342703373308766</v>
      </c>
      <c r="F7" s="30">
        <v>38909.47</v>
      </c>
      <c r="G7" s="31">
        <v>0.11342703373308766</v>
      </c>
      <c r="H7" s="29">
        <v>661090.53</v>
      </c>
      <c r="I7" s="32">
        <v>0.34250819055840376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225100.8</v>
      </c>
      <c r="E8" s="23">
        <v>0.6562031308816341</v>
      </c>
      <c r="F8" s="22">
        <v>225100.8</v>
      </c>
      <c r="G8" s="23">
        <v>0.6562031308816341</v>
      </c>
      <c r="H8" s="21">
        <v>1974899.2</v>
      </c>
      <c r="I8" s="24">
        <v>1.0231868720419262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32271.44</v>
      </c>
      <c r="E9" s="31">
        <v>0.09407616483841373</v>
      </c>
      <c r="F9" s="30">
        <v>32271.44</v>
      </c>
      <c r="G9" s="31">
        <v>0.09407616483841373</v>
      </c>
      <c r="H9" s="29">
        <v>717728.56</v>
      </c>
      <c r="I9" s="32">
        <v>0.3718521128984993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0.15542872345716574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643663.54</v>
      </c>
      <c r="E11" s="31">
        <v>1.8763772948934696</v>
      </c>
      <c r="F11" s="30">
        <v>643663.54</v>
      </c>
      <c r="G11" s="31">
        <v>1.8763772948934696</v>
      </c>
      <c r="H11" s="29">
        <v>2756336.46</v>
      </c>
      <c r="I11" s="32">
        <v>1.4280461913208107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434129.41</v>
      </c>
      <c r="E12" s="23">
        <v>1.2655533789742044</v>
      </c>
      <c r="F12" s="22">
        <v>434129.41</v>
      </c>
      <c r="G12" s="23">
        <v>1.2655533789742044</v>
      </c>
      <c r="H12" s="21">
        <v>665870.5900000001</v>
      </c>
      <c r="I12" s="24">
        <v>0.344984719304566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1983980.54</v>
      </c>
      <c r="E13" s="31">
        <v>5.783605575618724</v>
      </c>
      <c r="F13" s="30">
        <v>1983980.54</v>
      </c>
      <c r="G13" s="31">
        <v>5.783605575618724</v>
      </c>
      <c r="H13" s="29">
        <v>19016019.46</v>
      </c>
      <c r="I13" s="32">
        <v>9.852118766348074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0.20723829794288764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523928.21</v>
      </c>
      <c r="E15" s="31">
        <v>1.5273305637261632</v>
      </c>
      <c r="F15" s="30">
        <v>523928.21</v>
      </c>
      <c r="G15" s="31">
        <v>1.5273305637261632</v>
      </c>
      <c r="H15" s="29">
        <v>376071.79</v>
      </c>
      <c r="I15" s="32">
        <v>0.19484119415983767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0.025904787242860956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110600.58</v>
      </c>
      <c r="E17" s="31">
        <v>0.32241754304438125</v>
      </c>
      <c r="F17" s="30">
        <v>110600.58</v>
      </c>
      <c r="G17" s="31">
        <v>0.32241754304438125</v>
      </c>
      <c r="H17" s="29">
        <v>489399.42</v>
      </c>
      <c r="I17" s="32">
        <v>0.253555757037591</v>
      </c>
    </row>
    <row r="18" spans="1:9" s="2" customFormat="1" ht="11.25">
      <c r="A18" s="13"/>
      <c r="B18" s="12" t="s">
        <v>54</v>
      </c>
      <c r="C18" s="18">
        <v>5985841.32</v>
      </c>
      <c r="D18" s="25">
        <v>4615930.23</v>
      </c>
      <c r="E18" s="19">
        <v>13.456139955331931</v>
      </c>
      <c r="F18" s="25">
        <v>4615930.23</v>
      </c>
      <c r="G18" s="19">
        <v>13.456139955331931</v>
      </c>
      <c r="H18" s="18">
        <v>1369911.0899999999</v>
      </c>
      <c r="I18" s="20">
        <v>0.7097451065617149</v>
      </c>
    </row>
    <row r="19" spans="1:9" s="2" customFormat="1" ht="11.25">
      <c r="A19" s="3" t="s">
        <v>53</v>
      </c>
      <c r="B19" s="5" t="s">
        <v>52</v>
      </c>
      <c r="C19" s="29">
        <v>4605841.32</v>
      </c>
      <c r="D19" s="30">
        <v>4605841.32</v>
      </c>
      <c r="E19" s="31">
        <v>13.42672924542249</v>
      </c>
      <c r="F19" s="30">
        <v>4605841.32</v>
      </c>
      <c r="G19" s="31">
        <v>13.42672924542249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0.25904787242860955</v>
      </c>
    </row>
    <row r="21" spans="1:9" s="2" customFormat="1" ht="11.25">
      <c r="A21" s="3" t="s">
        <v>48</v>
      </c>
      <c r="B21" s="5" t="s">
        <v>45</v>
      </c>
      <c r="C21" s="29">
        <v>500000</v>
      </c>
      <c r="D21" s="30">
        <v>0</v>
      </c>
      <c r="E21" s="31">
        <v>0</v>
      </c>
      <c r="F21" s="30">
        <v>0</v>
      </c>
      <c r="G21" s="31">
        <v>0</v>
      </c>
      <c r="H21" s="29">
        <v>500000</v>
      </c>
      <c r="I21" s="32">
        <v>0.25904787242860955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0.025904787242860956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0.025904787242860956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10088.91</v>
      </c>
      <c r="E24" s="23">
        <v>0.029410709909440693</v>
      </c>
      <c r="F24" s="22">
        <v>10088.91</v>
      </c>
      <c r="G24" s="23">
        <v>0.029410709909440693</v>
      </c>
      <c r="H24" s="21">
        <v>219911.09</v>
      </c>
      <c r="I24" s="24">
        <v>0.11393499997591294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0.025904787242860956</v>
      </c>
    </row>
    <row r="26" spans="1:10" s="2" customFormat="1" ht="11.25">
      <c r="A26" s="13"/>
      <c r="B26" s="12" t="s">
        <v>44</v>
      </c>
      <c r="C26" s="18">
        <v>47668000</v>
      </c>
      <c r="D26" s="18">
        <v>14210146.35</v>
      </c>
      <c r="E26" s="19">
        <v>41.42474182746674</v>
      </c>
      <c r="F26" s="18">
        <v>14210146.35</v>
      </c>
      <c r="G26" s="19">
        <v>41.42474182746674</v>
      </c>
      <c r="H26" s="18">
        <v>33457853.65</v>
      </c>
      <c r="I26" s="20">
        <v>17.334371608120577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113448.8</v>
      </c>
      <c r="E27" s="31">
        <v>0.3307205383311136</v>
      </c>
      <c r="F27" s="30">
        <v>113448.8</v>
      </c>
      <c r="G27" s="31">
        <v>0.3307205383311136</v>
      </c>
      <c r="H27" s="29">
        <v>2086551.2</v>
      </c>
      <c r="I27" s="32">
        <v>1.0810332981467243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100000</v>
      </c>
      <c r="E28" s="23">
        <v>0.2915152371211627</v>
      </c>
      <c r="F28" s="22">
        <v>100000</v>
      </c>
      <c r="G28" s="23">
        <v>0.2915152371211627</v>
      </c>
      <c r="H28" s="21">
        <v>1000000</v>
      </c>
      <c r="I28" s="24">
        <v>0.5180957448572191</v>
      </c>
      <c r="J28" s="15"/>
    </row>
    <row r="29" spans="1:10" s="2" customFormat="1" ht="11.25">
      <c r="A29" s="3" t="s">
        <v>39</v>
      </c>
      <c r="B29" s="5" t="s">
        <v>17</v>
      </c>
      <c r="C29" s="29">
        <v>1250000</v>
      </c>
      <c r="D29" s="30">
        <v>313033.25</v>
      </c>
      <c r="E29" s="31">
        <v>0.912539621005582</v>
      </c>
      <c r="F29" s="30">
        <v>313033.25</v>
      </c>
      <c r="G29" s="31">
        <v>0.912539621005582</v>
      </c>
      <c r="H29" s="29">
        <v>936966.75</v>
      </c>
      <c r="I29" s="32">
        <v>0.48543848624769775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5000</v>
      </c>
      <c r="E30" s="23">
        <v>0.014575761856058134</v>
      </c>
      <c r="F30" s="22">
        <v>5000</v>
      </c>
      <c r="G30" s="23">
        <v>0.014575761856058134</v>
      </c>
      <c r="H30" s="21">
        <v>95000</v>
      </c>
      <c r="I30" s="24">
        <v>0.049219095761435815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40000</v>
      </c>
      <c r="E31" s="31">
        <v>0.11660609484846507</v>
      </c>
      <c r="F31" s="30">
        <v>40000</v>
      </c>
      <c r="G31" s="31">
        <v>0.11660609484846507</v>
      </c>
      <c r="H31" s="29">
        <v>60000</v>
      </c>
      <c r="I31" s="32">
        <v>0.03108574469143315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320000</v>
      </c>
      <c r="E32" s="23">
        <v>0.9328487587877206</v>
      </c>
      <c r="F32" s="22">
        <v>320000</v>
      </c>
      <c r="G32" s="23">
        <v>0.9328487587877206</v>
      </c>
      <c r="H32" s="21">
        <v>620000</v>
      </c>
      <c r="I32" s="24">
        <v>0.32121936181147587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0</v>
      </c>
      <c r="G33" s="31">
        <v>0</v>
      </c>
      <c r="H33" s="29">
        <v>300000</v>
      </c>
      <c r="I33" s="32">
        <v>0.15542872345716574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600000</v>
      </c>
      <c r="E34" s="23">
        <v>1.7490914227269758</v>
      </c>
      <c r="F34" s="22">
        <v>600000</v>
      </c>
      <c r="G34" s="23">
        <v>1.7490914227269758</v>
      </c>
      <c r="H34" s="21">
        <v>450000</v>
      </c>
      <c r="I34" s="24">
        <v>0.23314308518574858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7000000</v>
      </c>
      <c r="E35" s="31">
        <v>20.406066598481388</v>
      </c>
      <c r="F35" s="30">
        <v>7000000</v>
      </c>
      <c r="G35" s="31">
        <v>20.406066598481388</v>
      </c>
      <c r="H35" s="29">
        <v>2000000</v>
      </c>
      <c r="I35" s="32">
        <v>1.0361914897144382</v>
      </c>
      <c r="J35" s="15"/>
    </row>
    <row r="36" spans="1:10" s="2" customFormat="1" ht="11.25">
      <c r="A36" s="10" t="s">
        <v>26</v>
      </c>
      <c r="B36" s="11" t="s">
        <v>15</v>
      </c>
      <c r="C36" s="21">
        <v>9350000</v>
      </c>
      <c r="D36" s="22">
        <v>3952210.38</v>
      </c>
      <c r="E36" s="23">
        <v>11.521295460784204</v>
      </c>
      <c r="F36" s="22">
        <v>3952210.38</v>
      </c>
      <c r="G36" s="23">
        <v>11.521295460784204</v>
      </c>
      <c r="H36" s="21">
        <v>5397789.62</v>
      </c>
      <c r="I36" s="24">
        <v>2.796571833756466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1046220.37</v>
      </c>
      <c r="E37" s="31">
        <v>3.0498917924154054</v>
      </c>
      <c r="F37" s="30">
        <v>1046220.37</v>
      </c>
      <c r="G37" s="31">
        <v>3.0498917924154054</v>
      </c>
      <c r="H37" s="29">
        <v>12541779.63</v>
      </c>
      <c r="I37" s="32">
        <v>6.497842659239948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0.13470489366287697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120000</v>
      </c>
      <c r="E39" s="31">
        <v>0.3498182845453952</v>
      </c>
      <c r="F39" s="30">
        <v>120000</v>
      </c>
      <c r="G39" s="31">
        <v>0.3498182845453952</v>
      </c>
      <c r="H39" s="29">
        <v>80000</v>
      </c>
      <c r="I39" s="32">
        <v>0.04144765958857753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192.38</v>
      </c>
      <c r="E40" s="23">
        <v>0.0005608170131736927</v>
      </c>
      <c r="F40" s="22">
        <v>192.38</v>
      </c>
      <c r="G40" s="23">
        <v>0.0005608170131736927</v>
      </c>
      <c r="H40" s="21">
        <v>1199807.62</v>
      </c>
      <c r="I40" s="24">
        <v>0.6216152225692674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600041.1699999999</v>
      </c>
      <c r="E41" s="31">
        <v>1.7492114395500986</v>
      </c>
      <c r="F41" s="30">
        <v>600041.1699999999</v>
      </c>
      <c r="G41" s="31">
        <v>1.7492114395500986</v>
      </c>
      <c r="H41" s="29">
        <v>5679958.83</v>
      </c>
      <c r="I41" s="32">
        <v>2.942762500787189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0.025904787242860956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0</v>
      </c>
      <c r="E43" s="31">
        <v>0</v>
      </c>
      <c r="F43" s="30">
        <v>0</v>
      </c>
      <c r="G43" s="31">
        <v>0</v>
      </c>
      <c r="H43" s="29">
        <v>650000</v>
      </c>
      <c r="I43" s="32">
        <v>0.3367622341571924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0.025904787242860956</v>
      </c>
      <c r="J44" s="15"/>
    </row>
    <row r="45" spans="1:10" s="2" customFormat="1" ht="11.25">
      <c r="A45" s="3"/>
      <c r="B45" s="4" t="s">
        <v>13</v>
      </c>
      <c r="C45" s="26">
        <v>3900000</v>
      </c>
      <c r="D45" s="33">
        <v>6197</v>
      </c>
      <c r="E45" s="27">
        <v>0.01806519924439845</v>
      </c>
      <c r="F45" s="33">
        <v>6197</v>
      </c>
      <c r="G45" s="27">
        <v>0.01806519924439845</v>
      </c>
      <c r="H45" s="26">
        <v>3893803</v>
      </c>
      <c r="I45" s="28">
        <v>2.0173627656122743</v>
      </c>
      <c r="J45" s="15"/>
    </row>
    <row r="46" spans="1:10" s="2" customFormat="1" ht="11.25">
      <c r="A46" s="10" t="s">
        <v>72</v>
      </c>
      <c r="B46" s="11" t="s">
        <v>73</v>
      </c>
      <c r="C46" s="21">
        <v>500000</v>
      </c>
      <c r="D46" s="22">
        <v>0</v>
      </c>
      <c r="E46" s="23">
        <v>0</v>
      </c>
      <c r="F46" s="22">
        <v>0</v>
      </c>
      <c r="G46" s="23">
        <v>0</v>
      </c>
      <c r="H46" s="21">
        <v>500000</v>
      </c>
      <c r="I46" s="24">
        <v>0.25904787242860955</v>
      </c>
      <c r="J46" s="15"/>
    </row>
    <row r="47" spans="1:10" s="2" customFormat="1" ht="11.25">
      <c r="A47" s="3" t="s">
        <v>12</v>
      </c>
      <c r="B47" s="4" t="s">
        <v>11</v>
      </c>
      <c r="C47" s="29">
        <v>1000000</v>
      </c>
      <c r="D47" s="30">
        <v>0</v>
      </c>
      <c r="E47" s="31">
        <v>0</v>
      </c>
      <c r="F47" s="30">
        <v>0</v>
      </c>
      <c r="G47" s="31">
        <v>0</v>
      </c>
      <c r="H47" s="29">
        <v>1000000</v>
      </c>
      <c r="I47" s="32">
        <v>0.5180957448572191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6197</v>
      </c>
      <c r="E48" s="23">
        <v>0.01806519924439845</v>
      </c>
      <c r="F48" s="22">
        <v>6197</v>
      </c>
      <c r="G48" s="23">
        <v>0.01806519924439845</v>
      </c>
      <c r="H48" s="21">
        <v>2093803</v>
      </c>
      <c r="I48" s="24">
        <v>1.08479042486928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0.15542872345716574</v>
      </c>
    </row>
    <row r="50" spans="1:9" s="2" customFormat="1" ht="16.5" customHeight="1" thickBot="1" thickTop="1">
      <c r="A50" s="36" t="s">
        <v>0</v>
      </c>
      <c r="B50" s="37"/>
      <c r="C50" s="16">
        <f>SUM(C45+C4)</f>
        <v>227318041.32</v>
      </c>
      <c r="D50" s="16">
        <f aca="true" t="shared" si="0" ref="D50:I50">SUM(D45+D4)</f>
        <v>34303524.230000004</v>
      </c>
      <c r="E50" s="16">
        <f t="shared" si="0"/>
        <v>100</v>
      </c>
      <c r="F50" s="16">
        <f t="shared" si="0"/>
        <v>34303524.230000004</v>
      </c>
      <c r="G50" s="16">
        <f t="shared" si="0"/>
        <v>100</v>
      </c>
      <c r="H50" s="16">
        <f t="shared" si="0"/>
        <v>193014517.08999997</v>
      </c>
      <c r="I50" s="16">
        <f t="shared" si="0"/>
        <v>99.99999999999999</v>
      </c>
    </row>
    <row r="51" spans="1:9" s="2" customFormat="1" ht="16.5" customHeight="1" thickTop="1">
      <c r="A51" s="38" t="s">
        <v>71</v>
      </c>
      <c r="B51" s="38"/>
      <c r="C51" s="39"/>
      <c r="D51" s="39"/>
      <c r="E51" s="39"/>
      <c r="F51" s="39"/>
      <c r="G51" s="39"/>
      <c r="H51" s="39"/>
      <c r="I51" s="39"/>
    </row>
    <row r="52" spans="1:9" s="2" customFormat="1" ht="16.5" customHeight="1">
      <c r="A52" s="6"/>
      <c r="B52" s="6" t="s">
        <v>6</v>
      </c>
      <c r="C52" s="7">
        <f>F5</f>
        <v>15471250.65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4615930.23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14210146.35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6197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34303524.230000004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">
      <selection activeCell="K4" sqref="K4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0" t="s">
        <v>77</v>
      </c>
      <c r="B1" s="40"/>
      <c r="C1" s="40"/>
      <c r="D1" s="40"/>
      <c r="E1" s="40"/>
      <c r="F1" s="40"/>
      <c r="G1" s="40"/>
      <c r="H1" s="40"/>
      <c r="I1" s="40"/>
    </row>
    <row r="2" spans="1:9" s="2" customFormat="1" ht="15" customHeight="1" thickBot="1">
      <c r="A2" s="41" t="s">
        <v>3</v>
      </c>
      <c r="B2" s="42" t="s">
        <v>69</v>
      </c>
      <c r="C2" s="43" t="s">
        <v>68</v>
      </c>
      <c r="D2" s="45" t="s">
        <v>78</v>
      </c>
      <c r="E2" s="41"/>
      <c r="F2" s="46" t="s">
        <v>70</v>
      </c>
      <c r="G2" s="47"/>
      <c r="H2" s="48" t="s">
        <v>2</v>
      </c>
      <c r="I2" s="49"/>
    </row>
    <row r="3" spans="1:9" s="2" customFormat="1" ht="15" customHeight="1" thickBot="1">
      <c r="A3" s="41"/>
      <c r="B3" s="42"/>
      <c r="C3" s="44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7" t="s">
        <v>67</v>
      </c>
    </row>
    <row r="4" spans="1:9" s="2" customFormat="1" ht="11.25">
      <c r="A4" s="10"/>
      <c r="B4" s="12" t="s">
        <v>66</v>
      </c>
      <c r="C4" s="18">
        <v>239382728.67</v>
      </c>
      <c r="D4" s="18">
        <v>19384014.200000003</v>
      </c>
      <c r="E4" s="19">
        <v>93.00444411699502</v>
      </c>
      <c r="F4" s="18">
        <v>53681341.43000001</v>
      </c>
      <c r="G4" s="19">
        <v>97.3448215747366</v>
      </c>
      <c r="H4" s="18">
        <v>185701387.23999998</v>
      </c>
      <c r="I4" s="20">
        <v>98.18344164690909</v>
      </c>
    </row>
    <row r="5" spans="1:9" s="2" customFormat="1" ht="11.25">
      <c r="A5" s="3"/>
      <c r="B5" s="4" t="s">
        <v>65</v>
      </c>
      <c r="C5" s="26">
        <v>169764200</v>
      </c>
      <c r="D5" s="26">
        <v>11288797.610000001</v>
      </c>
      <c r="E5" s="27">
        <v>54.16361831118096</v>
      </c>
      <c r="F5" s="26">
        <v>26760048.260000005</v>
      </c>
      <c r="G5" s="27">
        <v>48.52621141365991</v>
      </c>
      <c r="H5" s="26">
        <v>143004151.74</v>
      </c>
      <c r="I5" s="28">
        <v>75.60869628552607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8893717.61</v>
      </c>
      <c r="E6" s="23">
        <v>42.67203139232013</v>
      </c>
      <c r="F6" s="22">
        <v>20372384.27</v>
      </c>
      <c r="G6" s="23">
        <v>36.942931361004185</v>
      </c>
      <c r="H6" s="21">
        <v>117991815.73</v>
      </c>
      <c r="I6" s="24">
        <v>62.384254241284076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39574.21</v>
      </c>
      <c r="E7" s="31">
        <v>0.18987694522114126</v>
      </c>
      <c r="F7" s="30">
        <v>78483.68</v>
      </c>
      <c r="G7" s="31">
        <v>0.14232095589658816</v>
      </c>
      <c r="H7" s="29">
        <v>621516.3200000001</v>
      </c>
      <c r="I7" s="32">
        <v>0.3286061146029901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0</v>
      </c>
      <c r="E8" s="23">
        <v>0</v>
      </c>
      <c r="F8" s="22">
        <v>225100.8</v>
      </c>
      <c r="G8" s="23">
        <v>0.4081939204314415</v>
      </c>
      <c r="H8" s="21">
        <v>1974899.2</v>
      </c>
      <c r="I8" s="24">
        <v>1.0441623686479438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28456.22</v>
      </c>
      <c r="E9" s="31">
        <v>0.13653286132915213</v>
      </c>
      <c r="F9" s="30">
        <v>60727.66</v>
      </c>
      <c r="G9" s="31">
        <v>0.11012249451813425</v>
      </c>
      <c r="H9" s="29">
        <v>689272.34</v>
      </c>
      <c r="I9" s="32">
        <v>0.36442986010522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0.15861503746337188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339032.49</v>
      </c>
      <c r="E11" s="31">
        <v>1.6266769073069842</v>
      </c>
      <c r="F11" s="30">
        <v>982696.03</v>
      </c>
      <c r="G11" s="31">
        <v>1.7820040847394298</v>
      </c>
      <c r="H11" s="29">
        <v>2417303.9699999997</v>
      </c>
      <c r="I11" s="32">
        <v>1.2780691992063584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0.7872428078553637</v>
      </c>
      <c r="H12" s="21">
        <v>665870.5900000001</v>
      </c>
      <c r="I12" s="24">
        <v>0.35205696192869185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1952255.2</v>
      </c>
      <c r="E13" s="31">
        <v>9.36691480810579</v>
      </c>
      <c r="F13" s="30">
        <v>3936235.74</v>
      </c>
      <c r="G13" s="31">
        <v>7.137902212932856</v>
      </c>
      <c r="H13" s="29">
        <v>17063764.259999998</v>
      </c>
      <c r="I13" s="32">
        <v>9.021898691220152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0.2114867166178292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0.9500824078125337</v>
      </c>
      <c r="H15" s="29">
        <v>376071.79</v>
      </c>
      <c r="I15" s="32">
        <v>0.19883547019922443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0.02643583957722865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35761.88</v>
      </c>
      <c r="E17" s="31">
        <v>0.171585396897753</v>
      </c>
      <c r="F17" s="30">
        <v>146362.46</v>
      </c>
      <c r="G17" s="31">
        <v>0.26541116846937035</v>
      </c>
      <c r="H17" s="29">
        <v>453637.54000000004</v>
      </c>
      <c r="I17" s="32">
        <v>0.2398457846729729</v>
      </c>
    </row>
    <row r="18" spans="1:9" s="2" customFormat="1" ht="11.25">
      <c r="A18" s="13"/>
      <c r="B18" s="12" t="s">
        <v>54</v>
      </c>
      <c r="C18" s="18">
        <f>SUM(C19:C25)</f>
        <v>10721993.09</v>
      </c>
      <c r="D18" s="18">
        <f>SUM(D19:D25)</f>
        <v>5213224.87</v>
      </c>
      <c r="E18" s="19">
        <v>25.00601157850935</v>
      </c>
      <c r="F18" s="18">
        <f>SUM(F19:F25)</f>
        <v>9829155.1</v>
      </c>
      <c r="G18" s="19">
        <v>17.821365305928452</v>
      </c>
      <c r="H18" s="18">
        <v>892837.9900000002</v>
      </c>
      <c r="I18" s="20">
        <v>0.4720584374419056</v>
      </c>
    </row>
    <row r="19" spans="1:9" s="2" customFormat="1" ht="11.25">
      <c r="A19" s="3" t="s">
        <v>53</v>
      </c>
      <c r="B19" s="5" t="s">
        <v>52</v>
      </c>
      <c r="C19" s="29">
        <f>9340528.67+1464.42</f>
        <v>9341993.09</v>
      </c>
      <c r="D19" s="30">
        <f>4734687.35+1464.42</f>
        <v>4736151.77</v>
      </c>
      <c r="E19" s="31">
        <v>22.717016223322727</v>
      </c>
      <c r="F19" s="30">
        <f>9340528.67+1464.42</f>
        <v>9341993.09</v>
      </c>
      <c r="G19" s="31">
        <v>16.937954093053325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0.2643583957722865</v>
      </c>
    </row>
    <row r="21" spans="1:9" s="2" customFormat="1" ht="11.25">
      <c r="A21" s="3" t="s">
        <v>48</v>
      </c>
      <c r="B21" s="5" t="s">
        <v>45</v>
      </c>
      <c r="C21" s="29">
        <v>500000</v>
      </c>
      <c r="D21" s="30">
        <v>466570.82</v>
      </c>
      <c r="E21" s="31">
        <v>2.2386054460953977</v>
      </c>
      <c r="F21" s="30">
        <v>466570.82</v>
      </c>
      <c r="G21" s="31">
        <v>0.8460715029653932</v>
      </c>
      <c r="H21" s="29">
        <v>33429.17999999999</v>
      </c>
      <c r="I21" s="32">
        <v>0.017674568793566003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0.02643583957722865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0.02643583957722865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10502.28</v>
      </c>
      <c r="E24" s="23">
        <v>0.050389909091226016</v>
      </c>
      <c r="F24" s="22">
        <v>20591.190000000002</v>
      </c>
      <c r="G24" s="23">
        <v>0.03733970990973242</v>
      </c>
      <c r="H24" s="21">
        <v>209408.81</v>
      </c>
      <c r="I24" s="24">
        <v>0.11071795414436707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0.02643583957722865</v>
      </c>
    </row>
    <row r="26" spans="1:10" s="2" customFormat="1" ht="11.25">
      <c r="A26" s="13"/>
      <c r="B26" s="12" t="s">
        <v>44</v>
      </c>
      <c r="C26" s="18">
        <v>58898000</v>
      </c>
      <c r="D26" s="18">
        <v>2883456.1399999997</v>
      </c>
      <c r="E26" s="19">
        <v>13.834814227304687</v>
      </c>
      <c r="F26" s="18">
        <v>17093602.49</v>
      </c>
      <c r="G26" s="19">
        <v>30.997244855148224</v>
      </c>
      <c r="H26" s="18">
        <v>41804397.510000005</v>
      </c>
      <c r="I26" s="20">
        <v>22.102686923941135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176475.71</v>
      </c>
      <c r="E27" s="31">
        <v>0.8467299466125037</v>
      </c>
      <c r="F27" s="30">
        <v>289924.51</v>
      </c>
      <c r="G27" s="31">
        <v>0.5257441215938133</v>
      </c>
      <c r="H27" s="29">
        <v>1910075.49</v>
      </c>
      <c r="I27" s="32">
        <v>1.009888984680728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122307.4</v>
      </c>
      <c r="E28" s="23">
        <v>0.5868305517643994</v>
      </c>
      <c r="F28" s="22">
        <v>222307.4</v>
      </c>
      <c r="G28" s="23">
        <v>0.4031284168999872</v>
      </c>
      <c r="H28" s="21">
        <v>877692.6</v>
      </c>
      <c r="I28" s="24">
        <v>0.46405081543441423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32815.2</v>
      </c>
      <c r="E29" s="31">
        <v>0.15744723477286834</v>
      </c>
      <c r="F29" s="30">
        <v>345848.45</v>
      </c>
      <c r="G29" s="31">
        <v>0.6271556328570906</v>
      </c>
      <c r="H29" s="29">
        <v>2504151.55</v>
      </c>
      <c r="I29" s="32">
        <v>1.3239869730573692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0.009066914032101208</v>
      </c>
      <c r="H30" s="21">
        <v>95000</v>
      </c>
      <c r="I30" s="24">
        <v>0.05022809519673443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0.07253531225680966</v>
      </c>
      <c r="H31" s="29">
        <v>60000</v>
      </c>
      <c r="I31" s="32">
        <v>0.03172300749267438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0.5802824980544773</v>
      </c>
      <c r="H32" s="21">
        <v>620000</v>
      </c>
      <c r="I32" s="24">
        <v>0.3278044107576352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41250</v>
      </c>
      <c r="E33" s="31">
        <v>0.19791738079855736</v>
      </c>
      <c r="F33" s="30">
        <v>41250</v>
      </c>
      <c r="G33" s="31">
        <v>0.07480204076483496</v>
      </c>
      <c r="H33" s="29">
        <v>258750</v>
      </c>
      <c r="I33" s="32">
        <v>0.13680546981215824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0</v>
      </c>
      <c r="E34" s="23">
        <v>0</v>
      </c>
      <c r="F34" s="22">
        <v>600000</v>
      </c>
      <c r="G34" s="23">
        <v>1.088029683852145</v>
      </c>
      <c r="H34" s="21">
        <v>450000</v>
      </c>
      <c r="I34" s="24">
        <v>0.2379225561950578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0</v>
      </c>
      <c r="E35" s="31">
        <v>0</v>
      </c>
      <c r="F35" s="30">
        <v>7000000</v>
      </c>
      <c r="G35" s="31">
        <v>12.69367964494169</v>
      </c>
      <c r="H35" s="29">
        <v>2000000</v>
      </c>
      <c r="I35" s="32">
        <v>1.057433583089146</v>
      </c>
      <c r="J35" s="15"/>
    </row>
    <row r="36" spans="1:10" s="2" customFormat="1" ht="11.25">
      <c r="A36" s="10" t="s">
        <v>26</v>
      </c>
      <c r="B36" s="11" t="s">
        <v>15</v>
      </c>
      <c r="C36" s="21">
        <v>18980000</v>
      </c>
      <c r="D36" s="22">
        <v>879440.9700000001</v>
      </c>
      <c r="E36" s="23">
        <v>4.219555232711338</v>
      </c>
      <c r="F36" s="22">
        <v>4831651.35</v>
      </c>
      <c r="G36" s="23">
        <v>8.761633484707147</v>
      </c>
      <c r="H36" s="21">
        <v>14148348.65</v>
      </c>
      <c r="I36" s="24">
        <v>7.48046950388199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1042793.27</v>
      </c>
      <c r="E37" s="31">
        <v>5.003319096066979</v>
      </c>
      <c r="F37" s="30">
        <v>2089013.6400000001</v>
      </c>
      <c r="G37" s="31">
        <v>3.788181417153364</v>
      </c>
      <c r="H37" s="29">
        <v>11498986.36</v>
      </c>
      <c r="I37" s="32">
        <v>6.079707174274008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0.13746636580158897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-300</v>
      </c>
      <c r="E39" s="31">
        <v>-0.0014393991330804172</v>
      </c>
      <c r="F39" s="30">
        <v>119700</v>
      </c>
      <c r="G39" s="31">
        <v>0.21706192192850288</v>
      </c>
      <c r="H39" s="29">
        <v>80300</v>
      </c>
      <c r="I39" s="32">
        <v>0.04245595836102921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23652.53</v>
      </c>
      <c r="E40" s="23">
        <v>0.11348477059052854</v>
      </c>
      <c r="F40" s="22">
        <v>23844.91</v>
      </c>
      <c r="G40" s="23">
        <v>0.04323994981463808</v>
      </c>
      <c r="H40" s="21">
        <v>1176155.09</v>
      </c>
      <c r="I40" s="24">
        <v>0.6218529455436185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525967.06</v>
      </c>
      <c r="E41" s="31">
        <v>2.5235884339761863</v>
      </c>
      <c r="F41" s="30">
        <v>1126008.23</v>
      </c>
      <c r="G41" s="31">
        <v>2.041883964169689</v>
      </c>
      <c r="H41" s="29">
        <v>5153991.77</v>
      </c>
      <c r="I41" s="32">
        <v>2.725001992281534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0.02643583957722865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39054</v>
      </c>
      <c r="E43" s="31">
        <v>0.1873809791444087</v>
      </c>
      <c r="F43" s="30">
        <v>39054</v>
      </c>
      <c r="G43" s="31">
        <v>0.07081985212193612</v>
      </c>
      <c r="H43" s="29">
        <v>610946</v>
      </c>
      <c r="I43" s="32">
        <v>0.32301740892699066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0.02643583957722865</v>
      </c>
      <c r="J44" s="15"/>
    </row>
    <row r="45" spans="1:10" s="2" customFormat="1" ht="11.25">
      <c r="A45" s="3"/>
      <c r="B45" s="4" t="s">
        <v>13</v>
      </c>
      <c r="C45" s="26">
        <v>4900000</v>
      </c>
      <c r="D45" s="33">
        <v>1458015.8599999999</v>
      </c>
      <c r="E45" s="27">
        <v>6.995555883004996</v>
      </c>
      <c r="F45" s="33">
        <v>1464212.8599999999</v>
      </c>
      <c r="G45" s="27">
        <v>2.655178425263408</v>
      </c>
      <c r="H45" s="26">
        <v>3435787.14</v>
      </c>
      <c r="I45" s="28">
        <v>1.8165583530909044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455075</v>
      </c>
      <c r="E46" s="23">
        <v>2.1834485349552364</v>
      </c>
      <c r="F46" s="22">
        <v>455075</v>
      </c>
      <c r="G46" s="23">
        <v>0.8252251806316915</v>
      </c>
      <c r="H46" s="21">
        <v>1044925</v>
      </c>
      <c r="I46" s="24">
        <v>0.5524693934047129</v>
      </c>
      <c r="J46" s="15"/>
    </row>
    <row r="47" spans="1:10" s="2" customFormat="1" ht="11.25">
      <c r="A47" s="3" t="s">
        <v>12</v>
      </c>
      <c r="B47" s="4" t="s">
        <v>11</v>
      </c>
      <c r="C47" s="29">
        <v>1000000</v>
      </c>
      <c r="D47" s="30">
        <v>999941.86</v>
      </c>
      <c r="E47" s="31">
        <v>4.797718154716066</v>
      </c>
      <c r="F47" s="30">
        <v>999941.86</v>
      </c>
      <c r="G47" s="31">
        <v>1.813277376343876</v>
      </c>
      <c r="H47" s="29">
        <v>58.14000000001397</v>
      </c>
      <c r="I47" s="32">
        <v>3.073959426040886E-05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2999</v>
      </c>
      <c r="E48" s="23">
        <v>0.014389193333693904</v>
      </c>
      <c r="F48" s="22">
        <v>9196</v>
      </c>
      <c r="G48" s="23">
        <v>0.01667586828784054</v>
      </c>
      <c r="H48" s="21">
        <v>2090804</v>
      </c>
      <c r="I48" s="24">
        <v>1.1054431826285593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0.15861503746337188</v>
      </c>
    </row>
    <row r="50" spans="1:9" s="2" customFormat="1" ht="16.5" customHeight="1" thickBot="1" thickTop="1">
      <c r="A50" s="36" t="s">
        <v>0</v>
      </c>
      <c r="B50" s="37"/>
      <c r="C50" s="16">
        <f>SUM(C45+C4)</f>
        <v>244282728.67</v>
      </c>
      <c r="D50" s="16">
        <f aca="true" t="shared" si="0" ref="D50:I50">SUM(D45+D4)</f>
        <v>20842030.060000002</v>
      </c>
      <c r="E50" s="16">
        <f t="shared" si="0"/>
        <v>100.00000000000001</v>
      </c>
      <c r="F50" s="16">
        <f t="shared" si="0"/>
        <v>55145554.29000001</v>
      </c>
      <c r="G50" s="16">
        <f t="shared" si="0"/>
        <v>100</v>
      </c>
      <c r="H50" s="16">
        <f t="shared" si="0"/>
        <v>189137174.37999997</v>
      </c>
      <c r="I50" s="16">
        <f t="shared" si="0"/>
        <v>99.99999999999999</v>
      </c>
    </row>
    <row r="51" spans="1:9" s="2" customFormat="1" ht="16.5" customHeight="1" thickTop="1">
      <c r="A51" s="38" t="s">
        <v>71</v>
      </c>
      <c r="B51" s="38"/>
      <c r="C51" s="39"/>
      <c r="D51" s="39"/>
      <c r="E51" s="39"/>
      <c r="F51" s="39"/>
      <c r="G51" s="39"/>
      <c r="H51" s="39"/>
      <c r="I51" s="39"/>
    </row>
    <row r="52" spans="1:9" s="2" customFormat="1" ht="16.5" customHeight="1">
      <c r="A52" s="6"/>
      <c r="B52" s="6" t="s">
        <v>6</v>
      </c>
      <c r="C52" s="7">
        <f>F5</f>
        <v>26760048.260000005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9829155.1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17093602.49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1464212.8599999999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55147018.71000001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">
      <selection activeCell="F20" sqref="F2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0" t="s">
        <v>77</v>
      </c>
      <c r="B1" s="40"/>
      <c r="C1" s="40"/>
      <c r="D1" s="40"/>
      <c r="E1" s="40"/>
      <c r="F1" s="40"/>
      <c r="G1" s="40"/>
      <c r="H1" s="40"/>
      <c r="I1" s="40"/>
    </row>
    <row r="2" spans="1:9" s="2" customFormat="1" ht="15" customHeight="1" thickBot="1">
      <c r="A2" s="41" t="s">
        <v>3</v>
      </c>
      <c r="B2" s="42" t="s">
        <v>69</v>
      </c>
      <c r="C2" s="43" t="s">
        <v>68</v>
      </c>
      <c r="D2" s="45" t="s">
        <v>79</v>
      </c>
      <c r="E2" s="41"/>
      <c r="F2" s="46" t="s">
        <v>70</v>
      </c>
      <c r="G2" s="47"/>
      <c r="H2" s="48" t="s">
        <v>2</v>
      </c>
      <c r="I2" s="49"/>
    </row>
    <row r="3" spans="1:9" s="2" customFormat="1" ht="15" customHeight="1" thickBot="1">
      <c r="A3" s="41"/>
      <c r="B3" s="42"/>
      <c r="C3" s="44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4" t="s">
        <v>67</v>
      </c>
    </row>
    <row r="4" spans="1:9" s="2" customFormat="1" ht="11.25">
      <c r="A4" s="10"/>
      <c r="B4" s="12" t="s">
        <v>66</v>
      </c>
      <c r="C4" s="18">
        <v>244051563.63</v>
      </c>
      <c r="D4" s="18">
        <v>19303511.5</v>
      </c>
      <c r="E4" s="19">
        <v>99.61640073557055</v>
      </c>
      <c r="F4" s="18">
        <v>72984852.93</v>
      </c>
      <c r="G4" s="19">
        <v>97.93548583477614</v>
      </c>
      <c r="H4" s="18">
        <v>171066710.7</v>
      </c>
      <c r="I4" s="20">
        <v>97.9605501330386</v>
      </c>
    </row>
    <row r="5" spans="1:9" s="2" customFormat="1" ht="11.25">
      <c r="A5" s="3"/>
      <c r="B5" s="4" t="s">
        <v>65</v>
      </c>
      <c r="C5" s="26">
        <v>169764200</v>
      </c>
      <c r="D5" s="26">
        <v>11413342.69</v>
      </c>
      <c r="E5" s="27">
        <v>58.89892723090484</v>
      </c>
      <c r="F5" s="26">
        <v>38173390.95</v>
      </c>
      <c r="G5" s="27">
        <v>51.22336263710407</v>
      </c>
      <c r="H5" s="26">
        <v>131590809.05</v>
      </c>
      <c r="I5" s="28">
        <v>75.3548600674043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8689301.41</v>
      </c>
      <c r="E6" s="23">
        <v>44.841423352985196</v>
      </c>
      <c r="F6" s="22">
        <v>29061685.68</v>
      </c>
      <c r="G6" s="23">
        <v>38.99672592309157</v>
      </c>
      <c r="H6" s="21">
        <v>109302514.32</v>
      </c>
      <c r="I6" s="24">
        <v>62.59157255024913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40128.17</v>
      </c>
      <c r="E7" s="31">
        <v>0.20708273018124707</v>
      </c>
      <c r="F7" s="30">
        <v>118611.84999999999</v>
      </c>
      <c r="G7" s="31">
        <v>0.15916054755433748</v>
      </c>
      <c r="H7" s="29">
        <v>581388.15</v>
      </c>
      <c r="I7" s="32">
        <v>0.3329291992683973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387429.34</v>
      </c>
      <c r="E8" s="23">
        <v>1.9993417461977123</v>
      </c>
      <c r="F8" s="22">
        <v>612530.14</v>
      </c>
      <c r="G8" s="23">
        <v>0.8219299545191733</v>
      </c>
      <c r="H8" s="21">
        <v>1587469.8599999999</v>
      </c>
      <c r="I8" s="24">
        <v>0.9090571752322689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43828.04</v>
      </c>
      <c r="E9" s="31">
        <v>0.2261760299982009</v>
      </c>
      <c r="F9" s="30">
        <v>104555.70000000001</v>
      </c>
      <c r="G9" s="31">
        <v>0.140299156129232</v>
      </c>
      <c r="H9" s="29">
        <v>645444.3</v>
      </c>
      <c r="I9" s="32">
        <v>0.36961065334983384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0.17179359397077354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297730.03</v>
      </c>
      <c r="E11" s="31">
        <v>1.5364455311404583</v>
      </c>
      <c r="F11" s="30">
        <v>1280426.06</v>
      </c>
      <c r="G11" s="31">
        <v>1.718153058167822</v>
      </c>
      <c r="H11" s="29">
        <v>2119573.94</v>
      </c>
      <c r="I11" s="32">
        <v>1.2137640827979757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0.5825410749856904</v>
      </c>
      <c r="H12" s="21">
        <v>665870.5900000001</v>
      </c>
      <c r="I12" s="24">
        <v>0.38130767258513143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1919990.56</v>
      </c>
      <c r="E13" s="31">
        <v>9.908173910921468</v>
      </c>
      <c r="F13" s="30">
        <v>5856226.300000001</v>
      </c>
      <c r="G13" s="31">
        <v>7.858238316914473</v>
      </c>
      <c r="H13" s="29">
        <v>15143773.7</v>
      </c>
      <c r="I13" s="32">
        <v>8.672011034010263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0.22905812529436473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0.7030385309963879</v>
      </c>
      <c r="H15" s="29">
        <v>376071.79</v>
      </c>
      <c r="I15" s="32">
        <v>0.21535574798374002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0.02863226566179559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34935.14</v>
      </c>
      <c r="E17" s="31">
        <v>0.1802839294805642</v>
      </c>
      <c r="F17" s="30">
        <v>181297.59999999998</v>
      </c>
      <c r="G17" s="31">
        <v>0.24327607474537538</v>
      </c>
      <c r="H17" s="29">
        <v>418702.4</v>
      </c>
      <c r="I17" s="32">
        <v>0.23976796700062802</v>
      </c>
    </row>
    <row r="18" spans="1:9" s="2" customFormat="1" ht="11.25">
      <c r="A18" s="13"/>
      <c r="B18" s="12" t="s">
        <v>54</v>
      </c>
      <c r="C18" s="18">
        <f>SUM(C19:C25)</f>
        <v>18090828.05</v>
      </c>
      <c r="D18" s="25">
        <v>5498886.119999999</v>
      </c>
      <c r="E18" s="19">
        <v>28.37718118432424</v>
      </c>
      <c r="F18" s="18">
        <f>SUM(F19:F25)</f>
        <v>15328041.220000003</v>
      </c>
      <c r="G18" s="19">
        <v>20.56612687199134</v>
      </c>
      <c r="H18" s="18">
        <v>2762786.830000002</v>
      </c>
      <c r="I18" s="20">
        <v>1.5820969296694027</v>
      </c>
    </row>
    <row r="19" spans="1:9" s="2" customFormat="1" ht="11.25">
      <c r="A19" s="3" t="s">
        <v>53</v>
      </c>
      <c r="B19" s="5" t="s">
        <v>52</v>
      </c>
      <c r="C19" s="29">
        <f>14209363.63+1464.42</f>
        <v>14210828.05</v>
      </c>
      <c r="D19" s="30">
        <v>4868834.96</v>
      </c>
      <c r="E19" s="31">
        <v>25.125781622204624</v>
      </c>
      <c r="F19" s="30">
        <f>14209363.63+1464.42</f>
        <v>14210828.05</v>
      </c>
      <c r="G19" s="31">
        <v>19.06698273190654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0.2863226566179559</v>
      </c>
    </row>
    <row r="21" spans="1:9" s="2" customFormat="1" ht="11.25">
      <c r="A21" s="3" t="s">
        <v>48</v>
      </c>
      <c r="B21" s="5" t="s">
        <v>45</v>
      </c>
      <c r="C21" s="29">
        <v>3000000</v>
      </c>
      <c r="D21" s="30">
        <v>618722.14</v>
      </c>
      <c r="E21" s="31">
        <v>3.1929357848808904</v>
      </c>
      <c r="F21" s="30">
        <v>1085292.96</v>
      </c>
      <c r="G21" s="31">
        <v>1.4563116735003097</v>
      </c>
      <c r="H21" s="29">
        <v>1914707.04</v>
      </c>
      <c r="I21" s="32">
        <v>1.0964480126758056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0.02863226566179559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0.02863226566179559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11329.02</v>
      </c>
      <c r="E24" s="23">
        <v>0.05846377723873159</v>
      </c>
      <c r="F24" s="22">
        <v>31920.210000000003</v>
      </c>
      <c r="G24" s="23">
        <v>0.04283246658448915</v>
      </c>
      <c r="H24" s="21">
        <v>198079.79</v>
      </c>
      <c r="I24" s="24">
        <v>0.11342946339025363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0.02863226566179559</v>
      </c>
    </row>
    <row r="26" spans="1:10" s="2" customFormat="1" ht="11.25">
      <c r="A26" s="13"/>
      <c r="B26" s="12" t="s">
        <v>44</v>
      </c>
      <c r="C26" s="18">
        <v>56198000</v>
      </c>
      <c r="D26" s="18">
        <v>2391282.69</v>
      </c>
      <c r="E26" s="19">
        <v>12.340292320341465</v>
      </c>
      <c r="F26" s="18">
        <v>19484885.18</v>
      </c>
      <c r="G26" s="19">
        <v>26.14599632568074</v>
      </c>
      <c r="H26" s="18">
        <v>36713114.82</v>
      </c>
      <c r="I26" s="20">
        <v>21.023593135964898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160892.29</v>
      </c>
      <c r="E27" s="31">
        <v>0.8302899105120658</v>
      </c>
      <c r="F27" s="30">
        <v>450816.80000000005</v>
      </c>
      <c r="G27" s="31">
        <v>0.6049332232377647</v>
      </c>
      <c r="H27" s="29">
        <v>1749183.2</v>
      </c>
      <c r="I27" s="32">
        <v>1.0016615614709945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9651.24</v>
      </c>
      <c r="E28" s="23">
        <v>0.0498055388230876</v>
      </c>
      <c r="F28" s="22">
        <v>231958.63999999998</v>
      </c>
      <c r="G28" s="23">
        <v>0.311256119454839</v>
      </c>
      <c r="H28" s="21">
        <v>868041.36</v>
      </c>
      <c r="I28" s="24">
        <v>0.4970798164989269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41140.79</v>
      </c>
      <c r="E29" s="31">
        <v>0.21230838872077518</v>
      </c>
      <c r="F29" s="30">
        <v>386989.24000000005</v>
      </c>
      <c r="G29" s="31">
        <v>0.5192855463938632</v>
      </c>
      <c r="H29" s="29">
        <v>2463010.76</v>
      </c>
      <c r="I29" s="32">
        <v>1.410431568163621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0.0067093021293545925</v>
      </c>
      <c r="H30" s="21">
        <v>95000</v>
      </c>
      <c r="I30" s="24">
        <v>0.05440130475741162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0.05367441703483674</v>
      </c>
      <c r="H31" s="29">
        <v>60000</v>
      </c>
      <c r="I31" s="32">
        <v>0.034358718794154704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0.4293953362786939</v>
      </c>
      <c r="H32" s="21">
        <v>620000</v>
      </c>
      <c r="I32" s="24">
        <v>0.3550400942062653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41250</v>
      </c>
      <c r="G33" s="31">
        <v>0.055351742567175385</v>
      </c>
      <c r="H33" s="29">
        <v>258750</v>
      </c>
      <c r="I33" s="32">
        <v>0.14817197479979216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-188.58</v>
      </c>
      <c r="E34" s="23">
        <v>-0.0009731732410817533</v>
      </c>
      <c r="F34" s="22">
        <v>599811.42</v>
      </c>
      <c r="G34" s="23">
        <v>0.8048632074834403</v>
      </c>
      <c r="H34" s="21">
        <v>450188.57999999996</v>
      </c>
      <c r="I34" s="24">
        <v>0.2577983804093303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165550.23</v>
      </c>
      <c r="E35" s="31">
        <v>0.8543273618142416</v>
      </c>
      <c r="F35" s="30">
        <v>7165550.23</v>
      </c>
      <c r="G35" s="31">
        <v>9.615168283227257</v>
      </c>
      <c r="H35" s="29">
        <v>1834449.7699999996</v>
      </c>
      <c r="I35" s="32">
        <v>1.0504890631571961</v>
      </c>
      <c r="J35" s="15"/>
    </row>
    <row r="36" spans="1:10" s="2" customFormat="1" ht="11.25">
      <c r="A36" s="10" t="s">
        <v>26</v>
      </c>
      <c r="B36" s="11" t="s">
        <v>15</v>
      </c>
      <c r="C36" s="21">
        <v>16280000</v>
      </c>
      <c r="D36" s="22">
        <v>396892.24</v>
      </c>
      <c r="E36" s="23">
        <v>2.048175350307546</v>
      </c>
      <c r="F36" s="22">
        <v>5228543.59</v>
      </c>
      <c r="G36" s="23">
        <v>7.0159757283620605</v>
      </c>
      <c r="H36" s="21">
        <v>11051456.41</v>
      </c>
      <c r="I36" s="24">
        <v>6.328564717617476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1032553.96</v>
      </c>
      <c r="E37" s="31">
        <v>5.328528390311798</v>
      </c>
      <c r="F37" s="30">
        <v>3121567.6</v>
      </c>
      <c r="G37" s="31">
        <v>4.1887080291208605</v>
      </c>
      <c r="H37" s="29">
        <v>10466432.4</v>
      </c>
      <c r="I37" s="32">
        <v>5.993553460160497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20575.85</v>
      </c>
      <c r="E38" s="23">
        <v>0.10618234506581817</v>
      </c>
      <c r="F38" s="22">
        <v>20575.85</v>
      </c>
      <c r="G38" s="23">
        <v>0.027609918843656135</v>
      </c>
      <c r="H38" s="21">
        <v>239424.15</v>
      </c>
      <c r="I38" s="24">
        <v>0.1371051173729919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0</v>
      </c>
      <c r="E39" s="31">
        <v>0</v>
      </c>
      <c r="F39" s="30">
        <v>119700</v>
      </c>
      <c r="G39" s="31">
        <v>0.16062069297674894</v>
      </c>
      <c r="H39" s="29">
        <v>80300</v>
      </c>
      <c r="I39" s="32">
        <v>0.045983418652843715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0</v>
      </c>
      <c r="E40" s="23">
        <v>0</v>
      </c>
      <c r="F40" s="22">
        <v>23844.91</v>
      </c>
      <c r="G40" s="23">
        <v>0.03199654108745372</v>
      </c>
      <c r="H40" s="21">
        <v>1176155.09</v>
      </c>
      <c r="I40" s="24">
        <v>0.6735196999270621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525160.6699999999</v>
      </c>
      <c r="E41" s="31">
        <v>2.710108767168125</v>
      </c>
      <c r="F41" s="30">
        <v>1651168.9</v>
      </c>
      <c r="G41" s="31">
        <v>2.2156382033388153</v>
      </c>
      <c r="H41" s="29">
        <v>4628831.1</v>
      </c>
      <c r="I41" s="32">
        <v>2.65067843517563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0.02863226566179559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39054</v>
      </c>
      <c r="E43" s="31">
        <v>0.20153944085908787</v>
      </c>
      <c r="F43" s="30">
        <v>78108</v>
      </c>
      <c r="G43" s="31">
        <v>0.10481003414392567</v>
      </c>
      <c r="H43" s="29">
        <v>571892</v>
      </c>
      <c r="I43" s="32">
        <v>0.3274912734771121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0.02863226566179559</v>
      </c>
      <c r="J44" s="15"/>
    </row>
    <row r="45" spans="1:10" s="2" customFormat="1" ht="11.25">
      <c r="A45" s="3"/>
      <c r="B45" s="4" t="s">
        <v>13</v>
      </c>
      <c r="C45" s="26">
        <v>5100000</v>
      </c>
      <c r="D45" s="33">
        <v>74333.27</v>
      </c>
      <c r="E45" s="27">
        <v>0.3835992644294467</v>
      </c>
      <c r="F45" s="33">
        <v>1538546.13</v>
      </c>
      <c r="G45" s="27">
        <v>2.0645141652238532</v>
      </c>
      <c r="H45" s="26">
        <v>3561453.87</v>
      </c>
      <c r="I45" s="28">
        <v>2.0394498669614003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0</v>
      </c>
      <c r="E46" s="23">
        <v>0</v>
      </c>
      <c r="F46" s="22">
        <v>455075</v>
      </c>
      <c r="G46" s="23">
        <v>0.6106471333032082</v>
      </c>
      <c r="H46" s="21">
        <v>1044925</v>
      </c>
      <c r="I46" s="24">
        <v>0.5983714039330351</v>
      </c>
      <c r="J46" s="15"/>
    </row>
    <row r="47" spans="1:10" s="2" customFormat="1" ht="11.25">
      <c r="A47" s="3" t="s">
        <v>12</v>
      </c>
      <c r="B47" s="4" t="s">
        <v>11</v>
      </c>
      <c r="C47" s="29">
        <v>1200000</v>
      </c>
      <c r="D47" s="30">
        <v>74218.27</v>
      </c>
      <c r="E47" s="31">
        <v>0.38300580317838934</v>
      </c>
      <c r="F47" s="30">
        <v>1074160.13</v>
      </c>
      <c r="G47" s="31">
        <v>1.4413729694953608</v>
      </c>
      <c r="H47" s="29">
        <v>125839.87000000011</v>
      </c>
      <c r="I47" s="32">
        <v>0.07206161177371648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115</v>
      </c>
      <c r="E48" s="23">
        <v>0.0005934612510573847</v>
      </c>
      <c r="F48" s="22">
        <v>9311</v>
      </c>
      <c r="G48" s="23">
        <v>0.01249406242528412</v>
      </c>
      <c r="H48" s="21">
        <v>2090689</v>
      </c>
      <c r="I48" s="24">
        <v>1.1972232572838752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0.17179359397077354</v>
      </c>
    </row>
    <row r="50" spans="1:9" s="2" customFormat="1" ht="16.5" customHeight="1" thickBot="1" thickTop="1">
      <c r="A50" s="36" t="s">
        <v>0</v>
      </c>
      <c r="B50" s="37"/>
      <c r="C50" s="16">
        <f>SUM(C45+C4)</f>
        <v>249151563.63</v>
      </c>
      <c r="D50" s="16">
        <f aca="true" t="shared" si="0" ref="D50:I50">SUM(D45+D4)</f>
        <v>19377844.77</v>
      </c>
      <c r="E50" s="16">
        <f t="shared" si="0"/>
        <v>100</v>
      </c>
      <c r="F50" s="16">
        <f t="shared" si="0"/>
        <v>74523399.06</v>
      </c>
      <c r="G50" s="16">
        <f t="shared" si="0"/>
        <v>100</v>
      </c>
      <c r="H50" s="16">
        <f t="shared" si="0"/>
        <v>174628164.57</v>
      </c>
      <c r="I50" s="16">
        <f t="shared" si="0"/>
        <v>100</v>
      </c>
    </row>
    <row r="51" spans="1:9" s="2" customFormat="1" ht="16.5" customHeight="1" thickTop="1">
      <c r="A51" s="38" t="s">
        <v>71</v>
      </c>
      <c r="B51" s="38"/>
      <c r="C51" s="39"/>
      <c r="D51" s="39"/>
      <c r="E51" s="39"/>
      <c r="F51" s="39"/>
      <c r="G51" s="39"/>
      <c r="H51" s="39"/>
      <c r="I51" s="39"/>
    </row>
    <row r="52" spans="1:9" s="2" customFormat="1" ht="16.5" customHeight="1">
      <c r="A52" s="6"/>
      <c r="B52" s="6" t="s">
        <v>6</v>
      </c>
      <c r="C52" s="7">
        <f>F5</f>
        <v>38173390.95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15328041.220000003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19484885.18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1538546.13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74524863.47999999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20" zoomScaleNormal="120" zoomScalePageLayoutView="0" workbookViewId="0" topLeftCell="A1">
      <selection activeCell="J15" sqref="J15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0" t="s">
        <v>77</v>
      </c>
      <c r="B1" s="40"/>
      <c r="C1" s="40"/>
      <c r="D1" s="40"/>
      <c r="E1" s="40"/>
      <c r="F1" s="40"/>
      <c r="G1" s="40"/>
      <c r="H1" s="40"/>
      <c r="I1" s="40"/>
    </row>
    <row r="2" spans="1:9" s="2" customFormat="1" ht="15" customHeight="1" thickBot="1">
      <c r="A2" s="41" t="s">
        <v>3</v>
      </c>
      <c r="B2" s="42" t="s">
        <v>69</v>
      </c>
      <c r="C2" s="43" t="s">
        <v>68</v>
      </c>
      <c r="D2" s="45" t="s">
        <v>80</v>
      </c>
      <c r="E2" s="41"/>
      <c r="F2" s="46" t="s">
        <v>70</v>
      </c>
      <c r="G2" s="47"/>
      <c r="H2" s="48" t="s">
        <v>2</v>
      </c>
      <c r="I2" s="49"/>
    </row>
    <row r="3" spans="1:9" s="2" customFormat="1" ht="15" customHeight="1" thickBot="1">
      <c r="A3" s="41"/>
      <c r="B3" s="42"/>
      <c r="C3" s="44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5" t="s">
        <v>67</v>
      </c>
    </row>
    <row r="4" spans="1:9" s="2" customFormat="1" ht="11.25">
      <c r="A4" s="10"/>
      <c r="B4" s="12" t="s">
        <v>66</v>
      </c>
      <c r="C4" s="18">
        <v>248966003.19</v>
      </c>
      <c r="D4" s="18">
        <v>18388421.14</v>
      </c>
      <c r="E4" s="19">
        <v>99.48884905953788</v>
      </c>
      <c r="F4" s="18">
        <v>91373274.07000002</v>
      </c>
      <c r="G4" s="19">
        <v>98.24418162479296</v>
      </c>
      <c r="H4" s="18">
        <v>157592729.11999997</v>
      </c>
      <c r="I4" s="20">
        <v>97.84739558761754</v>
      </c>
    </row>
    <row r="5" spans="1:9" s="2" customFormat="1" ht="11.25">
      <c r="A5" s="3"/>
      <c r="B5" s="4" t="s">
        <v>65</v>
      </c>
      <c r="C5" s="26">
        <v>169764200</v>
      </c>
      <c r="D5" s="26">
        <v>11068776.71</v>
      </c>
      <c r="E5" s="27">
        <v>59.88659096889264</v>
      </c>
      <c r="F5" s="26">
        <v>49242167.66000001</v>
      </c>
      <c r="G5" s="27">
        <v>52.94498322869986</v>
      </c>
      <c r="H5" s="26">
        <v>120522032.33999999</v>
      </c>
      <c r="I5" s="28">
        <v>74.83065393464909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8697688.66</v>
      </c>
      <c r="E6" s="23">
        <v>47.05803873391135</v>
      </c>
      <c r="F6" s="22">
        <v>37759374.34</v>
      </c>
      <c r="G6" s="23">
        <v>40.59872942558231</v>
      </c>
      <c r="H6" s="21">
        <v>100604825.66</v>
      </c>
      <c r="I6" s="24">
        <v>62.46430421851253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41905.24</v>
      </c>
      <c r="E7" s="31">
        <v>0.2267244188841603</v>
      </c>
      <c r="F7" s="30">
        <v>160517.09</v>
      </c>
      <c r="G7" s="31">
        <v>0.1725873380848991</v>
      </c>
      <c r="H7" s="29">
        <v>539482.91</v>
      </c>
      <c r="I7" s="32">
        <v>0.33495833216603593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0</v>
      </c>
      <c r="E8" s="23">
        <v>0</v>
      </c>
      <c r="F8" s="22">
        <v>612530.14</v>
      </c>
      <c r="G8" s="23">
        <v>0.6585899754310932</v>
      </c>
      <c r="H8" s="21">
        <v>1587469.8599999999</v>
      </c>
      <c r="I8" s="24">
        <v>0.9856405954906904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51081.19</v>
      </c>
      <c r="E9" s="31">
        <v>0.2763700462916185</v>
      </c>
      <c r="F9" s="30">
        <v>155636.89</v>
      </c>
      <c r="G9" s="31">
        <v>0.1673401664141323</v>
      </c>
      <c r="H9" s="29">
        <v>594363.11</v>
      </c>
      <c r="I9" s="32">
        <v>0.369032776268331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118.96</v>
      </c>
      <c r="E10" s="23">
        <v>0.0006436220594479285</v>
      </c>
      <c r="F10" s="22">
        <v>118.96</v>
      </c>
      <c r="G10" s="23">
        <v>0.00012790531985459988</v>
      </c>
      <c r="H10" s="21">
        <v>299881.04</v>
      </c>
      <c r="I10" s="24">
        <v>0.1861924653120454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338768.96</v>
      </c>
      <c r="E11" s="31">
        <v>1.8328780742454014</v>
      </c>
      <c r="F11" s="30">
        <v>1619195.02</v>
      </c>
      <c r="G11" s="31">
        <v>1.740952059012065</v>
      </c>
      <c r="H11" s="29">
        <v>1780804.98</v>
      </c>
      <c r="I11" s="32">
        <v>1.1056800038647583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0.4667742185973329</v>
      </c>
      <c r="H12" s="21">
        <v>665870.5900000001</v>
      </c>
      <c r="I12" s="24">
        <v>0.4134308949004786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1904443.02</v>
      </c>
      <c r="E13" s="31">
        <v>10.303812530544995</v>
      </c>
      <c r="F13" s="30">
        <v>7760669.32</v>
      </c>
      <c r="G13" s="31">
        <v>8.344240851213687</v>
      </c>
      <c r="H13" s="29">
        <v>13239330.68</v>
      </c>
      <c r="I13" s="32">
        <v>8.220138286803987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0.24835510149230564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0.563325531951059</v>
      </c>
      <c r="H15" s="29">
        <v>376071.79</v>
      </c>
      <c r="I15" s="32">
        <v>0.2334983689346076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0.031044387686538204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34770.68</v>
      </c>
      <c r="E17" s="31">
        <v>0.18812354295565653</v>
      </c>
      <c r="F17" s="30">
        <v>216068.27999999997</v>
      </c>
      <c r="G17" s="31">
        <v>0.23231575709341998</v>
      </c>
      <c r="H17" s="29">
        <v>383931.72000000003</v>
      </c>
      <c r="I17" s="32">
        <v>0.23837850321678866</v>
      </c>
    </row>
    <row r="18" spans="1:9" s="2" customFormat="1" ht="11.25">
      <c r="A18" s="13"/>
      <c r="B18" s="12" t="s">
        <v>54</v>
      </c>
      <c r="C18" s="18">
        <f>SUM(C19:C25)</f>
        <v>23005267.610000003</v>
      </c>
      <c r="D18" s="25">
        <v>4982289.49</v>
      </c>
      <c r="E18" s="19">
        <v>26.956215722255966</v>
      </c>
      <c r="F18" s="18">
        <f>SUM(F19:F25)</f>
        <v>20310330.710000005</v>
      </c>
      <c r="G18" s="19">
        <v>21.836012430285404</v>
      </c>
      <c r="H18" s="18">
        <v>2694936.8999999985</v>
      </c>
      <c r="I18" s="20">
        <v>1.6732533182871479</v>
      </c>
    </row>
    <row r="19" spans="1:9" s="2" customFormat="1" ht="11.25">
      <c r="A19" s="3" t="s">
        <v>53</v>
      </c>
      <c r="B19" s="5" t="s">
        <v>52</v>
      </c>
      <c r="C19" s="29">
        <f>19123803.19+1464.42</f>
        <v>19125267.610000003</v>
      </c>
      <c r="D19" s="30">
        <v>4914439.5600000005</v>
      </c>
      <c r="E19" s="31">
        <v>26.589119961664192</v>
      </c>
      <c r="F19" s="30">
        <f>19123803.19+1464.42</f>
        <v>19125267.610000003</v>
      </c>
      <c r="G19" s="31">
        <v>20.561837288612708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0.310443876865382</v>
      </c>
    </row>
    <row r="21" spans="1:9" s="2" customFormat="1" ht="11.25">
      <c r="A21" s="3" t="s">
        <v>48</v>
      </c>
      <c r="B21" s="5" t="s">
        <v>45</v>
      </c>
      <c r="C21" s="29">
        <v>3000000</v>
      </c>
      <c r="D21" s="30">
        <v>56107.54</v>
      </c>
      <c r="E21" s="31">
        <v>0.3035646473214276</v>
      </c>
      <c r="F21" s="30">
        <v>1141400.5</v>
      </c>
      <c r="G21" s="31">
        <v>1.227229287447043</v>
      </c>
      <c r="H21" s="29">
        <v>1858599.5</v>
      </c>
      <c r="I21" s="32">
        <v>1.1539816686401212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0.031044387686538204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0.031044387686538204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11742.39</v>
      </c>
      <c r="E24" s="23">
        <v>0.06353111327034938</v>
      </c>
      <c r="F24" s="22">
        <v>43662.600000000006</v>
      </c>
      <c r="G24" s="23">
        <v>0.04694585422565109</v>
      </c>
      <c r="H24" s="21">
        <v>186337.4</v>
      </c>
      <c r="I24" s="24">
        <v>0.11569460972203087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0.031044387686538204</v>
      </c>
    </row>
    <row r="26" spans="1:10" s="2" customFormat="1" ht="11.25">
      <c r="A26" s="13"/>
      <c r="B26" s="12" t="s">
        <v>44</v>
      </c>
      <c r="C26" s="18">
        <v>56198000</v>
      </c>
      <c r="D26" s="18">
        <v>2337354.94</v>
      </c>
      <c r="E26" s="19">
        <v>12.646042368389288</v>
      </c>
      <c r="F26" s="18">
        <v>21822240.12</v>
      </c>
      <c r="G26" s="19">
        <v>23.463185965807686</v>
      </c>
      <c r="H26" s="18">
        <v>34375759.879999995</v>
      </c>
      <c r="I26" s="20">
        <v>21.343488334681314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150969.83</v>
      </c>
      <c r="E27" s="31">
        <v>0.8168082792459959</v>
      </c>
      <c r="F27" s="30">
        <v>601786.63</v>
      </c>
      <c r="G27" s="31">
        <v>0.6470385961194667</v>
      </c>
      <c r="H27" s="29">
        <v>1598213.37</v>
      </c>
      <c r="I27" s="32">
        <v>0.9923111092817745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190824.4</v>
      </c>
      <c r="E28" s="23">
        <v>1.0324377380709087</v>
      </c>
      <c r="F28" s="22">
        <v>422783.04</v>
      </c>
      <c r="G28" s="23">
        <v>0.4545746466064231</v>
      </c>
      <c r="H28" s="21">
        <v>677216.96</v>
      </c>
      <c r="I28" s="24">
        <v>0.4204757170827767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90991.1</v>
      </c>
      <c r="E29" s="31">
        <v>0.4922989170597883</v>
      </c>
      <c r="F29" s="30">
        <v>477980.3400000001</v>
      </c>
      <c r="G29" s="31">
        <v>0.5139225644915133</v>
      </c>
      <c r="H29" s="29">
        <v>2372019.66</v>
      </c>
      <c r="I29" s="32">
        <v>1.4727579585026107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0.005375980155287487</v>
      </c>
      <c r="H30" s="21">
        <v>95000</v>
      </c>
      <c r="I30" s="24">
        <v>0.05898433660442258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0.04300784124229989</v>
      </c>
      <c r="H31" s="29">
        <v>60000</v>
      </c>
      <c r="I31" s="32">
        <v>0.03725326522384584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0.34406272993839915</v>
      </c>
      <c r="H32" s="21">
        <v>620000</v>
      </c>
      <c r="I32" s="24">
        <v>0.38495040731307373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41250</v>
      </c>
      <c r="G33" s="31">
        <v>0.04435183628112176</v>
      </c>
      <c r="H33" s="29">
        <v>258750</v>
      </c>
      <c r="I33" s="32">
        <v>0.1606547062778352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1400</v>
      </c>
      <c r="E34" s="23">
        <v>0.007574570302850538</v>
      </c>
      <c r="F34" s="22">
        <v>601211.42</v>
      </c>
      <c r="G34" s="23">
        <v>0.6464201326104422</v>
      </c>
      <c r="H34" s="21">
        <v>448788.57999999996</v>
      </c>
      <c r="I34" s="24">
        <v>0.27864733333621927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0</v>
      </c>
      <c r="E35" s="31">
        <v>0</v>
      </c>
      <c r="F35" s="30">
        <v>7165550.23</v>
      </c>
      <c r="G35" s="31">
        <v>7.704371167639137</v>
      </c>
      <c r="H35" s="29">
        <v>1834449.7699999996</v>
      </c>
      <c r="I35" s="32">
        <v>1.1389873970272164</v>
      </c>
      <c r="J35" s="15"/>
    </row>
    <row r="36" spans="1:10" s="2" customFormat="1" ht="11.25">
      <c r="A36" s="10" t="s">
        <v>26</v>
      </c>
      <c r="B36" s="11" t="s">
        <v>15</v>
      </c>
      <c r="C36" s="21">
        <v>16280000</v>
      </c>
      <c r="D36" s="22">
        <v>286884.55</v>
      </c>
      <c r="E36" s="23">
        <v>1.552162280554743</v>
      </c>
      <c r="F36" s="22">
        <v>5515428.14</v>
      </c>
      <c r="G36" s="23">
        <v>5.930166445710834</v>
      </c>
      <c r="H36" s="21">
        <v>10764571.86</v>
      </c>
      <c r="I36" s="24">
        <v>6.683590842028793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1030605.71</v>
      </c>
      <c r="E37" s="31">
        <v>5.575996717795852</v>
      </c>
      <c r="F37" s="30">
        <v>4152173.3100000005</v>
      </c>
      <c r="G37" s="31">
        <v>4.464400263174872</v>
      </c>
      <c r="H37" s="29">
        <v>9435826.69</v>
      </c>
      <c r="I37" s="32">
        <v>5.85858923814689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20575.85</v>
      </c>
      <c r="G38" s="23">
        <v>0.022123072255634403</v>
      </c>
      <c r="H38" s="21">
        <v>239424.15</v>
      </c>
      <c r="I38" s="24">
        <v>0.1486555226823975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-16.67</v>
      </c>
      <c r="E39" s="31">
        <v>-9.01914906775132E-05</v>
      </c>
      <c r="F39" s="30">
        <v>119683.33</v>
      </c>
      <c r="G39" s="31">
        <v>0.1286830413997447</v>
      </c>
      <c r="H39" s="29">
        <v>80316.67</v>
      </c>
      <c r="I39" s="32">
        <v>0.04986763682343504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61773.03</v>
      </c>
      <c r="E40" s="23">
        <v>0.33421725611078246</v>
      </c>
      <c r="F40" s="22">
        <v>85617.94</v>
      </c>
      <c r="G40" s="23">
        <v>0.09205606927531895</v>
      </c>
      <c r="H40" s="21">
        <v>1114382.06</v>
      </c>
      <c r="I40" s="24">
        <v>0.6919061740312615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523922.99</v>
      </c>
      <c r="E41" s="31">
        <v>2.8346368007390423</v>
      </c>
      <c r="F41" s="30">
        <v>2175091.8899999997</v>
      </c>
      <c r="G41" s="31">
        <v>2.33865016731335</v>
      </c>
      <c r="H41" s="29">
        <v>4104908.1100000003</v>
      </c>
      <c r="I41" s="32">
        <v>2.5486871756890963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0.031044387686538204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0</v>
      </c>
      <c r="E43" s="31">
        <v>0</v>
      </c>
      <c r="F43" s="30">
        <v>78108</v>
      </c>
      <c r="G43" s="31">
        <v>0.083981411593839</v>
      </c>
      <c r="H43" s="29">
        <v>571892</v>
      </c>
      <c r="I43" s="32">
        <v>0.3550807392565941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0.031044387686538204</v>
      </c>
      <c r="J44" s="15"/>
    </row>
    <row r="45" spans="1:10" s="2" customFormat="1" ht="11.25">
      <c r="A45" s="3"/>
      <c r="B45" s="4" t="s">
        <v>13</v>
      </c>
      <c r="C45" s="26">
        <v>5100000</v>
      </c>
      <c r="D45" s="33">
        <v>94475.5</v>
      </c>
      <c r="E45" s="27">
        <v>0.5111509404621115</v>
      </c>
      <c r="F45" s="33">
        <v>1633021.63</v>
      </c>
      <c r="G45" s="27">
        <v>1.7558183752070449</v>
      </c>
      <c r="H45" s="26">
        <v>3466978.37</v>
      </c>
      <c r="I45" s="28">
        <v>2.1526044123824457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0</v>
      </c>
      <c r="E46" s="23">
        <v>0</v>
      </c>
      <c r="F46" s="22">
        <v>455075</v>
      </c>
      <c r="G46" s="23">
        <v>0.48929483383349065</v>
      </c>
      <c r="H46" s="21">
        <v>1044925</v>
      </c>
      <c r="I46" s="24">
        <v>0.6487811360671186</v>
      </c>
      <c r="J46" s="15"/>
    </row>
    <row r="47" spans="1:10" s="2" customFormat="1" ht="11.25">
      <c r="A47" s="3" t="s">
        <v>12</v>
      </c>
      <c r="B47" s="4" t="s">
        <v>11</v>
      </c>
      <c r="C47" s="29">
        <v>1200000</v>
      </c>
      <c r="D47" s="30">
        <v>0</v>
      </c>
      <c r="E47" s="31">
        <v>0</v>
      </c>
      <c r="F47" s="30">
        <v>1074160.13</v>
      </c>
      <c r="G47" s="31">
        <v>1.1549327084962053</v>
      </c>
      <c r="H47" s="29">
        <v>125839.87000000011</v>
      </c>
      <c r="I47" s="32">
        <v>0.07813243421407143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94475.5</v>
      </c>
      <c r="E48" s="23">
        <v>0.5111509404621115</v>
      </c>
      <c r="F48" s="22">
        <v>103786.5</v>
      </c>
      <c r="G48" s="23">
        <v>0.11159083287734894</v>
      </c>
      <c r="H48" s="21">
        <v>1996213.5</v>
      </c>
      <c r="I48" s="24">
        <v>1.2394245159820265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0.1862663261192292</v>
      </c>
    </row>
    <row r="50" spans="1:9" s="2" customFormat="1" ht="16.5" customHeight="1" thickBot="1" thickTop="1">
      <c r="A50" s="36" t="s">
        <v>0</v>
      </c>
      <c r="B50" s="37"/>
      <c r="C50" s="16">
        <f>SUM(C45+C4)</f>
        <v>254066003.19</v>
      </c>
      <c r="D50" s="16">
        <f aca="true" t="shared" si="0" ref="D50:I50">SUM(D45+D4)</f>
        <v>18482896.64</v>
      </c>
      <c r="E50" s="16">
        <f t="shared" si="0"/>
        <v>100</v>
      </c>
      <c r="F50" s="16">
        <f t="shared" si="0"/>
        <v>93006295.70000002</v>
      </c>
      <c r="G50" s="16">
        <f t="shared" si="0"/>
        <v>100</v>
      </c>
      <c r="H50" s="16">
        <f t="shared" si="0"/>
        <v>161059707.48999998</v>
      </c>
      <c r="I50" s="16">
        <f t="shared" si="0"/>
        <v>99.99999999999999</v>
      </c>
    </row>
    <row r="51" spans="1:9" s="2" customFormat="1" ht="16.5" customHeight="1" thickTop="1">
      <c r="A51" s="38" t="s">
        <v>71</v>
      </c>
      <c r="B51" s="38"/>
      <c r="C51" s="39"/>
      <c r="D51" s="39"/>
      <c r="E51" s="39"/>
      <c r="F51" s="39"/>
      <c r="G51" s="39"/>
      <c r="H51" s="39"/>
      <c r="I51" s="39"/>
    </row>
    <row r="52" spans="1:9" s="2" customFormat="1" ht="16.5" customHeight="1">
      <c r="A52" s="6"/>
      <c r="B52" s="6" t="s">
        <v>6</v>
      </c>
      <c r="C52" s="7">
        <f>F5</f>
        <v>49242167.66000001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20310330.710000005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21822240.12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1633021.63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93007760.12000002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TCSC</cp:lastModifiedBy>
  <cp:lastPrinted>2015-06-15T15:26:30Z</cp:lastPrinted>
  <dcterms:created xsi:type="dcterms:W3CDTF">2013-04-10T18:42:15Z</dcterms:created>
  <dcterms:modified xsi:type="dcterms:W3CDTF">2017-05-24T17:18:43Z</dcterms:modified>
  <cp:category/>
  <cp:version/>
  <cp:contentType/>
  <cp:contentStatus/>
</cp:coreProperties>
</file>