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9270" activeTab="8"/>
  </bookViews>
  <sheets>
    <sheet name="JAN 2014" sheetId="16" r:id="rId1"/>
    <sheet name="FEV 2014" sheetId="18" r:id="rId2"/>
    <sheet name="MAR 2014" sheetId="19" r:id="rId3"/>
    <sheet name="ABR 2014" sheetId="20" r:id="rId4"/>
    <sheet name="MAIO 2014" sheetId="21" r:id="rId5"/>
    <sheet name="JUNHO" sheetId="22" r:id="rId6"/>
    <sheet name="JULHO" sheetId="23" r:id="rId7"/>
    <sheet name="AGOSTO" sheetId="24" r:id="rId8"/>
    <sheet name="SETEMBRO" sheetId="25" r:id="rId9"/>
    <sheet name="Plan1" sheetId="17" r:id="rId10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C51" i="25"/>
  <c r="C54" s="1"/>
  <c r="C53"/>
  <c r="C52"/>
  <c r="I48"/>
  <c r="H48"/>
  <c r="G48"/>
  <c r="F48"/>
  <c r="E48"/>
  <c r="D48"/>
  <c r="C48"/>
  <c r="C50" l="1"/>
  <c r="C53" i="24"/>
  <c r="C52"/>
  <c r="C51"/>
  <c r="C50"/>
  <c r="I48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"/>
  <c r="G48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"/>
  <c r="E48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"/>
  <c r="H48"/>
  <c r="F48"/>
  <c r="D48"/>
  <c r="C48"/>
  <c r="C53" i="23"/>
  <c r="C52"/>
  <c r="C51"/>
  <c r="E48"/>
  <c r="I48"/>
  <c r="G48"/>
  <c r="H48"/>
  <c r="F48"/>
  <c r="D48"/>
  <c r="C48"/>
  <c r="C50"/>
  <c r="C53" i="22"/>
  <c r="C52"/>
  <c r="H48"/>
  <c r="F48"/>
  <c r="D48"/>
  <c r="C48"/>
  <c r="C51"/>
  <c r="C50"/>
  <c r="G48"/>
  <c r="C53" i="21"/>
  <c r="C52"/>
  <c r="C51"/>
  <c r="G48"/>
  <c r="H48"/>
  <c r="F48"/>
  <c r="D48"/>
  <c r="C48"/>
  <c r="C50"/>
  <c r="C52" i="20"/>
  <c r="C51"/>
  <c r="H47"/>
  <c r="F47"/>
  <c r="D47"/>
  <c r="C47"/>
  <c r="C50"/>
  <c r="C49"/>
  <c r="G47"/>
  <c r="C54" i="19"/>
  <c r="H49"/>
  <c r="G49"/>
  <c r="F49"/>
  <c r="D49"/>
  <c r="C49"/>
  <c r="C53"/>
  <c r="C52"/>
  <c r="C51"/>
  <c r="C55" i="18"/>
  <c r="C54"/>
  <c r="C53"/>
  <c r="H50"/>
  <c r="F50"/>
  <c r="D50"/>
  <c r="C50"/>
  <c r="C52"/>
  <c r="I18" i="16"/>
  <c r="I33"/>
  <c r="H21"/>
  <c r="H22"/>
  <c r="H23"/>
  <c r="H24"/>
  <c r="H25"/>
  <c r="H26"/>
  <c r="H27"/>
  <c r="H28"/>
  <c r="H29"/>
  <c r="H30"/>
  <c r="H31"/>
  <c r="H32"/>
  <c r="H34"/>
  <c r="H35"/>
  <c r="H36"/>
  <c r="H37"/>
  <c r="H38"/>
  <c r="H39"/>
  <c r="H40"/>
  <c r="H41"/>
  <c r="H42"/>
  <c r="H43"/>
  <c r="H44"/>
  <c r="H45"/>
  <c r="H46"/>
  <c r="H5"/>
  <c r="H6"/>
  <c r="H7"/>
  <c r="H8"/>
  <c r="H9"/>
  <c r="H10"/>
  <c r="H11"/>
  <c r="H12"/>
  <c r="H13"/>
  <c r="H14"/>
  <c r="H15"/>
  <c r="H16"/>
  <c r="H17"/>
  <c r="H19"/>
  <c r="H20"/>
  <c r="H4"/>
  <c r="F42"/>
  <c r="G42" s="1"/>
  <c r="F24"/>
  <c r="G24" s="1"/>
  <c r="F17"/>
  <c r="G17" s="1"/>
  <c r="F5"/>
  <c r="G5" s="1"/>
  <c r="F4"/>
  <c r="G4" s="1"/>
  <c r="D42"/>
  <c r="D24"/>
  <c r="D17"/>
  <c r="D5"/>
  <c r="C47"/>
  <c r="C42"/>
  <c r="C24"/>
  <c r="C52"/>
  <c r="C51"/>
  <c r="C50"/>
  <c r="C49"/>
  <c r="H47"/>
  <c r="I46" s="1"/>
  <c r="F47"/>
  <c r="G46" s="1"/>
  <c r="I4" l="1"/>
  <c r="I5"/>
  <c r="I17"/>
  <c r="I24"/>
  <c r="I42"/>
  <c r="I6"/>
  <c r="I7"/>
  <c r="I8"/>
  <c r="I9"/>
  <c r="I10"/>
  <c r="I11"/>
  <c r="I12"/>
  <c r="I13"/>
  <c r="I14"/>
  <c r="I15"/>
  <c r="I16"/>
  <c r="I19"/>
  <c r="I20"/>
  <c r="I21"/>
  <c r="I22"/>
  <c r="I23"/>
  <c r="I25"/>
  <c r="I26"/>
  <c r="I27"/>
  <c r="I28"/>
  <c r="I29"/>
  <c r="I30"/>
  <c r="I31"/>
  <c r="I32"/>
  <c r="I34"/>
  <c r="I35"/>
  <c r="I36"/>
  <c r="I37"/>
  <c r="I38"/>
  <c r="I39"/>
  <c r="I40"/>
  <c r="I41"/>
  <c r="I43"/>
  <c r="I44"/>
  <c r="I45"/>
  <c r="G6"/>
  <c r="G7"/>
  <c r="G8"/>
  <c r="G9"/>
  <c r="G10"/>
  <c r="G11"/>
  <c r="G12"/>
  <c r="G13"/>
  <c r="G14"/>
  <c r="G15"/>
  <c r="G16"/>
  <c r="G18"/>
  <c r="G19"/>
  <c r="G20"/>
  <c r="G21"/>
  <c r="G22"/>
  <c r="G23"/>
  <c r="G25"/>
  <c r="G26"/>
  <c r="G27"/>
  <c r="G28"/>
  <c r="G29"/>
  <c r="G30"/>
  <c r="G31"/>
  <c r="G32"/>
  <c r="G33"/>
  <c r="G34"/>
  <c r="G35"/>
  <c r="G36"/>
  <c r="G37"/>
  <c r="G38"/>
  <c r="G39"/>
  <c r="G40"/>
  <c r="G41"/>
  <c r="G43"/>
  <c r="G44"/>
  <c r="G45"/>
  <c r="D4"/>
  <c r="D47"/>
  <c r="E46" l="1"/>
  <c r="E44"/>
  <c r="E40"/>
  <c r="E38"/>
  <c r="E36"/>
  <c r="E34"/>
  <c r="E32"/>
  <c r="E30"/>
  <c r="E28"/>
  <c r="E26"/>
  <c r="E24"/>
  <c r="E22"/>
  <c r="E20"/>
  <c r="E18"/>
  <c r="E16"/>
  <c r="E14"/>
  <c r="E12"/>
  <c r="E10"/>
  <c r="E8"/>
  <c r="E6"/>
  <c r="E4"/>
  <c r="E45"/>
  <c r="E43"/>
  <c r="E41"/>
  <c r="E39"/>
  <c r="E37"/>
  <c r="E35"/>
  <c r="E33"/>
  <c r="E31"/>
  <c r="E29"/>
  <c r="E27"/>
  <c r="E25"/>
  <c r="E23"/>
  <c r="E21"/>
  <c r="E19"/>
  <c r="E17"/>
  <c r="E15"/>
  <c r="E13"/>
  <c r="E11"/>
  <c r="E9"/>
  <c r="E7"/>
  <c r="E5"/>
  <c r="E42"/>
</calcChain>
</file>

<file path=xl/sharedStrings.xml><?xml version="1.0" encoding="utf-8"?>
<sst xmlns="http://schemas.openxmlformats.org/spreadsheetml/2006/main" count="1011" uniqueCount="89">
  <si>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</si>
  <si>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</si>
  <si>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</si>
  <si>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</si>
  <si>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</si>
  <si>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</si>
  <si>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</si>
  <si>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</si>
  <si>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</si>
  <si>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</si>
  <si>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</si>
  <si>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</si>
  <si>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</si>
  <si>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</si>
  <si>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</si>
  <si>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</si>
  <si>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</si>
  <si>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</si>
  <si>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</si>
  <si>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</si>
  <si>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</si>
  <si>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</si>
  <si>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</si>
  <si>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</si>
  <si>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</si>
  <si>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</si>
  <si>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</si>
  <si>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</si>
  <si>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</si>
  <si>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</si>
  <si>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</si>
  <si>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</si>
  <si>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</si>
  <si>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</si>
  <si>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</si>
  <si>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</si>
  <si>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</si>
  <si>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</si>
  <si>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</si>
  <si>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</si>
  <si>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</si>
  <si>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</si>
  <si>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</si>
  <si>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</si>
  <si>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CONTRIBUIÇÕES</t>
  </si>
  <si>
    <t>3.3.50.41</t>
  </si>
  <si>
    <t>CONTRIBUIÇÕES - DESPESAS DE EXERCÍCIOS ANTERIORES</t>
  </si>
  <si>
    <t>3.3.20.92</t>
  </si>
  <si>
    <t>3.3.20.41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</si>
  <si>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</si>
  <si>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</si>
  <si>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</si>
  <si>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</si>
  <si>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</si>
  <si>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</si>
  <si>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</si>
  <si>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</si>
  <si>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</si>
  <si>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</si>
  <si>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</si>
  <si>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</si>
  <si>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</si>
  <si>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</si>
  <si>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</si>
  <si>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</si>
  <si>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</si>
  <si>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</si>
  <si>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</si>
  <si>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</si>
  <si>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</si>
  <si>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</si>
  <si>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</si>
  <si>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</si>
  <si>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</si>
  <si>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</si>
  <si>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</si>
  <si>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</si>
  <si>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</si>
  <si>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</si>
  <si>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TABELA 10 - RESUMO DA EXECUÇÃO ORÇAMENTÁRIA - 2014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</si>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</sst>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1"/>
    <xf numFmtId="0" fontId="3" fillId="0" borderId="0" xfId="1" applyFont="1"/>
    <xf numFmtId="0" fontId="6" fillId="5" borderId="0" xfId="1" applyFont="1" applyFill="1" applyAlignment="1">
      <alignment horizontal="center"/>
    </xf>
    <xf numFmtId="0" fontId="5" fillId="5" borderId="0" xfId="1" applyFont="1" applyFill="1"/>
    <xf numFmtId="0" fontId="6" fillId="6" borderId="0" xfId="1" applyFont="1" applyFill="1" applyAlignment="1">
      <alignment horizontal="center"/>
    </xf>
    <xf numFmtId="0" fontId="5" fillId="6" borderId="0" xfId="1" applyFont="1" applyFill="1" applyAlignment="1">
      <alignment horizontal="left"/>
    </xf>
    <xf numFmtId="0" fontId="6" fillId="5" borderId="0" xfId="1" applyFont="1" applyFill="1"/>
    <xf numFmtId="0" fontId="6" fillId="6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5" borderId="0" xfId="12" applyFont="1" applyFill="1" applyAlignment="1">
      <alignment horizontal="right"/>
    </xf>
    <xf numFmtId="43" fontId="5" fillId="6" borderId="0" xfId="12" applyFont="1" applyFill="1" applyAlignment="1">
      <alignment horizontal="right"/>
    </xf>
    <xf numFmtId="43" fontId="6" fillId="5" borderId="0" xfId="12" applyFont="1" applyFill="1" applyAlignment="1">
      <alignment horizontal="right"/>
    </xf>
    <xf numFmtId="43" fontId="6" fillId="6" borderId="0" xfId="12" applyFont="1" applyFill="1" applyAlignment="1">
      <alignment horizontal="right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4" borderId="10" xfId="12" applyFont="1" applyFill="1" applyBorder="1" applyAlignment="1">
      <alignment vertical="center"/>
    </xf>
    <xf numFmtId="43" fontId="5" fillId="3" borderId="5" xfId="12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/>
    </xf>
    <xf numFmtId="0" fontId="8" fillId="5" borderId="0" xfId="1" applyFont="1" applyFill="1"/>
    <xf numFmtId="0" fontId="8" fillId="6" borderId="0" xfId="1" applyFont="1" applyFill="1" applyAlignment="1">
      <alignment horizontal="center"/>
    </xf>
    <xf numFmtId="0" fontId="8" fillId="6" borderId="0" xfId="1" applyFont="1" applyFill="1" applyAlignment="1">
      <alignment horizontal="left"/>
    </xf>
    <xf numFmtId="0" fontId="9" fillId="5" borderId="0" xfId="1" applyFont="1" applyFill="1"/>
    <xf numFmtId="0" fontId="9" fillId="6" borderId="0" xfId="1" applyFont="1" applyFill="1" applyAlignment="1">
      <alignment horizontal="left"/>
    </xf>
    <xf numFmtId="0" fontId="10" fillId="0" borderId="0" xfId="0" applyFont="1"/>
    <xf numFmtId="165" fontId="6" fillId="5" borderId="0" xfId="12" applyNumberFormat="1" applyFont="1" applyFill="1" applyAlignment="1">
      <alignment horizontal="right"/>
    </xf>
    <xf numFmtId="165" fontId="6" fillId="6" borderId="0" xfId="12" applyNumberFormat="1" applyFont="1" applyFill="1" applyAlignment="1">
      <alignment horizontal="right"/>
    </xf>
    <xf numFmtId="165" fontId="5" fillId="5" borderId="0" xfId="12" applyNumberFormat="1" applyFont="1" applyFill="1" applyAlignment="1">
      <alignment horizontal="right"/>
    </xf>
    <xf numFmtId="43" fontId="3" fillId="0" borderId="0" xfId="1" applyNumberFormat="1" applyFont="1"/>
    <xf numFmtId="43" fontId="5" fillId="3" borderId="5" xfId="12" applyFont="1" applyFill="1" applyBorder="1" applyAlignment="1">
      <alignment horizontal="center" vertical="center"/>
    </xf>
    <xf numFmtId="4" fontId="5" fillId="6" borderId="11" xfId="1" applyNumberFormat="1" applyFont="1" applyFill="1" applyBorder="1"/>
    <xf numFmtId="4" fontId="5" fillId="6" borderId="12" xfId="1" applyNumberFormat="1" applyFont="1" applyFill="1" applyBorder="1" applyAlignment="1">
      <alignment horizontal="right"/>
    </xf>
    <xf numFmtId="4" fontId="5" fillId="6" borderId="0" xfId="1" applyNumberFormat="1" applyFont="1" applyFill="1" applyBorder="1" applyAlignment="1">
      <alignment horizontal="right"/>
    </xf>
    <xf numFmtId="4" fontId="5" fillId="5" borderId="11" xfId="1" applyNumberFormat="1" applyFont="1" applyFill="1" applyBorder="1"/>
    <xf numFmtId="4" fontId="5" fillId="5" borderId="12" xfId="1" applyNumberFormat="1" applyFont="1" applyFill="1" applyBorder="1" applyAlignment="1">
      <alignment horizontal="right"/>
    </xf>
    <xf numFmtId="4" fontId="5" fillId="5" borderId="0" xfId="1" applyNumberFormat="1" applyFont="1" applyFill="1" applyBorder="1" applyAlignment="1">
      <alignment horizontal="right"/>
    </xf>
    <xf numFmtId="4" fontId="6" fillId="5" borderId="11" xfId="1" applyNumberFormat="1" applyFont="1" applyFill="1" applyBorder="1"/>
    <xf numFmtId="4" fontId="6" fillId="5" borderId="12" xfId="1" applyNumberFormat="1" applyFont="1" applyFill="1" applyBorder="1" applyAlignment="1">
      <alignment horizontal="right"/>
    </xf>
    <xf numFmtId="4" fontId="6" fillId="5" borderId="0" xfId="1" applyNumberFormat="1" applyFont="1" applyFill="1" applyBorder="1" applyAlignment="1">
      <alignment horizontal="right"/>
    </xf>
    <xf numFmtId="4" fontId="6" fillId="6" borderId="11" xfId="1" applyNumberFormat="1" applyFont="1" applyFill="1" applyBorder="1"/>
    <xf numFmtId="4" fontId="6" fillId="6" borderId="12" xfId="1" applyNumberFormat="1" applyFont="1" applyFill="1" applyBorder="1" applyAlignment="1">
      <alignment horizontal="right"/>
    </xf>
    <xf numFmtId="4" fontId="6" fillId="6" borderId="0" xfId="1" applyNumberFormat="1" applyFont="1" applyFill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11" fillId="6" borderId="11" xfId="1" applyNumberFormat="1" applyFont="1" applyFill="1" applyBorder="1"/>
    <xf numFmtId="4" fontId="11" fillId="6" borderId="12" xfId="1" applyNumberFormat="1" applyFont="1" applyFill="1" applyBorder="1" applyAlignment="1">
      <alignment horizontal="right"/>
    </xf>
    <xf numFmtId="4" fontId="11" fillId="6" borderId="0" xfId="1" applyNumberFormat="1" applyFont="1" applyFill="1" applyBorder="1" applyAlignment="1">
      <alignment horizontal="right"/>
    </xf>
    <xf numFmtId="4" fontId="11" fillId="5" borderId="11" xfId="1" applyNumberFormat="1" applyFont="1" applyFill="1" applyBorder="1"/>
    <xf numFmtId="4" fontId="11" fillId="5" borderId="12" xfId="1" applyNumberFormat="1" applyFont="1" applyFill="1" applyBorder="1" applyAlignment="1">
      <alignment horizontal="right"/>
    </xf>
    <xf numFmtId="4" fontId="11" fillId="5" borderId="0" xfId="1" applyNumberFormat="1" applyFont="1" applyFill="1" applyBorder="1" applyAlignment="1">
      <alignment horizontal="right"/>
    </xf>
    <xf numFmtId="4" fontId="12" fillId="5" borderId="11" xfId="1" applyNumberFormat="1" applyFont="1" applyFill="1" applyBorder="1"/>
    <xf numFmtId="40" fontId="12" fillId="5" borderId="11" xfId="2" applyNumberFormat="1" applyFont="1" applyFill="1" applyBorder="1"/>
    <xf numFmtId="4" fontId="12" fillId="5" borderId="12" xfId="1" applyNumberFormat="1" applyFont="1" applyFill="1" applyBorder="1" applyAlignment="1">
      <alignment horizontal="right"/>
    </xf>
    <xf numFmtId="4" fontId="12" fillId="5" borderId="0" xfId="1" applyNumberFormat="1" applyFont="1" applyFill="1" applyBorder="1" applyAlignment="1">
      <alignment horizontal="right"/>
    </xf>
    <xf numFmtId="4" fontId="12" fillId="6" borderId="11" xfId="1" applyNumberFormat="1" applyFont="1" applyFill="1" applyBorder="1"/>
    <xf numFmtId="40" fontId="12" fillId="6" borderId="11" xfId="2" applyNumberFormat="1" applyFont="1" applyFill="1" applyBorder="1"/>
    <xf numFmtId="4" fontId="12" fillId="6" borderId="12" xfId="1" applyNumberFormat="1" applyFont="1" applyFill="1" applyBorder="1" applyAlignment="1">
      <alignment horizontal="right"/>
    </xf>
    <xf numFmtId="4" fontId="12" fillId="6" borderId="0" xfId="1" applyNumberFormat="1" applyFont="1" applyFill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0" fontId="6" fillId="6" borderId="0" xfId="1" applyFont="1" applyFill="1"/>
    <xf numFmtId="0" fontId="5" fillId="6" borderId="0" xfId="1" applyFont="1" applyFill="1"/>
    <xf numFmtId="0" fontId="6" fillId="7" borderId="0" xfId="1" applyFont="1" applyFill="1" applyAlignment="1">
      <alignment horizontal="center"/>
    </xf>
    <xf numFmtId="0" fontId="6" fillId="7" borderId="0" xfId="1" applyFont="1" applyFill="1" applyAlignment="1">
      <alignment horizontal="left"/>
    </xf>
    <xf numFmtId="0" fontId="6" fillId="7" borderId="0" xfId="1" applyFont="1" applyFill="1"/>
    <xf numFmtId="0" fontId="5" fillId="7" borderId="0" xfId="1" applyFont="1" applyFill="1"/>
    <xf numFmtId="4" fontId="11" fillId="7" borderId="11" xfId="1" applyNumberFormat="1" applyFont="1" applyFill="1" applyBorder="1"/>
    <xf numFmtId="4" fontId="11" fillId="7" borderId="12" xfId="1" applyNumberFormat="1" applyFont="1" applyFill="1" applyBorder="1" applyAlignment="1">
      <alignment horizontal="right"/>
    </xf>
    <xf numFmtId="4" fontId="11" fillId="7" borderId="0" xfId="1" applyNumberFormat="1" applyFont="1" applyFill="1" applyBorder="1" applyAlignment="1">
      <alignment horizontal="right"/>
    </xf>
    <xf numFmtId="4" fontId="12" fillId="0" borderId="11" xfId="1" applyNumberFormat="1" applyFont="1" applyBorder="1"/>
    <xf numFmtId="40" fontId="12" fillId="0" borderId="11" xfId="2" applyNumberFormat="1" applyFont="1" applyBorder="1"/>
    <xf numFmtId="4" fontId="12" fillId="0" borderId="12" xfId="1" applyNumberFormat="1" applyFont="1" applyBorder="1" applyAlignment="1">
      <alignment horizontal="right"/>
    </xf>
    <xf numFmtId="4" fontId="12" fillId="0" borderId="0" xfId="1" applyNumberFormat="1" applyFont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" fontId="11" fillId="0" borderId="11" xfId="1" applyNumberFormat="1" applyFont="1" applyBorder="1"/>
    <xf numFmtId="40" fontId="11" fillId="0" borderId="11" xfId="2" applyNumberFormat="1" applyFont="1" applyBorder="1"/>
    <xf numFmtId="4" fontId="11" fillId="0" borderId="12" xfId="1" applyNumberFormat="1" applyFont="1" applyBorder="1" applyAlignment="1">
      <alignment horizontal="right"/>
    </xf>
    <xf numFmtId="4" fontId="11" fillId="0" borderId="0" xfId="1" applyNumberFormat="1" applyFont="1" applyBorder="1" applyAlignment="1">
      <alignment horizontal="right"/>
    </xf>
    <xf numFmtId="40" fontId="11" fillId="6" borderId="11" xfId="2" applyNumberFormat="1" applyFont="1" applyFill="1" applyBorder="1"/>
    <xf numFmtId="43" fontId="5" fillId="3" borderId="5" xfId="12" applyFont="1" applyFill="1" applyBorder="1" applyAlignment="1">
      <alignment horizontal="center" vertical="center"/>
    </xf>
    <xf numFmtId="4" fontId="5" fillId="4" borderId="10" xfId="12" applyNumberFormat="1" applyFont="1" applyFill="1" applyBorder="1" applyAlignment="1">
      <alignment vertical="center"/>
    </xf>
    <xf numFmtId="43" fontId="5" fillId="3" borderId="5" xfId="12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32"/>
          <c:w val="0.59679330708661416"/>
          <c:h val="0.71791907514451414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2014'!$C$47</c:f>
              <c:numCache>
                <c:formatCode>_-* #,##0.00_-;\-* #,##0.00_-;_-* "-"??_-;_-@_-</c:formatCode>
                <c:ptCount val="1"/>
                <c:pt idx="0">
                  <c:v>189125369.47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2014'!$D$47</c:f>
              <c:numCache>
                <c:formatCode>_-* #,##0.00_-;\-* #,##0.00_-;_-* "-"??_-;_-@_-</c:formatCode>
                <c:ptCount val="1"/>
                <c:pt idx="0">
                  <c:v>26547948.280000001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2014'!$F$47</c:f>
              <c:numCache>
                <c:formatCode>_-* #,##0.00_-;\-* #,##0.00_-;_-* "-"??_-;_-@_-</c:formatCode>
                <c:ptCount val="1"/>
                <c:pt idx="0">
                  <c:v>26547948.280000001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2014'!$H$47</c:f>
              <c:numCache>
                <c:formatCode>_-* #,##0.00_-;\-* #,##0.00_-;_-* "-"??_-;_-@_-</c:formatCode>
                <c:ptCount val="1"/>
                <c:pt idx="0">
                  <c:v>162577421.19</c:v>
                </c:pt>
              </c:numCache>
            </c:numRef>
          </c:val>
        </c:ser>
        <c:axId val="85877504"/>
        <c:axId val="85879040"/>
      </c:barChart>
      <c:catAx>
        <c:axId val="85877504"/>
        <c:scaling>
          <c:orientation val="minMax"/>
        </c:scaling>
        <c:delete val="1"/>
        <c:axPos val="b"/>
        <c:tickLblPos val="none"/>
        <c:crossAx val="85879040"/>
        <c:crosses val="autoZero"/>
        <c:auto val="1"/>
        <c:lblAlgn val="ctr"/>
        <c:lblOffset val="100"/>
      </c:catAx>
      <c:valAx>
        <c:axId val="8587904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587750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86" footer="0.3149606200000028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635783027121621"/>
                  <c:y val="7.4587122925301843E-3"/>
                </c:manualLayout>
              </c:layout>
              <c:showPercent val="1"/>
            </c:dLbl>
            <c:dLbl>
              <c:idx val="1"/>
              <c:layout>
                <c:manualLayout>
                  <c:x val="-0.11192475940507444"/>
                  <c:y val="5.8373064200299384E-2"/>
                </c:manualLayout>
              </c:layout>
              <c:showPercent val="1"/>
            </c:dLbl>
            <c:dLbl>
              <c:idx val="2"/>
              <c:layout>
                <c:manualLayout>
                  <c:x val="-0.15306889763779549"/>
                  <c:y val="-0.1440850776326708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'MAIO 2014'!$B$50:$B$53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'MAIO 2014'!$C$50:$C$53</c:f>
              <c:numCache>
                <c:formatCode>_-* #,##0.00_-;\-* #,##0.00_-;_-* "-"??_-;_-@_-</c:formatCode>
                <c:ptCount val="4"/>
                <c:pt idx="0">
                  <c:v>47016771.059999995</c:v>
                </c:pt>
                <c:pt idx="1">
                  <c:v>16743840.760000002</c:v>
                </c:pt>
                <c:pt idx="2">
                  <c:v>19885716.960000005</c:v>
                </c:pt>
                <c:pt idx="3">
                  <c:v>156231.57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36" footer="0.3149606200000033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JUNHO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74"/>
          <c:w val="0.59679330708661416"/>
          <c:h val="0.7179190751445155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JUNHO!$C$48</c:f>
              <c:numCache>
                <c:formatCode>_-* #,##0.00_-;\-* #,##0.00_-;_-* "-"??_-;_-@_-</c:formatCode>
                <c:ptCount val="1"/>
                <c:pt idx="0">
                  <c:v>225528804.02000001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JUNHO!$D$48</c:f>
              <c:numCache>
                <c:formatCode>_-* #,##0.00_-;\-* #,##0.00_-;_-* "-"??_-;_-@_-</c:formatCode>
                <c:ptCount val="1"/>
                <c:pt idx="0">
                  <c:v>16532557.210000001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JUNHO!$F$48</c:f>
              <c:numCache>
                <c:formatCode>_-* #,##0.00_-;\-* #,##0.00_-;_-* "-"??_-;_-@_-</c:formatCode>
                <c:ptCount val="1"/>
                <c:pt idx="0">
                  <c:v>100335117.56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JUNHO!$H$48</c:f>
              <c:numCache>
                <c:formatCode>_-* #,##0.00_-;\-* #,##0.00_-;_-* "-"??_-;_-@_-</c:formatCode>
                <c:ptCount val="1"/>
                <c:pt idx="0">
                  <c:v>125193686.46000002</c:v>
                </c:pt>
              </c:numCache>
            </c:numRef>
          </c:val>
        </c:ser>
        <c:axId val="88398464"/>
        <c:axId val="88404352"/>
      </c:barChart>
      <c:catAx>
        <c:axId val="88398464"/>
        <c:scaling>
          <c:orientation val="minMax"/>
        </c:scaling>
        <c:delete val="1"/>
        <c:axPos val="b"/>
        <c:tickLblPos val="none"/>
        <c:crossAx val="88404352"/>
        <c:crosses val="autoZero"/>
        <c:auto val="1"/>
        <c:lblAlgn val="ctr"/>
        <c:lblOffset val="100"/>
      </c:catAx>
      <c:valAx>
        <c:axId val="8840435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839846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52" footer="0.3149606200000035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JUNHO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4802449693788292"/>
                  <c:y val="0.11129350125779836"/>
                </c:manualLayout>
              </c:layout>
              <c:showPercent val="1"/>
            </c:dLbl>
            <c:dLbl>
              <c:idx val="1"/>
              <c:layout>
                <c:manualLayout>
                  <c:x val="7.6964129483814619E-2"/>
                  <c:y val="8.1971879874223927E-2"/>
                </c:manualLayout>
              </c:layout>
              <c:showPercent val="1"/>
            </c:dLbl>
            <c:dLbl>
              <c:idx val="2"/>
              <c:layout>
                <c:manualLayout>
                  <c:x val="-0.15306889763779558"/>
                  <c:y val="-0.1440850776326708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JUNHO!$B$50:$B$53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JUNHO!$C$50:$C$53</c:f>
              <c:numCache>
                <c:formatCode>_-* #,##0.00_-;\-* #,##0.00_-;_-* "-"??_-;_-@_-</c:formatCode>
                <c:ptCount val="4"/>
                <c:pt idx="0">
                  <c:v>58860467.329999991</c:v>
                </c:pt>
                <c:pt idx="1">
                  <c:v>231513.9</c:v>
                </c:pt>
                <c:pt idx="2">
                  <c:v>21101437.330000002</c:v>
                </c:pt>
                <c:pt idx="3">
                  <c:v>157798.17000000001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JULHO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79"/>
          <c:w val="0.59679330708661416"/>
          <c:h val="0.71791907514451592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JULHO!$C$48</c:f>
              <c:numCache>
                <c:formatCode>_-* #,##0.00_-;\-* #,##0.00_-;_-* "-"??_-;_-@_-</c:formatCode>
                <c:ptCount val="1"/>
                <c:pt idx="0">
                  <c:v>230208185.06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JULHO!$D$48</c:f>
              <c:numCache>
                <c:formatCode>_-* #,##0.00_-;\-* #,##0.00_-;_-* "-"??_-;_-@_-</c:formatCode>
                <c:ptCount val="1"/>
                <c:pt idx="0">
                  <c:v>17897246.489999998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JULHO!$F$48</c:f>
              <c:numCache>
                <c:formatCode>_-* #,##0.00_-;\-* #,##0.00_-;_-* "-"??_-;_-@_-</c:formatCode>
                <c:ptCount val="1"/>
                <c:pt idx="0">
                  <c:v>118232364.05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JULHO!$H$48</c:f>
              <c:numCache>
                <c:formatCode>_-* #,##0.00_-;\-* #,##0.00_-;_-* "-"??_-;_-@_-</c:formatCode>
                <c:ptCount val="1"/>
                <c:pt idx="0">
                  <c:v>111975821.01000002</c:v>
                </c:pt>
              </c:numCache>
            </c:numRef>
          </c:val>
        </c:ser>
        <c:axId val="88532480"/>
        <c:axId val="88534016"/>
      </c:barChart>
      <c:catAx>
        <c:axId val="88532480"/>
        <c:scaling>
          <c:orientation val="minMax"/>
        </c:scaling>
        <c:delete val="1"/>
        <c:axPos val="b"/>
        <c:tickLblPos val="none"/>
        <c:crossAx val="88534016"/>
        <c:crosses val="autoZero"/>
        <c:auto val="1"/>
        <c:lblAlgn val="ctr"/>
        <c:lblOffset val="100"/>
      </c:catAx>
      <c:valAx>
        <c:axId val="8853401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853248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JULHO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635783027121618"/>
                  <c:y val="6.881563304473412E-2"/>
                </c:manualLayout>
              </c:layout>
              <c:showPercent val="1"/>
            </c:dLbl>
            <c:dLbl>
              <c:idx val="1"/>
              <c:layout>
                <c:manualLayout>
                  <c:x val="-0.11748031496062997"/>
                  <c:y val="4.4213774795944641E-2"/>
                </c:manualLayout>
              </c:layout>
              <c:showPercent val="1"/>
            </c:dLbl>
            <c:dLbl>
              <c:idx val="2"/>
              <c:layout>
                <c:manualLayout>
                  <c:x val="-0.13362445319335084"/>
                  <c:y val="-0.1676838933065954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JULHO!$B$50:$B$53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JULHO!$C$50:$C$53</c:f>
              <c:numCache>
                <c:formatCode>_-* #,##0.00_-;\-* #,##0.00_-;_-* "-"??_-;_-@_-</c:formatCode>
                <c:ptCount val="4"/>
                <c:pt idx="0">
                  <c:v>70581517.849999994</c:v>
                </c:pt>
                <c:pt idx="1">
                  <c:v>24902794.689999998</c:v>
                </c:pt>
                <c:pt idx="2">
                  <c:v>22587279.540000003</c:v>
                </c:pt>
                <c:pt idx="3">
                  <c:v>160771.97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AGOSTO / 2014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87"/>
          <c:w val="0.59679330708661416"/>
          <c:h val="0.71791907514451614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AGOSTO!$C$48</c:f>
              <c:numCache>
                <c:formatCode>#,##0.00</c:formatCode>
                <c:ptCount val="1"/>
                <c:pt idx="0">
                  <c:v>233732560.43000001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AGOSTO!$D$48</c:f>
              <c:numCache>
                <c:formatCode>#,##0.00</c:formatCode>
                <c:ptCount val="1"/>
                <c:pt idx="0">
                  <c:v>14387510.409999998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AGOSTO!$F$48</c:f>
              <c:numCache>
                <c:formatCode>#,##0.00</c:formatCode>
                <c:ptCount val="1"/>
                <c:pt idx="0">
                  <c:v>132619874.45999999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AGOSTO!$H$48</c:f>
              <c:numCache>
                <c:formatCode>#,##0.00</c:formatCode>
                <c:ptCount val="1"/>
                <c:pt idx="0">
                  <c:v>101112685.97000001</c:v>
                </c:pt>
              </c:numCache>
            </c:numRef>
          </c:val>
        </c:ser>
        <c:axId val="89756032"/>
        <c:axId val="89757568"/>
      </c:barChart>
      <c:catAx>
        <c:axId val="89756032"/>
        <c:scaling>
          <c:orientation val="minMax"/>
        </c:scaling>
        <c:delete val="1"/>
        <c:axPos val="b"/>
        <c:tickLblPos val="none"/>
        <c:crossAx val="89757568"/>
        <c:crosses val="autoZero"/>
        <c:auto val="1"/>
        <c:lblAlgn val="ctr"/>
        <c:lblOffset val="100"/>
      </c:catAx>
      <c:valAx>
        <c:axId val="8975756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975603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85" footer="0.3149606200000038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AGOSTO / 2014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635783027121621"/>
                  <c:y val="6.8815633044734148E-2"/>
                </c:manualLayout>
              </c:layout>
              <c:showPercent val="1"/>
            </c:dLbl>
            <c:dLbl>
              <c:idx val="1"/>
              <c:layout>
                <c:manualLayout>
                  <c:x val="-0.11748031496062999"/>
                  <c:y val="4.4213774795944676E-2"/>
                </c:manualLayout>
              </c:layout>
              <c:showPercent val="1"/>
            </c:dLbl>
            <c:dLbl>
              <c:idx val="2"/>
              <c:layout>
                <c:manualLayout>
                  <c:x val="-0.13362445319335084"/>
                  <c:y val="-0.1676838933065954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AGOSTO!$B$50:$B$53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AGOSTO!$C$50:$C$53</c:f>
              <c:numCache>
                <c:formatCode>_-* #,##0.00_-;\-* #,##0.00_-;_-* "-"??_-;_-@_-</c:formatCode>
                <c:ptCount val="4"/>
                <c:pt idx="0">
                  <c:v>79796983.359999999</c:v>
                </c:pt>
                <c:pt idx="1">
                  <c:v>28528419.159999996</c:v>
                </c:pt>
                <c:pt idx="2">
                  <c:v>24128632.690000001</c:v>
                </c:pt>
                <c:pt idx="3">
                  <c:v>165839.25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374" footer="0.3149606200000037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SETEMBRO / 2014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96"/>
          <c:w val="0.59679330708661416"/>
          <c:h val="0.71791907514451636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SETEMBRO!$C$48</c:f>
              <c:numCache>
                <c:formatCode>#,##0.00</c:formatCode>
                <c:ptCount val="1"/>
                <c:pt idx="0">
                  <c:v>237249533.5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SETEMBRO!$D$48</c:f>
              <c:numCache>
                <c:formatCode>#,##0.00</c:formatCode>
                <c:ptCount val="1"/>
                <c:pt idx="0">
                  <c:v>14891826.950000001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SETEMBRO!$F$48</c:f>
              <c:numCache>
                <c:formatCode>#,##0.00</c:formatCode>
                <c:ptCount val="1"/>
                <c:pt idx="0">
                  <c:v>147511701.40999997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SETEMBRO!$H$48</c:f>
              <c:numCache>
                <c:formatCode>#,##0.00</c:formatCode>
                <c:ptCount val="1"/>
                <c:pt idx="0">
                  <c:v>89737832.090000018</c:v>
                </c:pt>
              </c:numCache>
            </c:numRef>
          </c:val>
        </c:ser>
        <c:axId val="45704704"/>
        <c:axId val="45706240"/>
      </c:barChart>
      <c:catAx>
        <c:axId val="45704704"/>
        <c:scaling>
          <c:orientation val="minMax"/>
        </c:scaling>
        <c:delete val="1"/>
        <c:axPos val="b"/>
        <c:tickLblPos val="none"/>
        <c:crossAx val="45706240"/>
        <c:crosses val="autoZero"/>
        <c:auto val="1"/>
        <c:lblAlgn val="ctr"/>
        <c:lblOffset val="100"/>
      </c:catAx>
      <c:valAx>
        <c:axId val="4570624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5704704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97" footer="0.3149606200000039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SETEMBRO / 2014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635783027121621"/>
                  <c:y val="6.881563304473419E-2"/>
                </c:manualLayout>
              </c:layout>
              <c:showPercent val="1"/>
            </c:dLbl>
            <c:dLbl>
              <c:idx val="1"/>
              <c:layout>
                <c:manualLayout>
                  <c:x val="-0.11748031496062999"/>
                  <c:y val="4.4213774795944703E-2"/>
                </c:manualLayout>
              </c:layout>
              <c:showPercent val="1"/>
            </c:dLbl>
            <c:dLbl>
              <c:idx val="2"/>
              <c:layout>
                <c:manualLayout>
                  <c:x val="-0.13362445319335084"/>
                  <c:y val="-0.1676838933065954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SETEMBRO!$B$50:$B$53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SETEMBRO!$C$50:$C$53</c:f>
              <c:numCache>
                <c:formatCode>_-* #,##0.00_-;\-* #,##0.00_-;_-* "-"??_-;_-@_-</c:formatCode>
                <c:ptCount val="4"/>
                <c:pt idx="0">
                  <c:v>89735200.699999988</c:v>
                </c:pt>
                <c:pt idx="1">
                  <c:v>32053391.149999999</c:v>
                </c:pt>
                <c:pt idx="2">
                  <c:v>25547895.609999999</c:v>
                </c:pt>
                <c:pt idx="3">
                  <c:v>175213.95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391" footer="0.3149606200000039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718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7.6964348206474242E-2"/>
                  <c:y val="7.2532353604654057E-2"/>
                </c:manualLayout>
              </c:layout>
              <c:showPercent val="1"/>
            </c:dLbl>
            <c:dLbl>
              <c:idx val="2"/>
              <c:layout>
                <c:manualLayout>
                  <c:x val="-0.17251334208224026"/>
                  <c:y val="4.4705447758725821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'JAN 2014'!$B$49:$B$52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'JAN 2014'!$C$49:$C$52</c:f>
              <c:numCache>
                <c:formatCode>_-* #,##0.00_-;\-* #,##0.00_-;_-* "-"??_-;_-@_-</c:formatCode>
                <c:ptCount val="4"/>
                <c:pt idx="0">
                  <c:v>10711158.939999998</c:v>
                </c:pt>
                <c:pt idx="1">
                  <c:v>3260480.47</c:v>
                </c:pt>
                <c:pt idx="2">
                  <c:v>12576308.870000001</c:v>
                </c:pt>
                <c:pt idx="3">
                  <c:v>0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FEV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43"/>
          <c:w val="0.59679330708661416"/>
          <c:h val="0.71791907514451436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2014'!$C$50</c:f>
              <c:numCache>
                <c:formatCode>_-* #,##0.00_-;\-* #,##0.00_-;_-* "-"??_-;_-@_-</c:formatCode>
                <c:ptCount val="1"/>
                <c:pt idx="0">
                  <c:v>197421616.06999999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2014'!$D$50</c:f>
              <c:numCache>
                <c:formatCode>_-* #,##0.00_-;\-* #,##0.00_-;_-* "-"??_-;_-@_-</c:formatCode>
                <c:ptCount val="1"/>
                <c:pt idx="0">
                  <c:v>16231738.360000001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2014'!$F$50</c:f>
              <c:numCache>
                <c:formatCode>_-* #,##0.00_-;\-* #,##0.00_-;_-* "-"??_-;_-@_-</c:formatCode>
                <c:ptCount val="1"/>
                <c:pt idx="0">
                  <c:v>42779686.640000001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2014'!$H$50</c:f>
              <c:numCache>
                <c:formatCode>_-* #,##0.00_-;\-* #,##0.00_-;_-* "-"??_-;_-@_-</c:formatCode>
                <c:ptCount val="1"/>
                <c:pt idx="0">
                  <c:v>154641929.43000001</c:v>
                </c:pt>
              </c:numCache>
            </c:numRef>
          </c:val>
        </c:ser>
        <c:axId val="86532096"/>
        <c:axId val="86533632"/>
      </c:barChart>
      <c:catAx>
        <c:axId val="86532096"/>
        <c:scaling>
          <c:orientation val="minMax"/>
        </c:scaling>
        <c:delete val="1"/>
        <c:axPos val="b"/>
        <c:tickLblPos val="none"/>
        <c:crossAx val="86533632"/>
        <c:crosses val="autoZero"/>
        <c:auto val="1"/>
        <c:lblAlgn val="ctr"/>
        <c:lblOffset val="100"/>
      </c:catAx>
      <c:valAx>
        <c:axId val="8653363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653209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726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-7.0257874015748123E-2"/>
                  <c:y val="9.1411406143793714E-2"/>
                </c:manualLayout>
              </c:layout>
              <c:showPercent val="1"/>
            </c:dLbl>
            <c:dLbl>
              <c:idx val="2"/>
              <c:layout>
                <c:manualLayout>
                  <c:x val="-0.16973556430446193"/>
                  <c:y val="-0.1157664988239613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'FEV 2014'!$B$52:$B$55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'FEV 2014'!$C$52:$C$55</c:f>
              <c:numCache>
                <c:formatCode>_-* #,##0.00_-;\-* #,##0.00_-;_-* "-"??_-;_-@_-</c:formatCode>
                <c:ptCount val="4"/>
                <c:pt idx="0">
                  <c:v>21265057.010000002</c:v>
                </c:pt>
                <c:pt idx="1">
                  <c:v>6640534.3899999997</c:v>
                </c:pt>
                <c:pt idx="2">
                  <c:v>14759227.319999998</c:v>
                </c:pt>
                <c:pt idx="3">
                  <c:v>114867.92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MAR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49"/>
          <c:w val="0.59679330708661416"/>
          <c:h val="0.71791907514451481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2014'!$C$49</c:f>
              <c:numCache>
                <c:formatCode>_-* #,##0.00_-;\-* #,##0.00_-;_-* "-"??_-;_-@_-</c:formatCode>
                <c:ptCount val="1"/>
                <c:pt idx="0">
                  <c:v>200733800.18000001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2014'!$D$49</c:f>
              <c:numCache>
                <c:formatCode>_-* #,##0.00_-;\-* #,##0.00_-;_-* "-"??_-;_-@_-</c:formatCode>
                <c:ptCount val="1"/>
                <c:pt idx="0">
                  <c:v>13531376.650000002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2014'!$F$49</c:f>
              <c:numCache>
                <c:formatCode>_-* #,##0.00_-;\-* #,##0.00_-;_-* "-"??_-;_-@_-</c:formatCode>
                <c:ptCount val="1"/>
                <c:pt idx="0">
                  <c:v>56311063.290000007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2014'!$H$49</c:f>
              <c:numCache>
                <c:formatCode>_-* #,##0.00_-;\-* #,##0.00_-;_-* "-"??_-;_-@_-</c:formatCode>
                <c:ptCount val="1"/>
                <c:pt idx="0">
                  <c:v>144422736.88999999</c:v>
                </c:pt>
              </c:numCache>
            </c:numRef>
          </c:val>
        </c:ser>
        <c:axId val="86575744"/>
        <c:axId val="86593920"/>
      </c:barChart>
      <c:catAx>
        <c:axId val="86575744"/>
        <c:scaling>
          <c:orientation val="minMax"/>
        </c:scaling>
        <c:delete val="1"/>
        <c:axPos val="b"/>
        <c:tickLblPos val="none"/>
        <c:crossAx val="86593920"/>
        <c:crosses val="autoZero"/>
        <c:auto val="1"/>
        <c:lblAlgn val="ctr"/>
        <c:lblOffset val="100"/>
      </c:catAx>
      <c:valAx>
        <c:axId val="8659392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657574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732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-7.0257874015748123E-2"/>
                  <c:y val="9.1411406143793714E-2"/>
                </c:manualLayout>
              </c:layout>
              <c:showPercent val="1"/>
            </c:dLbl>
            <c:dLbl>
              <c:idx val="2"/>
              <c:layout>
                <c:manualLayout>
                  <c:x val="-0.16973556430446193"/>
                  <c:y val="-0.1157664988239613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'MAR 2014'!$B$51:$B$54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'MAR 2014'!$C$51:$C$54</c:f>
              <c:numCache>
                <c:formatCode>_-* #,##0.00_-;\-* #,##0.00_-;_-* "-"??_-;_-@_-</c:formatCode>
                <c:ptCount val="4"/>
                <c:pt idx="0">
                  <c:v>30106558.420000006</c:v>
                </c:pt>
                <c:pt idx="1">
                  <c:v>9968598.3499999996</c:v>
                </c:pt>
                <c:pt idx="2">
                  <c:v>16106280.999999998</c:v>
                </c:pt>
                <c:pt idx="3">
                  <c:v>129625.52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ABR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54"/>
          <c:w val="0.59679330708661416"/>
          <c:h val="0.71791907514451503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2014'!$C$47</c:f>
              <c:numCache>
                <c:formatCode>_-* #,##0.00_-;\-* #,##0.00_-;_-* "-"??_-;_-@_-</c:formatCode>
                <c:ptCount val="1"/>
                <c:pt idx="0">
                  <c:v>204043178.21000001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2014'!$D$47</c:f>
              <c:numCache>
                <c:formatCode>_-* #,##0.00_-;\-* #,##0.00_-;_-* "-"??_-;_-@_-</c:formatCode>
                <c:ptCount val="1"/>
                <c:pt idx="0">
                  <c:v>13275402.91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2014'!$F$47</c:f>
              <c:numCache>
                <c:formatCode>_-* #,##0.00_-;\-* #,##0.00_-;_-* "-"??_-;_-@_-</c:formatCode>
                <c:ptCount val="1"/>
                <c:pt idx="0">
                  <c:v>69586466.200000003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2014'!$H$47</c:f>
              <c:numCache>
                <c:formatCode>_-* #,##0.00_-;\-* #,##0.00_-;_-* "-"??_-;_-@_-</c:formatCode>
                <c:ptCount val="1"/>
                <c:pt idx="0">
                  <c:v>134456712.00999999</c:v>
                </c:pt>
              </c:numCache>
            </c:numRef>
          </c:val>
        </c:ser>
        <c:axId val="86684800"/>
        <c:axId val="86686336"/>
      </c:barChart>
      <c:catAx>
        <c:axId val="86684800"/>
        <c:scaling>
          <c:orientation val="minMax"/>
        </c:scaling>
        <c:delete val="1"/>
        <c:axPos val="b"/>
        <c:tickLblPos val="none"/>
        <c:crossAx val="86686336"/>
        <c:crosses val="autoZero"/>
        <c:auto val="1"/>
        <c:lblAlgn val="ctr"/>
        <c:lblOffset val="100"/>
      </c:catAx>
      <c:valAx>
        <c:axId val="8668633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668480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591356080489939"/>
                  <c:y val="0.11129350125779838"/>
                </c:manualLayout>
              </c:layout>
              <c:showPercent val="1"/>
            </c:dLbl>
            <c:dLbl>
              <c:idx val="1"/>
              <c:layout>
                <c:manualLayout>
                  <c:x val="4.9186570428696411E-2"/>
                  <c:y val="1.117543285245017E-2"/>
                </c:manualLayout>
              </c:layout>
              <c:showPercent val="1"/>
            </c:dLbl>
            <c:dLbl>
              <c:idx val="2"/>
              <c:layout>
                <c:manualLayout>
                  <c:x val="-0.16973556430446193"/>
                  <c:y val="-0.1157664988239613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'ABR 2014'!$B$49:$B$52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'ABR 2014'!$C$49:$C$52</c:f>
              <c:numCache>
                <c:formatCode>_-* #,##0.00_-;\-* #,##0.00_-;_-* "-"??_-;_-@_-</c:formatCode>
                <c:ptCount val="4"/>
                <c:pt idx="0">
                  <c:v>38474929.480000004</c:v>
                </c:pt>
                <c:pt idx="1">
                  <c:v>171682.95</c:v>
                </c:pt>
                <c:pt idx="2">
                  <c:v>17646393.630000003</c:v>
                </c:pt>
                <c:pt idx="3">
                  <c:v>179056.75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MAIO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63"/>
          <c:w val="0.59679330708661416"/>
          <c:h val="0.71791907514451525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2014'!$C$48</c:f>
              <c:numCache>
                <c:formatCode>_-* #,##0.00_-;\-* #,##0.00_-;_-* "-"??_-;_-@_-</c:formatCode>
                <c:ptCount val="1"/>
                <c:pt idx="0">
                  <c:v>222065628.97000003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2014'!$D$48</c:f>
              <c:numCache>
                <c:formatCode>_-* #,##0.00_-;\-* #,##0.00_-;_-* "-"??_-;_-@_-</c:formatCode>
                <c:ptCount val="1"/>
                <c:pt idx="0">
                  <c:v>14245719.67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2014'!$F$48</c:f>
              <c:numCache>
                <c:formatCode>_-* #,##0.00_-;\-* #,##0.00_-;_-* "-"??_-;_-@_-</c:formatCode>
                <c:ptCount val="1"/>
                <c:pt idx="0">
                  <c:v>83802560.349999994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2014'!$H$48</c:f>
              <c:numCache>
                <c:formatCode>_-* #,##0.00_-;\-* #,##0.00_-;_-* "-"??_-;_-@_-</c:formatCode>
                <c:ptCount val="1"/>
                <c:pt idx="0">
                  <c:v>138263068.62</c:v>
                </c:pt>
              </c:numCache>
            </c:numRef>
          </c:val>
        </c:ser>
        <c:axId val="87916544"/>
        <c:axId val="87918080"/>
      </c:barChart>
      <c:catAx>
        <c:axId val="87916544"/>
        <c:scaling>
          <c:orientation val="minMax"/>
        </c:scaling>
        <c:delete val="1"/>
        <c:axPos val="b"/>
        <c:tickLblPos val="none"/>
        <c:crossAx val="87918080"/>
        <c:crosses val="autoZero"/>
        <c:auto val="1"/>
        <c:lblAlgn val="ctr"/>
        <c:lblOffset val="100"/>
      </c:catAx>
      <c:valAx>
        <c:axId val="8791808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791654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1" footer="0.314960620000003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52</xdr:row>
      <xdr:rowOff>158748</xdr:rowOff>
    </xdr:from>
    <xdr:to>
      <xdr:col>9</xdr:col>
      <xdr:colOff>484188</xdr:colOff>
      <xdr:row>67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52</xdr:row>
      <xdr:rowOff>182562</xdr:rowOff>
    </xdr:from>
    <xdr:to>
      <xdr:col>2</xdr:col>
      <xdr:colOff>698500</xdr:colOff>
      <xdr:row>67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55</xdr:row>
      <xdr:rowOff>158748</xdr:rowOff>
    </xdr:from>
    <xdr:to>
      <xdr:col>9</xdr:col>
      <xdr:colOff>484188</xdr:colOff>
      <xdr:row>70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55</xdr:row>
      <xdr:rowOff>182562</xdr:rowOff>
    </xdr:from>
    <xdr:to>
      <xdr:col>2</xdr:col>
      <xdr:colOff>698500</xdr:colOff>
      <xdr:row>70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54</xdr:row>
      <xdr:rowOff>158748</xdr:rowOff>
    </xdr:from>
    <xdr:to>
      <xdr:col>9</xdr:col>
      <xdr:colOff>484188</xdr:colOff>
      <xdr:row>69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54</xdr:row>
      <xdr:rowOff>182562</xdr:rowOff>
    </xdr:from>
    <xdr:to>
      <xdr:col>2</xdr:col>
      <xdr:colOff>698500</xdr:colOff>
      <xdr:row>69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52</xdr:row>
      <xdr:rowOff>158748</xdr:rowOff>
    </xdr:from>
    <xdr:to>
      <xdr:col>9</xdr:col>
      <xdr:colOff>484188</xdr:colOff>
      <xdr:row>67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52</xdr:row>
      <xdr:rowOff>182562</xdr:rowOff>
    </xdr:from>
    <xdr:to>
      <xdr:col>2</xdr:col>
      <xdr:colOff>698500</xdr:colOff>
      <xdr:row>67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53</xdr:row>
      <xdr:rowOff>158748</xdr:rowOff>
    </xdr:from>
    <xdr:to>
      <xdr:col>9</xdr:col>
      <xdr:colOff>484188</xdr:colOff>
      <xdr:row>68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53</xdr:row>
      <xdr:rowOff>182562</xdr:rowOff>
    </xdr:from>
    <xdr:to>
      <xdr:col>2</xdr:col>
      <xdr:colOff>698500</xdr:colOff>
      <xdr:row>68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53</xdr:row>
      <xdr:rowOff>158748</xdr:rowOff>
    </xdr:from>
    <xdr:to>
      <xdr:col>9</xdr:col>
      <xdr:colOff>484188</xdr:colOff>
      <xdr:row>68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53</xdr:row>
      <xdr:rowOff>182562</xdr:rowOff>
    </xdr:from>
    <xdr:to>
      <xdr:col>2</xdr:col>
      <xdr:colOff>698500</xdr:colOff>
      <xdr:row>68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53</xdr:row>
      <xdr:rowOff>158748</xdr:rowOff>
    </xdr:from>
    <xdr:to>
      <xdr:col>9</xdr:col>
      <xdr:colOff>484188</xdr:colOff>
      <xdr:row>68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53</xdr:row>
      <xdr:rowOff>182562</xdr:rowOff>
    </xdr:from>
    <xdr:to>
      <xdr:col>2</xdr:col>
      <xdr:colOff>698500</xdr:colOff>
      <xdr:row>68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53</xdr:row>
      <xdr:rowOff>158748</xdr:rowOff>
    </xdr:from>
    <xdr:to>
      <xdr:col>9</xdr:col>
      <xdr:colOff>484188</xdr:colOff>
      <xdr:row>68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53</xdr:row>
      <xdr:rowOff>182562</xdr:rowOff>
    </xdr:from>
    <xdr:to>
      <xdr:col>2</xdr:col>
      <xdr:colOff>698500</xdr:colOff>
      <xdr:row>68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15874</xdr:colOff>
      <xdr:row>53</xdr:row>
      <xdr:rowOff>142872</xdr:rowOff>
    </xdr:from>
    <xdr:to>
      <xdr:col>9</xdr:col>
      <xdr:colOff>508000</xdr:colOff>
      <xdr:row>68</xdr:row>
      <xdr:rowOff>119060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53</xdr:row>
      <xdr:rowOff>142874</xdr:rowOff>
    </xdr:from>
    <xdr:to>
      <xdr:col>2</xdr:col>
      <xdr:colOff>627063</xdr:colOff>
      <xdr:row>68</xdr:row>
      <xdr:rowOff>119062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0"/>
  <sheetViews>
    <sheetView topLeftCell="A36" zoomScale="120" workbookViewId="0">
      <selection activeCell="C51" sqref="C51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7" t="s">
        <v>79</v>
      </c>
      <c r="B1" s="87"/>
      <c r="C1" s="87"/>
      <c r="D1" s="87"/>
      <c r="E1" s="87"/>
      <c r="F1" s="87"/>
      <c r="G1" s="87"/>
      <c r="H1" s="87"/>
      <c r="I1" s="87"/>
    </row>
    <row r="2" spans="1:9" s="2" customFormat="1" ht="15" customHeight="1" thickBot="1">
      <c r="A2" s="88" t="s">
        <v>3</v>
      </c>
      <c r="B2" s="89" t="s">
        <v>74</v>
      </c>
      <c r="C2" s="90" t="s">
        <v>73</v>
      </c>
      <c r="D2" s="92" t="s">
        <v>80</v>
      </c>
      <c r="E2" s="88"/>
      <c r="F2" s="93" t="s">
        <v>75</v>
      </c>
      <c r="G2" s="94"/>
      <c r="H2" s="95" t="s">
        <v>2</v>
      </c>
      <c r="I2" s="96"/>
    </row>
    <row r="3" spans="1:9" s="2" customFormat="1" ht="15" customHeight="1" thickBot="1">
      <c r="A3" s="88"/>
      <c r="B3" s="89"/>
      <c r="C3" s="91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17" t="s">
        <v>72</v>
      </c>
    </row>
    <row r="4" spans="1:9" s="2" customFormat="1" ht="11.25">
      <c r="A4" s="3"/>
      <c r="B4" s="4" t="s">
        <v>71</v>
      </c>
      <c r="C4" s="10">
        <v>176725572.47</v>
      </c>
      <c r="D4" s="10">
        <f>SUM(D5,D17,D24)</f>
        <v>26547948.280000001</v>
      </c>
      <c r="E4" s="10">
        <f>(D4/D$47)*100</f>
        <v>100</v>
      </c>
      <c r="F4" s="10">
        <f t="shared" ref="F4" si="0">SUM(F5,F17,F24)</f>
        <v>26547948.280000001</v>
      </c>
      <c r="G4" s="10">
        <f t="shared" ref="G4" si="1">(F4/F$47)*100</f>
        <v>100</v>
      </c>
      <c r="H4" s="10">
        <f>C4-F4</f>
        <v>150177624.19</v>
      </c>
      <c r="I4" s="10">
        <f t="shared" ref="I4:I5" si="2">(H4/H$47)*100</f>
        <v>92.37298949064477</v>
      </c>
    </row>
    <row r="5" spans="1:9" s="2" customFormat="1" ht="11.25">
      <c r="A5" s="5"/>
      <c r="B5" s="6" t="s">
        <v>70</v>
      </c>
      <c r="C5" s="11">
        <v>130623733</v>
      </c>
      <c r="D5" s="11">
        <f>SUM(D6:D16)</f>
        <v>10711158.939999998</v>
      </c>
      <c r="E5" s="11">
        <f>(D5/D$47)*100</f>
        <v>40.346466050897391</v>
      </c>
      <c r="F5" s="11">
        <f t="shared" ref="F5" si="3">SUM(F6:F16)</f>
        <v>10711158.939999998</v>
      </c>
      <c r="G5" s="11">
        <f t="shared" ref="G5" si="4">(F5/F$47)*100</f>
        <v>40.346466050897391</v>
      </c>
      <c r="H5" s="10">
        <f t="shared" ref="H5:H46" si="5">C5-F5</f>
        <v>119912574.06</v>
      </c>
      <c r="I5" s="11">
        <f t="shared" si="2"/>
        <v>73.757212522064364</v>
      </c>
    </row>
    <row r="6" spans="1:9" s="2" customFormat="1" ht="11.25">
      <c r="A6" s="3" t="s">
        <v>69</v>
      </c>
      <c r="B6" s="7" t="s">
        <v>68</v>
      </c>
      <c r="C6" s="12">
        <v>100933733</v>
      </c>
      <c r="D6" s="12">
        <v>8613746.2400000002</v>
      </c>
      <c r="E6" s="12">
        <f t="shared" ref="E6:E46" si="6">(D6/D$47)*100</f>
        <v>32.445996011259368</v>
      </c>
      <c r="F6" s="12">
        <v>8613746.2400000002</v>
      </c>
      <c r="G6" s="12">
        <f t="shared" ref="G6" si="7">(F6/F$47)*100</f>
        <v>32.445996011259368</v>
      </c>
      <c r="H6" s="12">
        <f t="shared" si="5"/>
        <v>92319986.760000005</v>
      </c>
      <c r="I6" s="12">
        <f t="shared" ref="I6" si="8">(H6/H$47)*100</f>
        <v>56.785244890868356</v>
      </c>
    </row>
    <row r="7" spans="1:9" s="2" customFormat="1" ht="11.25">
      <c r="A7" s="5" t="s">
        <v>67</v>
      </c>
      <c r="B7" s="8" t="s">
        <v>66</v>
      </c>
      <c r="C7" s="13">
        <v>700000</v>
      </c>
      <c r="D7" s="13">
        <v>26382.84</v>
      </c>
      <c r="E7" s="13">
        <f t="shared" si="6"/>
        <v>9.9378075178320327E-2</v>
      </c>
      <c r="F7" s="13">
        <v>26382.84</v>
      </c>
      <c r="G7" s="13">
        <f t="shared" ref="G7" si="9">(F7/F$47)*100</f>
        <v>9.9378075178320327E-2</v>
      </c>
      <c r="H7" s="13">
        <f t="shared" si="5"/>
        <v>673617.16</v>
      </c>
      <c r="I7" s="13">
        <f t="shared" ref="I7" si="10">(H7/H$47)*100</f>
        <v>0.41433623135943409</v>
      </c>
    </row>
    <row r="8" spans="1:9" s="2" customFormat="1" ht="11.25">
      <c r="A8" s="3" t="s">
        <v>65</v>
      </c>
      <c r="B8" s="7" t="s">
        <v>50</v>
      </c>
      <c r="C8" s="12">
        <v>1500000</v>
      </c>
      <c r="D8" s="12">
        <v>127278.03</v>
      </c>
      <c r="E8" s="12">
        <f t="shared" si="6"/>
        <v>0.4794269924651216</v>
      </c>
      <c r="F8" s="12">
        <v>127278.03</v>
      </c>
      <c r="G8" s="12">
        <f t="shared" ref="G8" si="11">(F8/F$47)*100</f>
        <v>0.4794269924651216</v>
      </c>
      <c r="H8" s="12">
        <f t="shared" si="5"/>
        <v>1372721.97</v>
      </c>
      <c r="I8" s="12">
        <f t="shared" ref="I8" si="12">(H8/H$47)*100</f>
        <v>0.844349701177592</v>
      </c>
    </row>
    <row r="9" spans="1:9" s="2" customFormat="1" ht="11.25">
      <c r="A9" s="5" t="s">
        <v>64</v>
      </c>
      <c r="B9" s="8" t="s">
        <v>63</v>
      </c>
      <c r="C9" s="13">
        <v>500000</v>
      </c>
      <c r="D9" s="13">
        <v>45900.04</v>
      </c>
      <c r="E9" s="13">
        <f t="shared" si="6"/>
        <v>0.17289486748992566</v>
      </c>
      <c r="F9" s="13">
        <v>45900.04</v>
      </c>
      <c r="G9" s="13">
        <f t="shared" ref="G9" si="13">(F9/F$47)*100</f>
        <v>0.17289486748992566</v>
      </c>
      <c r="H9" s="13">
        <f t="shared" si="5"/>
        <v>454099.96</v>
      </c>
      <c r="I9" s="13">
        <f t="shared" ref="I9" si="14">(H9/H$47)*100</f>
        <v>0.27931305385223526</v>
      </c>
    </row>
    <row r="10" spans="1:9" s="2" customFormat="1" ht="11.25">
      <c r="A10" s="3" t="s">
        <v>56</v>
      </c>
      <c r="B10" s="7" t="s">
        <v>7</v>
      </c>
      <c r="C10" s="12">
        <v>4570000</v>
      </c>
      <c r="D10" s="27">
        <v>0</v>
      </c>
      <c r="E10" s="27">
        <f t="shared" si="6"/>
        <v>0</v>
      </c>
      <c r="F10" s="27">
        <v>0</v>
      </c>
      <c r="G10" s="27">
        <f t="shared" ref="G10" si="15">(F10/F$47)*100</f>
        <v>0</v>
      </c>
      <c r="H10" s="12">
        <f t="shared" si="5"/>
        <v>4570000</v>
      </c>
      <c r="I10" s="27">
        <f t="shared" ref="I10" si="16">(H10/H$47)*100</f>
        <v>2.8109684398666652</v>
      </c>
    </row>
    <row r="11" spans="1:9" s="2" customFormat="1" ht="11.25">
      <c r="A11" s="5" t="s">
        <v>55</v>
      </c>
      <c r="B11" s="8" t="s">
        <v>54</v>
      </c>
      <c r="C11" s="13">
        <v>1500000</v>
      </c>
      <c r="D11" s="13">
        <v>138266.34</v>
      </c>
      <c r="E11" s="13">
        <f t="shared" si="6"/>
        <v>0.52081742265621134</v>
      </c>
      <c r="F11" s="13">
        <v>138266.34</v>
      </c>
      <c r="G11" s="13">
        <f t="shared" ref="G11" si="17">(F11/F$47)*100</f>
        <v>0.52081742265621134</v>
      </c>
      <c r="H11" s="13">
        <f t="shared" si="5"/>
        <v>1361733.66</v>
      </c>
      <c r="I11" s="13">
        <f t="shared" ref="I11" si="18">(H11/H$47)*100</f>
        <v>0.83759088441228091</v>
      </c>
    </row>
    <row r="12" spans="1:9" s="2" customFormat="1" ht="11.25">
      <c r="A12" s="3" t="s">
        <v>62</v>
      </c>
      <c r="B12" s="7" t="s">
        <v>60</v>
      </c>
      <c r="C12" s="12">
        <v>700000</v>
      </c>
      <c r="D12" s="12">
        <v>391021.02</v>
      </c>
      <c r="E12" s="12">
        <f t="shared" si="6"/>
        <v>1.472886024471342</v>
      </c>
      <c r="F12" s="12">
        <v>391021.02</v>
      </c>
      <c r="G12" s="12">
        <f t="shared" ref="G12" si="19">(F12/F$47)*100</f>
        <v>1.472886024471342</v>
      </c>
      <c r="H12" s="12">
        <f t="shared" si="5"/>
        <v>308978.98</v>
      </c>
      <c r="I12" s="12">
        <f t="shared" ref="I12" si="20">(H12/H$47)*100</f>
        <v>0.190050363536585</v>
      </c>
    </row>
    <row r="13" spans="1:9" s="2" customFormat="1" ht="11.25">
      <c r="A13" s="5" t="s">
        <v>53</v>
      </c>
      <c r="B13" s="8" t="s">
        <v>50</v>
      </c>
      <c r="C13" s="13">
        <v>18600000</v>
      </c>
      <c r="D13" s="13">
        <v>1273962.29</v>
      </c>
      <c r="E13" s="13">
        <f t="shared" si="6"/>
        <v>4.7987222084493224</v>
      </c>
      <c r="F13" s="13">
        <v>1273962.29</v>
      </c>
      <c r="G13" s="13">
        <f t="shared" ref="G13" si="21">(F13/F$47)*100</f>
        <v>4.7987222084493224</v>
      </c>
      <c r="H13" s="13">
        <f t="shared" si="5"/>
        <v>17326037.710000001</v>
      </c>
      <c r="I13" s="13">
        <f t="shared" ref="I13" si="22">(H13/H$47)*100</f>
        <v>10.657099604102781</v>
      </c>
    </row>
    <row r="14" spans="1:9" s="2" customFormat="1" ht="11.25">
      <c r="A14" s="3" t="s">
        <v>52</v>
      </c>
      <c r="B14" s="7" t="s">
        <v>7</v>
      </c>
      <c r="C14" s="12">
        <v>700000</v>
      </c>
      <c r="D14" s="27">
        <v>0</v>
      </c>
      <c r="E14" s="27">
        <f t="shared" si="6"/>
        <v>0</v>
      </c>
      <c r="F14" s="27">
        <v>0</v>
      </c>
      <c r="G14" s="27">
        <f t="shared" ref="G14" si="23">(F14/F$47)*100</f>
        <v>0</v>
      </c>
      <c r="H14" s="12">
        <f t="shared" si="5"/>
        <v>700000</v>
      </c>
      <c r="I14" s="27">
        <f t="shared" ref="I14" si="24">(H14/H$47)*100</f>
        <v>0.43056409363384368</v>
      </c>
    </row>
    <row r="15" spans="1:9" s="2" customFormat="1" ht="11.25">
      <c r="A15" s="5" t="s">
        <v>21</v>
      </c>
      <c r="B15" s="8" t="s">
        <v>7</v>
      </c>
      <c r="C15" s="13">
        <v>120000</v>
      </c>
      <c r="D15" s="28">
        <v>0</v>
      </c>
      <c r="E15" s="28">
        <f t="shared" si="6"/>
        <v>0</v>
      </c>
      <c r="F15" s="28">
        <v>0</v>
      </c>
      <c r="G15" s="28">
        <f t="shared" ref="G15" si="25">(F15/F$47)*100</f>
        <v>0</v>
      </c>
      <c r="H15" s="13">
        <f t="shared" si="5"/>
        <v>120000</v>
      </c>
      <c r="I15" s="28">
        <f t="shared" ref="I15" si="26">(H15/H$47)*100</f>
        <v>7.3810987480087492E-2</v>
      </c>
    </row>
    <row r="16" spans="1:9" s="2" customFormat="1" ht="11.25">
      <c r="A16" s="3" t="s">
        <v>51</v>
      </c>
      <c r="B16" s="7" t="s">
        <v>50</v>
      </c>
      <c r="C16" s="12">
        <v>800000</v>
      </c>
      <c r="D16" s="12">
        <v>94602.14</v>
      </c>
      <c r="E16" s="12">
        <f t="shared" si="6"/>
        <v>0.35634444892778733</v>
      </c>
      <c r="F16" s="12">
        <v>94602.14</v>
      </c>
      <c r="G16" s="12">
        <f t="shared" ref="G16" si="27">(F16/F$47)*100</f>
        <v>0.35634444892778733</v>
      </c>
      <c r="H16" s="12">
        <f t="shared" si="5"/>
        <v>705397.86</v>
      </c>
      <c r="I16" s="12">
        <f t="shared" ref="I16" si="28">(H16/H$47)*100</f>
        <v>0.43388427177450423</v>
      </c>
    </row>
    <row r="17" spans="1:9" s="2" customFormat="1" ht="11.25">
      <c r="A17" s="5"/>
      <c r="B17" s="6" t="s">
        <v>59</v>
      </c>
      <c r="C17" s="11">
        <v>4580480.4700000007</v>
      </c>
      <c r="D17" s="11">
        <f>SUM(D18:D23)</f>
        <v>3260480.47</v>
      </c>
      <c r="E17" s="11">
        <f t="shared" si="6"/>
        <v>12.28147816023996</v>
      </c>
      <c r="F17" s="11">
        <f t="shared" ref="F17" si="29">SUM(F18:F23)</f>
        <v>3260480.47</v>
      </c>
      <c r="G17" s="11">
        <f t="shared" ref="G17" si="30">(F17/F$47)*100</f>
        <v>12.28147816023996</v>
      </c>
      <c r="H17" s="11">
        <f t="shared" si="5"/>
        <v>1320000.0000000005</v>
      </c>
      <c r="I17" s="11">
        <f t="shared" ref="I17" si="31">(H17/H$47)*100</f>
        <v>0.81192086228096261</v>
      </c>
    </row>
    <row r="18" spans="1:9" s="2" customFormat="1" ht="11.25">
      <c r="A18" s="3" t="s">
        <v>58</v>
      </c>
      <c r="B18" s="7" t="s">
        <v>57</v>
      </c>
      <c r="C18" s="12">
        <v>3260480.47</v>
      </c>
      <c r="D18" s="12">
        <v>3260480.47</v>
      </c>
      <c r="E18" s="12">
        <f t="shared" si="6"/>
        <v>12.28147816023996</v>
      </c>
      <c r="F18" s="12">
        <v>3260480.47</v>
      </c>
      <c r="G18" s="12">
        <f t="shared" ref="G18" si="32">(F18/F$47)*100</f>
        <v>12.28147816023996</v>
      </c>
      <c r="H18" s="27">
        <v>0</v>
      </c>
      <c r="I18" s="27">
        <f t="shared" ref="G18:I20" si="33">(H18/H$47)*100</f>
        <v>0</v>
      </c>
    </row>
    <row r="19" spans="1:9" s="2" customFormat="1" ht="11.25">
      <c r="A19" s="5" t="s">
        <v>56</v>
      </c>
      <c r="B19" s="8" t="s">
        <v>7</v>
      </c>
      <c r="C19" s="13">
        <v>1100000</v>
      </c>
      <c r="D19" s="28">
        <v>0</v>
      </c>
      <c r="E19" s="28">
        <f t="shared" si="6"/>
        <v>0</v>
      </c>
      <c r="F19" s="28">
        <v>0</v>
      </c>
      <c r="G19" s="28">
        <f t="shared" ref="G19" si="34">(F19/F$47)*100</f>
        <v>0</v>
      </c>
      <c r="H19" s="13">
        <f t="shared" si="5"/>
        <v>1100000</v>
      </c>
      <c r="I19" s="28">
        <f t="shared" ref="I19" si="35">(H19/H$47)*100</f>
        <v>0.67660071856746862</v>
      </c>
    </row>
    <row r="20" spans="1:9" s="2" customFormat="1" ht="11.25">
      <c r="A20" s="3" t="s">
        <v>53</v>
      </c>
      <c r="B20" s="7" t="s">
        <v>50</v>
      </c>
      <c r="C20" s="12">
        <v>50000</v>
      </c>
      <c r="D20" s="27">
        <v>0</v>
      </c>
      <c r="E20" s="27">
        <f t="shared" si="6"/>
        <v>0</v>
      </c>
      <c r="F20" s="27">
        <v>0</v>
      </c>
      <c r="G20" s="27">
        <f t="shared" si="33"/>
        <v>0</v>
      </c>
      <c r="H20" s="12">
        <f t="shared" si="5"/>
        <v>50000</v>
      </c>
      <c r="I20" s="27">
        <f t="shared" ref="I20" si="36">(H20/H$47)*100</f>
        <v>3.0754578116703117E-2</v>
      </c>
    </row>
    <row r="21" spans="1:9" s="2" customFormat="1" ht="11.25">
      <c r="A21" s="5" t="s">
        <v>52</v>
      </c>
      <c r="B21" s="8" t="s">
        <v>7</v>
      </c>
      <c r="C21" s="13">
        <v>50000</v>
      </c>
      <c r="D21" s="28">
        <v>0</v>
      </c>
      <c r="E21" s="28">
        <f t="shared" si="6"/>
        <v>0</v>
      </c>
      <c r="F21" s="28">
        <v>0</v>
      </c>
      <c r="G21" s="28">
        <f t="shared" ref="G21" si="37">(F21/F$47)*100</f>
        <v>0</v>
      </c>
      <c r="H21" s="13">
        <f t="shared" si="5"/>
        <v>50000</v>
      </c>
      <c r="I21" s="28">
        <f t="shared" ref="I21" si="38">(H21/H$47)*100</f>
        <v>3.0754578116703117E-2</v>
      </c>
    </row>
    <row r="22" spans="1:9" s="2" customFormat="1" ht="11.25">
      <c r="A22" s="3" t="s">
        <v>51</v>
      </c>
      <c r="B22" s="7" t="s">
        <v>50</v>
      </c>
      <c r="C22" s="12">
        <v>100000</v>
      </c>
      <c r="D22" s="27">
        <v>0</v>
      </c>
      <c r="E22" s="27">
        <f t="shared" si="6"/>
        <v>0</v>
      </c>
      <c r="F22" s="27">
        <v>0</v>
      </c>
      <c r="G22" s="27">
        <f t="shared" ref="G22" si="39">(F22/F$47)*100</f>
        <v>0</v>
      </c>
      <c r="H22" s="12">
        <f t="shared" si="5"/>
        <v>100000</v>
      </c>
      <c r="I22" s="27">
        <f t="shared" ref="I22" si="40">(H22/H$47)*100</f>
        <v>6.1509156233406234E-2</v>
      </c>
    </row>
    <row r="23" spans="1:9" s="2" customFormat="1" ht="11.25">
      <c r="A23" s="5" t="s">
        <v>14</v>
      </c>
      <c r="B23" s="8" t="s">
        <v>7</v>
      </c>
      <c r="C23" s="13">
        <v>20000</v>
      </c>
      <c r="D23" s="28">
        <v>0</v>
      </c>
      <c r="E23" s="28">
        <f t="shared" si="6"/>
        <v>0</v>
      </c>
      <c r="F23" s="28">
        <v>0</v>
      </c>
      <c r="G23" s="28">
        <f t="shared" ref="G23" si="41">(F23/F$47)*100</f>
        <v>0</v>
      </c>
      <c r="H23" s="13">
        <f t="shared" si="5"/>
        <v>20000</v>
      </c>
      <c r="I23" s="28">
        <f t="shared" ref="I23" si="42">(H23/H$47)*100</f>
        <v>1.2301831246681248E-2</v>
      </c>
    </row>
    <row r="24" spans="1:9" s="2" customFormat="1" ht="11.25">
      <c r="A24" s="3"/>
      <c r="B24" s="4" t="s">
        <v>49</v>
      </c>
      <c r="C24" s="10">
        <f>SUM(C25:C41)</f>
        <v>41521359</v>
      </c>
      <c r="D24" s="10">
        <f>SUM(D25:D41)</f>
        <v>12576308.870000001</v>
      </c>
      <c r="E24" s="10">
        <f t="shared" si="6"/>
        <v>47.372055788862646</v>
      </c>
      <c r="F24" s="10">
        <f t="shared" ref="F24" si="43">SUM(F25:F41)</f>
        <v>12576308.870000001</v>
      </c>
      <c r="G24" s="10">
        <f t="shared" ref="G24" si="44">(F24/F$47)*100</f>
        <v>47.372055788862646</v>
      </c>
      <c r="H24" s="10">
        <f t="shared" si="5"/>
        <v>28945050.129999999</v>
      </c>
      <c r="I24" s="10">
        <f t="shared" ref="I24" si="45">(H24/H$47)*100</f>
        <v>17.803856106299452</v>
      </c>
    </row>
    <row r="25" spans="1:9" s="2" customFormat="1" ht="11.25">
      <c r="A25" s="5" t="s">
        <v>43</v>
      </c>
      <c r="B25" s="8" t="s">
        <v>42</v>
      </c>
      <c r="C25" s="13">
        <v>1500000</v>
      </c>
      <c r="D25" s="13">
        <v>704104</v>
      </c>
      <c r="E25" s="13">
        <f t="shared" si="6"/>
        <v>2.6521974224668785</v>
      </c>
      <c r="F25" s="13">
        <v>704104</v>
      </c>
      <c r="G25" s="13">
        <f t="shared" ref="G25" si="46">(F25/F$47)*100</f>
        <v>2.6521974224668785</v>
      </c>
      <c r="H25" s="13">
        <f t="shared" si="5"/>
        <v>795896</v>
      </c>
      <c r="I25" s="13">
        <f t="shared" ref="I25" si="47">(H25/H$47)*100</f>
        <v>0.48954891409543094</v>
      </c>
    </row>
    <row r="26" spans="1:9" s="2" customFormat="1" ht="11.25">
      <c r="A26" s="3" t="s">
        <v>41</v>
      </c>
      <c r="B26" s="7" t="s">
        <v>40</v>
      </c>
      <c r="C26" s="12">
        <v>1500000</v>
      </c>
      <c r="D26" s="12">
        <v>30000</v>
      </c>
      <c r="E26" s="12">
        <f t="shared" si="6"/>
        <v>0.11300308288833233</v>
      </c>
      <c r="F26" s="12">
        <v>30000</v>
      </c>
      <c r="G26" s="12">
        <f t="shared" ref="G26" si="48">(F26/F$47)*100</f>
        <v>0.11300308288833233</v>
      </c>
      <c r="H26" s="12">
        <f t="shared" si="5"/>
        <v>1470000</v>
      </c>
      <c r="I26" s="12">
        <f t="shared" ref="I26" si="49">(H26/H$47)*100</f>
        <v>0.90418459663107165</v>
      </c>
    </row>
    <row r="27" spans="1:9" s="2" customFormat="1" ht="11.25">
      <c r="A27" s="5" t="s">
        <v>39</v>
      </c>
      <c r="B27" s="8" t="s">
        <v>17</v>
      </c>
      <c r="C27" s="13">
        <v>1710000</v>
      </c>
      <c r="D27" s="13">
        <v>83167.11</v>
      </c>
      <c r="E27" s="13">
        <f t="shared" si="6"/>
        <v>0.31327132749710179</v>
      </c>
      <c r="F27" s="13">
        <v>83167.11</v>
      </c>
      <c r="G27" s="13">
        <f t="shared" ref="G27" si="50">(F27/F$47)*100</f>
        <v>0.31327132749710179</v>
      </c>
      <c r="H27" s="13">
        <f t="shared" si="5"/>
        <v>1626832.89</v>
      </c>
      <c r="I27" s="13">
        <f t="shared" ref="I27" si="51">(H27/H$47)*100</f>
        <v>1.0006511839665377</v>
      </c>
    </row>
    <row r="28" spans="1:9" s="2" customFormat="1" ht="11.25">
      <c r="A28" s="3" t="s">
        <v>38</v>
      </c>
      <c r="B28" s="7" t="s">
        <v>37</v>
      </c>
      <c r="C28" s="12">
        <v>50000</v>
      </c>
      <c r="D28" s="27">
        <v>0</v>
      </c>
      <c r="E28" s="27">
        <f t="shared" si="6"/>
        <v>0</v>
      </c>
      <c r="F28" s="27">
        <v>0</v>
      </c>
      <c r="G28" s="27">
        <f t="shared" ref="G28" si="52">(F28/F$47)*100</f>
        <v>0</v>
      </c>
      <c r="H28" s="12">
        <f t="shared" si="5"/>
        <v>50000</v>
      </c>
      <c r="I28" s="27">
        <f t="shared" ref="I28" si="53">(H28/H$47)*100</f>
        <v>3.0754578116703117E-2</v>
      </c>
    </row>
    <row r="29" spans="1:9" s="2" customFormat="1" ht="11.25">
      <c r="A29" s="5" t="s">
        <v>36</v>
      </c>
      <c r="B29" s="8" t="s">
        <v>35</v>
      </c>
      <c r="C29" s="13">
        <v>50000</v>
      </c>
      <c r="D29" s="28">
        <v>0</v>
      </c>
      <c r="E29" s="28">
        <f t="shared" si="6"/>
        <v>0</v>
      </c>
      <c r="F29" s="28">
        <v>0</v>
      </c>
      <c r="G29" s="28">
        <f t="shared" ref="G29" si="54">(F29/F$47)*100</f>
        <v>0</v>
      </c>
      <c r="H29" s="13">
        <f t="shared" si="5"/>
        <v>50000</v>
      </c>
      <c r="I29" s="28">
        <f t="shared" ref="I29" si="55">(H29/H$47)*100</f>
        <v>3.0754578116703117E-2</v>
      </c>
    </row>
    <row r="30" spans="1:9" s="2" customFormat="1" ht="11.25">
      <c r="A30" s="3" t="s">
        <v>34</v>
      </c>
      <c r="B30" s="7" t="s">
        <v>33</v>
      </c>
      <c r="C30" s="12">
        <v>750888</v>
      </c>
      <c r="D30" s="12">
        <v>330000</v>
      </c>
      <c r="E30" s="12">
        <f t="shared" si="6"/>
        <v>1.2430339117716558</v>
      </c>
      <c r="F30" s="12">
        <v>330000</v>
      </c>
      <c r="G30" s="12">
        <f t="shared" ref="G30" si="56">(F30/F$47)*100</f>
        <v>1.2430339117716558</v>
      </c>
      <c r="H30" s="12">
        <f t="shared" si="5"/>
        <v>420888</v>
      </c>
      <c r="I30" s="12">
        <f t="shared" ref="I30" si="57">(H30/H$47)*100</f>
        <v>0.25888465748765888</v>
      </c>
    </row>
    <row r="31" spans="1:9" s="2" customFormat="1" ht="11.25">
      <c r="A31" s="5" t="s">
        <v>32</v>
      </c>
      <c r="B31" s="8" t="s">
        <v>31</v>
      </c>
      <c r="C31" s="13">
        <v>941831</v>
      </c>
      <c r="D31" s="28">
        <v>0</v>
      </c>
      <c r="E31" s="28">
        <f t="shared" si="6"/>
        <v>0</v>
      </c>
      <c r="F31" s="28">
        <v>0</v>
      </c>
      <c r="G31" s="28">
        <f t="shared" ref="G31" si="58">(F31/F$47)*100</f>
        <v>0</v>
      </c>
      <c r="H31" s="13">
        <f t="shared" si="5"/>
        <v>941831</v>
      </c>
      <c r="I31" s="28">
        <f t="shared" ref="I31" si="59">(H31/H$47)*100</f>
        <v>0.57931230124465227</v>
      </c>
    </row>
    <row r="32" spans="1:9" s="2" customFormat="1" ht="11.25">
      <c r="A32" s="3" t="s">
        <v>30</v>
      </c>
      <c r="B32" s="7" t="s">
        <v>29</v>
      </c>
      <c r="C32" s="12">
        <v>1750000</v>
      </c>
      <c r="D32" s="12">
        <v>654259.37</v>
      </c>
      <c r="E32" s="12">
        <f t="shared" si="6"/>
        <v>2.4644441939526032</v>
      </c>
      <c r="F32" s="12">
        <v>654259.37</v>
      </c>
      <c r="G32" s="12">
        <f t="shared" ref="G32" si="60">(F32/F$47)*100</f>
        <v>2.4644441939526032</v>
      </c>
      <c r="H32" s="12">
        <f t="shared" si="5"/>
        <v>1095740.6299999999</v>
      </c>
      <c r="I32" s="12">
        <f t="shared" ref="I32:I33" si="61">(H32/H$47)*100</f>
        <v>0.6739808160196098</v>
      </c>
    </row>
    <row r="33" spans="1:10" s="2" customFormat="1" ht="11.25">
      <c r="A33" s="5" t="s">
        <v>28</v>
      </c>
      <c r="B33" s="8" t="s">
        <v>27</v>
      </c>
      <c r="C33" s="13">
        <v>6577667</v>
      </c>
      <c r="D33" s="13">
        <v>6577667</v>
      </c>
      <c r="E33" s="13">
        <f t="shared" si="6"/>
        <v>24.776554973761613</v>
      </c>
      <c r="F33" s="13">
        <v>6577667</v>
      </c>
      <c r="G33" s="13">
        <f t="shared" ref="G33" si="62">(F33/F$47)*100</f>
        <v>24.776554973761613</v>
      </c>
      <c r="H33" s="28">
        <v>0</v>
      </c>
      <c r="I33" s="28">
        <f t="shared" si="61"/>
        <v>0</v>
      </c>
    </row>
    <row r="34" spans="1:10" s="2" customFormat="1" ht="11.25">
      <c r="A34" s="3" t="s">
        <v>26</v>
      </c>
      <c r="B34" s="7" t="s">
        <v>15</v>
      </c>
      <c r="C34" s="12">
        <v>9480000</v>
      </c>
      <c r="D34" s="12">
        <v>3074945.57</v>
      </c>
      <c r="E34" s="12">
        <f t="shared" si="6"/>
        <v>11.582610970794011</v>
      </c>
      <c r="F34" s="12">
        <v>3074945.57</v>
      </c>
      <c r="G34" s="12">
        <f t="shared" ref="G34" si="63">(F34/F$47)*100</f>
        <v>11.582610970794011</v>
      </c>
      <c r="H34" s="12">
        <f t="shared" si="5"/>
        <v>6405054.4299999997</v>
      </c>
      <c r="I34" s="12">
        <f t="shared" ref="I34" si="64">(H34/H$47)*100</f>
        <v>3.939694936183407</v>
      </c>
    </row>
    <row r="35" spans="1:10" s="2" customFormat="1" ht="11.25">
      <c r="A35" s="5" t="s">
        <v>25</v>
      </c>
      <c r="B35" s="8" t="s">
        <v>24</v>
      </c>
      <c r="C35" s="13">
        <v>11700000</v>
      </c>
      <c r="D35" s="13">
        <v>819029.9</v>
      </c>
      <c r="E35" s="13">
        <f t="shared" si="6"/>
        <v>3.0850967892574181</v>
      </c>
      <c r="F35" s="13">
        <v>819029.9</v>
      </c>
      <c r="G35" s="13">
        <f t="shared" ref="G35" si="65">(F35/F$47)*100</f>
        <v>3.0850967892574181</v>
      </c>
      <c r="H35" s="13">
        <f t="shared" si="5"/>
        <v>10880970.1</v>
      </c>
      <c r="I35" s="13">
        <f t="shared" ref="I35" si="66">(H35/H$47)*100</f>
        <v>6.6927928985192189</v>
      </c>
    </row>
    <row r="36" spans="1:10" s="2" customFormat="1" ht="11.25">
      <c r="A36" s="3" t="s">
        <v>23</v>
      </c>
      <c r="B36" s="7" t="s">
        <v>22</v>
      </c>
      <c r="C36" s="12">
        <v>150000</v>
      </c>
      <c r="D36" s="12">
        <v>330</v>
      </c>
      <c r="E36" s="12">
        <f t="shared" si="6"/>
        <v>1.2430339117716557E-3</v>
      </c>
      <c r="F36" s="12">
        <v>330</v>
      </c>
      <c r="G36" s="12">
        <f t="shared" ref="G36" si="67">(F36/F$47)*100</f>
        <v>1.2430339117716557E-3</v>
      </c>
      <c r="H36" s="12">
        <f t="shared" si="5"/>
        <v>149670</v>
      </c>
      <c r="I36" s="12">
        <f t="shared" ref="I36" si="68">(H36/H$47)*100</f>
        <v>9.2060754134539124E-2</v>
      </c>
    </row>
    <row r="37" spans="1:10" s="2" customFormat="1" ht="11.25">
      <c r="A37" s="5" t="s">
        <v>21</v>
      </c>
      <c r="B37" s="8" t="s">
        <v>7</v>
      </c>
      <c r="C37" s="13">
        <v>1561973</v>
      </c>
      <c r="D37" s="13">
        <v>1010.12</v>
      </c>
      <c r="E37" s="13">
        <f t="shared" si="6"/>
        <v>3.8048891362387417E-3</v>
      </c>
      <c r="F37" s="13">
        <v>1010.12</v>
      </c>
      <c r="G37" s="13">
        <f t="shared" ref="G37" si="69">(F37/F$47)*100</f>
        <v>3.8048891362387417E-3</v>
      </c>
      <c r="H37" s="13">
        <f t="shared" si="5"/>
        <v>1560962.88</v>
      </c>
      <c r="I37" s="13">
        <f t="shared" ref="I37" si="70">(H37/H$47)*100</f>
        <v>0.96013509660467755</v>
      </c>
    </row>
    <row r="38" spans="1:10" s="2" customFormat="1" ht="11.25">
      <c r="A38" s="3" t="s">
        <v>20</v>
      </c>
      <c r="B38" s="7" t="s">
        <v>19</v>
      </c>
      <c r="C38" s="12">
        <v>3000000</v>
      </c>
      <c r="D38" s="12">
        <v>301795.8</v>
      </c>
      <c r="E38" s="12">
        <f t="shared" si="6"/>
        <v>1.1367951934250189</v>
      </c>
      <c r="F38" s="12">
        <v>301795.8</v>
      </c>
      <c r="G38" s="12">
        <f t="shared" ref="G38" si="71">(F38/F$47)*100</f>
        <v>1.1367951934250189</v>
      </c>
      <c r="H38" s="12">
        <f t="shared" si="5"/>
        <v>2698204.2</v>
      </c>
      <c r="I38" s="12">
        <f t="shared" ref="I38" si="72">(H38/H$47)*100</f>
        <v>1.6596426368743291</v>
      </c>
    </row>
    <row r="39" spans="1:10" s="2" customFormat="1" ht="11.25">
      <c r="A39" s="5" t="s">
        <v>18</v>
      </c>
      <c r="B39" s="8" t="s">
        <v>17</v>
      </c>
      <c r="C39" s="13">
        <v>100000</v>
      </c>
      <c r="D39" s="28">
        <v>0</v>
      </c>
      <c r="E39" s="28">
        <f t="shared" si="6"/>
        <v>0</v>
      </c>
      <c r="F39" s="28">
        <v>0</v>
      </c>
      <c r="G39" s="28">
        <f t="shared" ref="G39" si="73">(F39/F$47)*100</f>
        <v>0</v>
      </c>
      <c r="H39" s="13">
        <f t="shared" si="5"/>
        <v>100000</v>
      </c>
      <c r="I39" s="28">
        <f t="shared" ref="I39" si="74">(H39/H$47)*100</f>
        <v>6.1509156233406234E-2</v>
      </c>
    </row>
    <row r="40" spans="1:10" s="2" customFormat="1" ht="11.25">
      <c r="A40" s="3" t="s">
        <v>16</v>
      </c>
      <c r="B40" s="7" t="s">
        <v>15</v>
      </c>
      <c r="C40" s="12">
        <v>579000</v>
      </c>
      <c r="D40" s="27">
        <v>0</v>
      </c>
      <c r="E40" s="27">
        <f t="shared" si="6"/>
        <v>0</v>
      </c>
      <c r="F40" s="27">
        <v>0</v>
      </c>
      <c r="G40" s="27">
        <f t="shared" ref="G40" si="75">(F40/F$47)*100</f>
        <v>0</v>
      </c>
      <c r="H40" s="12">
        <f t="shared" si="5"/>
        <v>579000</v>
      </c>
      <c r="I40" s="27">
        <f t="shared" ref="I40" si="76">(H40/H$47)*100</f>
        <v>0.35613801459142214</v>
      </c>
    </row>
    <row r="41" spans="1:10" s="2" customFormat="1" ht="11.25">
      <c r="A41" s="5" t="s">
        <v>14</v>
      </c>
      <c r="B41" s="8" t="s">
        <v>7</v>
      </c>
      <c r="C41" s="13">
        <v>120000</v>
      </c>
      <c r="D41" s="28">
        <v>0</v>
      </c>
      <c r="E41" s="28">
        <f t="shared" si="6"/>
        <v>0</v>
      </c>
      <c r="F41" s="28">
        <v>0</v>
      </c>
      <c r="G41" s="28">
        <f t="shared" ref="G41" si="77">(F41/F$47)*100</f>
        <v>0</v>
      </c>
      <c r="H41" s="13">
        <f t="shared" si="5"/>
        <v>120000</v>
      </c>
      <c r="I41" s="28">
        <f t="shared" ref="I41" si="78">(H41/H$47)*100</f>
        <v>7.3810987480087492E-2</v>
      </c>
    </row>
    <row r="42" spans="1:10" s="2" customFormat="1" ht="11.25">
      <c r="A42" s="3"/>
      <c r="B42" s="4" t="s">
        <v>13</v>
      </c>
      <c r="C42" s="10">
        <f>SUM(C43:C46)</f>
        <v>12399797</v>
      </c>
      <c r="D42" s="29">
        <f>SUM(D43:D46)</f>
        <v>0</v>
      </c>
      <c r="E42" s="29">
        <f t="shared" si="6"/>
        <v>0</v>
      </c>
      <c r="F42" s="29">
        <f t="shared" ref="F42" si="79">SUM(F43:F46)</f>
        <v>0</v>
      </c>
      <c r="G42" s="29">
        <f t="shared" ref="G42" si="80">(F42/F$47)*100</f>
        <v>0</v>
      </c>
      <c r="H42" s="10">
        <f t="shared" si="5"/>
        <v>12399797</v>
      </c>
      <c r="I42" s="29">
        <f t="shared" ref="I42" si="81">(H42/H$47)*100</f>
        <v>7.6270105093552196</v>
      </c>
    </row>
    <row r="43" spans="1:10" s="2" customFormat="1" ht="11.25">
      <c r="A43" s="5" t="s">
        <v>77</v>
      </c>
      <c r="B43" s="8" t="s">
        <v>78</v>
      </c>
      <c r="C43" s="13">
        <v>300000</v>
      </c>
      <c r="D43" s="28">
        <v>0</v>
      </c>
      <c r="E43" s="28">
        <f t="shared" si="6"/>
        <v>0</v>
      </c>
      <c r="F43" s="28">
        <v>0</v>
      </c>
      <c r="G43" s="28">
        <f t="shared" ref="G43" si="82">(F43/F$47)*100</f>
        <v>0</v>
      </c>
      <c r="H43" s="13">
        <f t="shared" si="5"/>
        <v>300000</v>
      </c>
      <c r="I43" s="28">
        <f t="shared" ref="I43" si="83">(H43/H$47)*100</f>
        <v>0.18452746870021872</v>
      </c>
    </row>
    <row r="44" spans="1:10" s="2" customFormat="1" ht="11.25">
      <c r="A44" s="3" t="s">
        <v>12</v>
      </c>
      <c r="B44" s="7" t="s">
        <v>11</v>
      </c>
      <c r="C44" s="12">
        <v>9500000</v>
      </c>
      <c r="D44" s="29">
        <v>0</v>
      </c>
      <c r="E44" s="29">
        <f t="shared" si="6"/>
        <v>0</v>
      </c>
      <c r="F44" s="29">
        <v>0</v>
      </c>
      <c r="G44" s="29">
        <f t="shared" ref="G44" si="84">(F44/F$47)*100</f>
        <v>0</v>
      </c>
      <c r="H44" s="12">
        <f t="shared" si="5"/>
        <v>9500000</v>
      </c>
      <c r="I44" s="29">
        <f t="shared" ref="I44" si="85">(H44/H$47)*100</f>
        <v>5.8433698421735931</v>
      </c>
    </row>
    <row r="45" spans="1:10" s="2" customFormat="1" ht="11.25">
      <c r="A45" s="5" t="s">
        <v>10</v>
      </c>
      <c r="B45" s="8" t="s">
        <v>9</v>
      </c>
      <c r="C45" s="13">
        <v>2000000</v>
      </c>
      <c r="D45" s="28">
        <v>0</v>
      </c>
      <c r="E45" s="28">
        <f t="shared" si="6"/>
        <v>0</v>
      </c>
      <c r="F45" s="28">
        <v>0</v>
      </c>
      <c r="G45" s="28">
        <f t="shared" ref="G45" si="86">(F45/F$47)*100</f>
        <v>0</v>
      </c>
      <c r="H45" s="13">
        <f t="shared" si="5"/>
        <v>2000000</v>
      </c>
      <c r="I45" s="28">
        <f t="shared" ref="I45" si="87">(H45/H$47)*100</f>
        <v>1.2301831246681247</v>
      </c>
    </row>
    <row r="46" spans="1:10" s="2" customFormat="1" ht="12" thickBot="1">
      <c r="A46" s="3" t="s">
        <v>8</v>
      </c>
      <c r="B46" s="7" t="s">
        <v>7</v>
      </c>
      <c r="C46" s="12">
        <v>599797</v>
      </c>
      <c r="D46" s="29">
        <v>0</v>
      </c>
      <c r="E46" s="29">
        <f t="shared" si="6"/>
        <v>0</v>
      </c>
      <c r="F46" s="29">
        <v>0</v>
      </c>
      <c r="G46" s="29">
        <f t="shared" ref="G46" si="88">(F46/F$47)*100</f>
        <v>0</v>
      </c>
      <c r="H46" s="12">
        <f t="shared" si="5"/>
        <v>599797</v>
      </c>
      <c r="I46" s="29">
        <f t="shared" ref="I46" si="89">(H46/H$47)*100</f>
        <v>0.36893007381328363</v>
      </c>
    </row>
    <row r="47" spans="1:10" s="2" customFormat="1" ht="16.5" customHeight="1" thickTop="1" thickBot="1">
      <c r="A47" s="83" t="s">
        <v>0</v>
      </c>
      <c r="B47" s="84"/>
      <c r="C47" s="18">
        <f>SUM(C42,C24,C17,C5)</f>
        <v>189125369.47</v>
      </c>
      <c r="D47" s="18">
        <f>SUM(D42,D24,D17,D5)</f>
        <v>26547948.280000001</v>
      </c>
      <c r="E47" s="18">
        <v>100</v>
      </c>
      <c r="F47" s="18">
        <f>SUM(F42,F24,F17,F5)</f>
        <v>26547948.280000001</v>
      </c>
      <c r="G47" s="18">
        <v>100</v>
      </c>
      <c r="H47" s="18">
        <f>SUM(H42,H24,H17,H5)</f>
        <v>162577421.19</v>
      </c>
      <c r="I47" s="18">
        <v>100</v>
      </c>
    </row>
    <row r="48" spans="1:10" s="2" customFormat="1" ht="16.5" customHeight="1" thickTop="1">
      <c r="A48" s="85" t="s">
        <v>76</v>
      </c>
      <c r="B48" s="85"/>
      <c r="C48" s="86"/>
      <c r="D48" s="86"/>
      <c r="E48" s="86"/>
      <c r="F48" s="86"/>
      <c r="G48" s="86"/>
      <c r="H48" s="86"/>
      <c r="I48" s="86"/>
      <c r="J48" s="30"/>
    </row>
    <row r="49" spans="1:9" s="2" customFormat="1" ht="16.5" customHeight="1">
      <c r="A49" s="9"/>
      <c r="B49" s="9" t="s">
        <v>6</v>
      </c>
      <c r="C49" s="14">
        <f>F5</f>
        <v>10711158.939999998</v>
      </c>
      <c r="D49" s="14"/>
      <c r="E49" s="14"/>
      <c r="F49" s="14"/>
      <c r="G49" s="14"/>
      <c r="H49" s="14"/>
      <c r="I49" s="14"/>
    </row>
    <row r="50" spans="1:9" s="2" customFormat="1" ht="16.5" customHeight="1">
      <c r="A50" s="9"/>
      <c r="B50" s="9" t="s">
        <v>5</v>
      </c>
      <c r="C50" s="14">
        <f>F17</f>
        <v>3260480.47</v>
      </c>
      <c r="D50" s="14"/>
      <c r="E50" s="14"/>
      <c r="F50" s="14"/>
      <c r="G50" s="14"/>
      <c r="H50" s="14"/>
      <c r="I50" s="14"/>
    </row>
    <row r="51" spans="1:9" s="2" customFormat="1" ht="16.5" customHeight="1">
      <c r="A51" s="9"/>
      <c r="B51" s="9" t="s">
        <v>49</v>
      </c>
      <c r="C51" s="14">
        <f>F24</f>
        <v>12576308.870000001</v>
      </c>
      <c r="D51" s="14"/>
      <c r="E51" s="14"/>
      <c r="F51" s="14"/>
      <c r="G51" s="14"/>
      <c r="H51" s="14"/>
      <c r="I51" s="14"/>
    </row>
    <row r="52" spans="1:9" s="2" customFormat="1" ht="16.5" customHeight="1">
      <c r="A52" s="9"/>
      <c r="B52" s="9" t="s">
        <v>4</v>
      </c>
      <c r="C52" s="14">
        <f>F42</f>
        <v>0</v>
      </c>
      <c r="D52" s="14"/>
      <c r="E52" s="14"/>
      <c r="F52" s="14"/>
      <c r="G52" s="14"/>
      <c r="H52" s="14"/>
      <c r="I52" s="14"/>
    </row>
    <row r="53" spans="1:9" s="2" customFormat="1" ht="16.5" customHeight="1">
      <c r="A53" s="9"/>
      <c r="B53" s="9"/>
      <c r="C53" s="14"/>
      <c r="D53" s="14"/>
      <c r="E53" s="14"/>
      <c r="F53" s="14"/>
      <c r="G53" s="14"/>
      <c r="H53" s="14"/>
      <c r="I53" s="14"/>
    </row>
    <row r="54" spans="1:9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9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9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9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9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9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9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</sheetData>
  <sheetProtection password="C76B" sheet="1" objects="1" scenarios="1"/>
  <mergeCells count="9">
    <mergeCell ref="A47:B47"/>
    <mergeCell ref="A48:I48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47"/>
  <sheetViews>
    <sheetView workbookViewId="0">
      <selection activeCell="B18" sqref="B18"/>
    </sheetView>
  </sheetViews>
  <sheetFormatPr defaultRowHeight="15"/>
  <cols>
    <col min="1" max="1" width="9.140625" style="26"/>
    <col min="2" max="2" width="59.7109375" style="26" bestFit="1" customWidth="1"/>
  </cols>
  <sheetData>
    <row r="1" spans="1:2">
      <c r="A1" s="20" t="s">
        <v>69</v>
      </c>
      <c r="B1" s="21" t="s">
        <v>68</v>
      </c>
    </row>
    <row r="2" spans="1:2">
      <c r="A2" s="22" t="s">
        <v>67</v>
      </c>
      <c r="B2" s="23" t="s">
        <v>66</v>
      </c>
    </row>
    <row r="3" spans="1:2">
      <c r="A3" s="20" t="s">
        <v>65</v>
      </c>
      <c r="B3" s="21" t="s">
        <v>50</v>
      </c>
    </row>
    <row r="4" spans="1:2">
      <c r="A4" s="22" t="s">
        <v>64</v>
      </c>
      <c r="B4" s="23" t="s">
        <v>63</v>
      </c>
    </row>
    <row r="5" spans="1:2">
      <c r="A5" s="20" t="s">
        <v>56</v>
      </c>
      <c r="B5" s="21" t="s">
        <v>7</v>
      </c>
    </row>
    <row r="6" spans="1:2">
      <c r="A6" s="22" t="s">
        <v>55</v>
      </c>
      <c r="B6" s="23" t="s">
        <v>54</v>
      </c>
    </row>
    <row r="7" spans="1:2">
      <c r="A7" s="20" t="s">
        <v>62</v>
      </c>
      <c r="B7" s="21" t="s">
        <v>60</v>
      </c>
    </row>
    <row r="8" spans="1:2">
      <c r="A8" s="22" t="s">
        <v>53</v>
      </c>
      <c r="B8" s="23" t="s">
        <v>50</v>
      </c>
    </row>
    <row r="9" spans="1:2">
      <c r="A9" s="20" t="s">
        <v>52</v>
      </c>
      <c r="B9" s="21" t="s">
        <v>7</v>
      </c>
    </row>
    <row r="10" spans="1:2">
      <c r="A10" s="22" t="s">
        <v>61</v>
      </c>
      <c r="B10" s="23" t="s">
        <v>60</v>
      </c>
    </row>
    <row r="11" spans="1:2">
      <c r="A11" s="20" t="s">
        <v>21</v>
      </c>
      <c r="B11" s="21" t="s">
        <v>7</v>
      </c>
    </row>
    <row r="12" spans="1:2">
      <c r="A12" s="22" t="s">
        <v>51</v>
      </c>
      <c r="B12" s="23" t="s">
        <v>50</v>
      </c>
    </row>
    <row r="13" spans="1:2">
      <c r="A13" s="20"/>
      <c r="B13" s="24" t="s">
        <v>59</v>
      </c>
    </row>
    <row r="14" spans="1:2">
      <c r="A14" s="22" t="s">
        <v>58</v>
      </c>
      <c r="B14" s="23" t="s">
        <v>57</v>
      </c>
    </row>
    <row r="15" spans="1:2">
      <c r="A15" s="20" t="s">
        <v>56</v>
      </c>
      <c r="B15" s="21" t="s">
        <v>7</v>
      </c>
    </row>
    <row r="16" spans="1:2">
      <c r="A16" s="22" t="s">
        <v>55</v>
      </c>
      <c r="B16" s="23" t="s">
        <v>54</v>
      </c>
    </row>
    <row r="17" spans="1:2">
      <c r="A17" s="20" t="s">
        <v>53</v>
      </c>
      <c r="B17" s="21" t="s">
        <v>50</v>
      </c>
    </row>
    <row r="18" spans="1:2">
      <c r="A18" s="22" t="s">
        <v>52</v>
      </c>
      <c r="B18" s="23" t="s">
        <v>7</v>
      </c>
    </row>
    <row r="19" spans="1:2">
      <c r="A19" s="20" t="s">
        <v>21</v>
      </c>
      <c r="B19" s="21" t="s">
        <v>7</v>
      </c>
    </row>
    <row r="20" spans="1:2">
      <c r="A20" s="22" t="s">
        <v>51</v>
      </c>
      <c r="B20" s="23" t="s">
        <v>50</v>
      </c>
    </row>
    <row r="21" spans="1:2">
      <c r="A21" s="20" t="s">
        <v>14</v>
      </c>
      <c r="B21" s="21" t="s">
        <v>7</v>
      </c>
    </row>
    <row r="22" spans="1:2">
      <c r="A22" s="22"/>
      <c r="B22" s="25" t="s">
        <v>49</v>
      </c>
    </row>
    <row r="23" spans="1:2">
      <c r="A23" s="20" t="s">
        <v>48</v>
      </c>
      <c r="B23" s="21" t="s">
        <v>44</v>
      </c>
    </row>
    <row r="24" spans="1:2">
      <c r="A24" s="22" t="s">
        <v>47</v>
      </c>
      <c r="B24" s="23" t="s">
        <v>46</v>
      </c>
    </row>
    <row r="25" spans="1:2">
      <c r="A25" s="20" t="s">
        <v>45</v>
      </c>
      <c r="B25" s="21" t="s">
        <v>44</v>
      </c>
    </row>
    <row r="26" spans="1:2">
      <c r="A26" s="22" t="s">
        <v>43</v>
      </c>
      <c r="B26" s="23" t="s">
        <v>42</v>
      </c>
    </row>
    <row r="27" spans="1:2">
      <c r="A27" s="20" t="s">
        <v>41</v>
      </c>
      <c r="B27" s="21" t="s">
        <v>40</v>
      </c>
    </row>
    <row r="28" spans="1:2">
      <c r="A28" s="22" t="s">
        <v>39</v>
      </c>
      <c r="B28" s="23" t="s">
        <v>17</v>
      </c>
    </row>
    <row r="29" spans="1:2">
      <c r="A29" s="20" t="s">
        <v>38</v>
      </c>
      <c r="B29" s="21" t="s">
        <v>37</v>
      </c>
    </row>
    <row r="30" spans="1:2">
      <c r="A30" s="22" t="s">
        <v>36</v>
      </c>
      <c r="B30" s="23" t="s">
        <v>35</v>
      </c>
    </row>
    <row r="31" spans="1:2">
      <c r="A31" s="20" t="s">
        <v>34</v>
      </c>
      <c r="B31" s="21" t="s">
        <v>33</v>
      </c>
    </row>
    <row r="32" spans="1:2">
      <c r="A32" s="22" t="s">
        <v>32</v>
      </c>
      <c r="B32" s="23" t="s">
        <v>31</v>
      </c>
    </row>
    <row r="33" spans="1:2">
      <c r="A33" s="20" t="s">
        <v>30</v>
      </c>
      <c r="B33" s="21" t="s">
        <v>29</v>
      </c>
    </row>
    <row r="34" spans="1:2">
      <c r="A34" s="22" t="s">
        <v>28</v>
      </c>
      <c r="B34" s="23" t="s">
        <v>27</v>
      </c>
    </row>
    <row r="35" spans="1:2">
      <c r="A35" s="20" t="s">
        <v>26</v>
      </c>
      <c r="B35" s="21" t="s">
        <v>15</v>
      </c>
    </row>
    <row r="36" spans="1:2">
      <c r="A36" s="22" t="s">
        <v>25</v>
      </c>
      <c r="B36" s="23" t="s">
        <v>24</v>
      </c>
    </row>
    <row r="37" spans="1:2">
      <c r="A37" s="20" t="s">
        <v>23</v>
      </c>
      <c r="B37" s="21" t="s">
        <v>22</v>
      </c>
    </row>
    <row r="38" spans="1:2">
      <c r="A38" s="22" t="s">
        <v>21</v>
      </c>
      <c r="B38" s="23" t="s">
        <v>7</v>
      </c>
    </row>
    <row r="39" spans="1:2">
      <c r="A39" s="20" t="s">
        <v>20</v>
      </c>
      <c r="B39" s="21" t="s">
        <v>19</v>
      </c>
    </row>
    <row r="40" spans="1:2">
      <c r="A40" s="22" t="s">
        <v>18</v>
      </c>
      <c r="B40" s="23" t="s">
        <v>17</v>
      </c>
    </row>
    <row r="41" spans="1:2">
      <c r="A41" s="20" t="s">
        <v>16</v>
      </c>
      <c r="B41" s="21" t="s">
        <v>15</v>
      </c>
    </row>
    <row r="42" spans="1:2">
      <c r="A42" s="22" t="s">
        <v>14</v>
      </c>
      <c r="B42" s="23" t="s">
        <v>7</v>
      </c>
    </row>
    <row r="43" spans="1:2">
      <c r="A43" s="20"/>
      <c r="B43" s="24" t="s">
        <v>13</v>
      </c>
    </row>
    <row r="44" spans="1:2">
      <c r="A44" s="22" t="s">
        <v>77</v>
      </c>
      <c r="B44" s="23" t="s">
        <v>78</v>
      </c>
    </row>
    <row r="45" spans="1:2">
      <c r="A45" s="20" t="s">
        <v>12</v>
      </c>
      <c r="B45" s="21" t="s">
        <v>11</v>
      </c>
    </row>
    <row r="46" spans="1:2">
      <c r="A46" s="22" t="s">
        <v>10</v>
      </c>
      <c r="B46" s="23" t="s">
        <v>9</v>
      </c>
    </row>
    <row r="47" spans="1:2">
      <c r="A47" s="20" t="s">
        <v>8</v>
      </c>
      <c r="B47" s="21" t="s">
        <v>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3"/>
  <sheetViews>
    <sheetView topLeftCell="A35" zoomScale="120" workbookViewId="0">
      <selection activeCell="J54" sqref="J54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7" t="s">
        <v>79</v>
      </c>
      <c r="B1" s="87"/>
      <c r="C1" s="87"/>
      <c r="D1" s="87"/>
      <c r="E1" s="87"/>
      <c r="F1" s="87"/>
      <c r="G1" s="87"/>
      <c r="H1" s="87"/>
      <c r="I1" s="87"/>
    </row>
    <row r="2" spans="1:9" s="2" customFormat="1" ht="15" customHeight="1" thickBot="1">
      <c r="A2" s="88" t="s">
        <v>3</v>
      </c>
      <c r="B2" s="89" t="s">
        <v>74</v>
      </c>
      <c r="C2" s="90" t="s">
        <v>73</v>
      </c>
      <c r="D2" s="92" t="s">
        <v>81</v>
      </c>
      <c r="E2" s="88"/>
      <c r="F2" s="93" t="s">
        <v>75</v>
      </c>
      <c r="G2" s="94"/>
      <c r="H2" s="95" t="s">
        <v>2</v>
      </c>
      <c r="I2" s="96"/>
    </row>
    <row r="3" spans="1:9" s="2" customFormat="1" ht="15" customHeight="1" thickBot="1">
      <c r="A3" s="88"/>
      <c r="B3" s="89"/>
      <c r="C3" s="91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19" t="s">
        <v>72</v>
      </c>
    </row>
    <row r="4" spans="1:9" s="2" customFormat="1" ht="11.25">
      <c r="A4" s="3"/>
      <c r="B4" s="4" t="s">
        <v>71</v>
      </c>
      <c r="C4" s="35">
        <v>185021819.06999999</v>
      </c>
      <c r="D4" s="35">
        <v>16116870.440000001</v>
      </c>
      <c r="E4" s="36">
        <v>99.292325212171548</v>
      </c>
      <c r="F4" s="35">
        <v>42664818.719999999</v>
      </c>
      <c r="G4" s="36">
        <v>99.731489571284996</v>
      </c>
      <c r="H4" s="35">
        <v>142357000.34999999</v>
      </c>
      <c r="I4" s="37">
        <v>92.055887348740768</v>
      </c>
    </row>
    <row r="5" spans="1:9" s="2" customFormat="1" ht="11.25">
      <c r="A5" s="5"/>
      <c r="B5" s="6" t="s">
        <v>70</v>
      </c>
      <c r="C5" s="32">
        <v>135623733</v>
      </c>
      <c r="D5" s="32">
        <v>10553898.07</v>
      </c>
      <c r="E5" s="33">
        <v>65.020134232868443</v>
      </c>
      <c r="F5" s="32">
        <v>21265057.010000002</v>
      </c>
      <c r="G5" s="33">
        <v>49.7083047591019</v>
      </c>
      <c r="H5" s="32">
        <v>114358675.98999999</v>
      </c>
      <c r="I5" s="34">
        <v>73.950626722984225</v>
      </c>
    </row>
    <row r="6" spans="1:9" s="2" customFormat="1" ht="11.25">
      <c r="A6" s="3" t="s">
        <v>69</v>
      </c>
      <c r="B6" s="7" t="s">
        <v>68</v>
      </c>
      <c r="C6" s="35">
        <v>100933733</v>
      </c>
      <c r="D6" s="38">
        <v>6761658.8300000001</v>
      </c>
      <c r="E6" s="39">
        <v>41.657022064024943</v>
      </c>
      <c r="F6" s="38">
        <v>15375405.07</v>
      </c>
      <c r="G6" s="39">
        <v>35.940901576459048</v>
      </c>
      <c r="H6" s="38">
        <v>85558327.930000007</v>
      </c>
      <c r="I6" s="40">
        <v>55.326733341573267</v>
      </c>
    </row>
    <row r="7" spans="1:9" s="2" customFormat="1" ht="11.25">
      <c r="A7" s="5" t="s">
        <v>67</v>
      </c>
      <c r="B7" s="8" t="s">
        <v>66</v>
      </c>
      <c r="C7" s="32">
        <v>700000</v>
      </c>
      <c r="D7" s="41">
        <v>29176.45</v>
      </c>
      <c r="E7" s="42">
        <v>0.17974938575833474</v>
      </c>
      <c r="F7" s="41">
        <v>55559.29</v>
      </c>
      <c r="G7" s="42">
        <v>0.12987306444655153</v>
      </c>
      <c r="H7" s="41">
        <v>644440.71</v>
      </c>
      <c r="I7" s="43">
        <v>0.4167309036917517</v>
      </c>
    </row>
    <row r="8" spans="1:9" s="2" customFormat="1" ht="11.25">
      <c r="A8" s="3" t="s">
        <v>65</v>
      </c>
      <c r="B8" s="7" t="s">
        <v>50</v>
      </c>
      <c r="C8" s="35">
        <v>1500000</v>
      </c>
      <c r="D8" s="38">
        <v>101190.59</v>
      </c>
      <c r="E8" s="39">
        <v>0.62341190916041844</v>
      </c>
      <c r="F8" s="38">
        <v>228468.62</v>
      </c>
      <c r="G8" s="39">
        <v>0.53405865714401124</v>
      </c>
      <c r="H8" s="38">
        <v>1271531.3799999999</v>
      </c>
      <c r="I8" s="40">
        <v>0.82224231467285824</v>
      </c>
    </row>
    <row r="9" spans="1:9" s="2" customFormat="1" ht="11.25">
      <c r="A9" s="5" t="s">
        <v>64</v>
      </c>
      <c r="B9" s="8" t="s">
        <v>63</v>
      </c>
      <c r="C9" s="32">
        <v>500000</v>
      </c>
      <c r="D9" s="41">
        <v>29623.03</v>
      </c>
      <c r="E9" s="42">
        <v>0.18250066223960498</v>
      </c>
      <c r="F9" s="41">
        <v>75523.070000000007</v>
      </c>
      <c r="G9" s="42">
        <v>0.17653955868247101</v>
      </c>
      <c r="H9" s="41">
        <v>424476.93</v>
      </c>
      <c r="I9" s="43">
        <v>0.27449019264347907</v>
      </c>
    </row>
    <row r="10" spans="1:9" s="2" customFormat="1" ht="11.25">
      <c r="A10" s="3" t="s">
        <v>56</v>
      </c>
      <c r="B10" s="7" t="s">
        <v>7</v>
      </c>
      <c r="C10" s="35">
        <v>4570000</v>
      </c>
      <c r="D10" s="38">
        <v>8900.7999999999993</v>
      </c>
      <c r="E10" s="39">
        <v>5.4835777922186753E-2</v>
      </c>
      <c r="F10" s="38">
        <v>8900.7999999999993</v>
      </c>
      <c r="G10" s="39">
        <v>2.080613650796952E-2</v>
      </c>
      <c r="H10" s="38">
        <v>4561099.2</v>
      </c>
      <c r="I10" s="40">
        <v>2.9494582852218105</v>
      </c>
    </row>
    <row r="11" spans="1:9" s="2" customFormat="1" ht="11.25">
      <c r="A11" s="5" t="s">
        <v>55</v>
      </c>
      <c r="B11" s="8" t="s">
        <v>54</v>
      </c>
      <c r="C11" s="32">
        <v>6500000</v>
      </c>
      <c r="D11" s="41">
        <v>2310743.52</v>
      </c>
      <c r="E11" s="42">
        <v>14.235958396756709</v>
      </c>
      <c r="F11" s="41">
        <v>2449009.86</v>
      </c>
      <c r="G11" s="42">
        <v>5.7247026622914028</v>
      </c>
      <c r="H11" s="41">
        <v>4050990.14</v>
      </c>
      <c r="I11" s="43">
        <v>2.6195936347481461</v>
      </c>
    </row>
    <row r="12" spans="1:9" s="2" customFormat="1" ht="11.25">
      <c r="A12" s="3" t="s">
        <v>62</v>
      </c>
      <c r="B12" s="7" t="s">
        <v>60</v>
      </c>
      <c r="C12" s="35">
        <v>700000</v>
      </c>
      <c r="D12" s="38">
        <v>0</v>
      </c>
      <c r="E12" s="39">
        <v>0</v>
      </c>
      <c r="F12" s="38">
        <v>391021.02</v>
      </c>
      <c r="G12" s="39">
        <v>0.9140343249601699</v>
      </c>
      <c r="H12" s="38">
        <v>308978.98</v>
      </c>
      <c r="I12" s="40">
        <v>0.19980284851519647</v>
      </c>
    </row>
    <row r="13" spans="1:9" s="2" customFormat="1" ht="11.25">
      <c r="A13" s="5" t="s">
        <v>53</v>
      </c>
      <c r="B13" s="8" t="s">
        <v>50</v>
      </c>
      <c r="C13" s="32">
        <v>18600000</v>
      </c>
      <c r="D13" s="41">
        <v>1285668.33</v>
      </c>
      <c r="E13" s="42">
        <v>7.9207063438644534</v>
      </c>
      <c r="F13" s="41">
        <v>2559630.62</v>
      </c>
      <c r="G13" s="42">
        <v>5.9832851080463181</v>
      </c>
      <c r="H13" s="41">
        <v>16040369.379999999</v>
      </c>
      <c r="I13" s="43">
        <v>10.37258746002701</v>
      </c>
    </row>
    <row r="14" spans="1:9" s="2" customFormat="1" ht="11.25">
      <c r="A14" s="3" t="s">
        <v>52</v>
      </c>
      <c r="B14" s="7" t="s">
        <v>7</v>
      </c>
      <c r="C14" s="35">
        <v>700000</v>
      </c>
      <c r="D14" s="38">
        <v>0</v>
      </c>
      <c r="E14" s="39">
        <v>0</v>
      </c>
      <c r="F14" s="38">
        <v>0</v>
      </c>
      <c r="G14" s="39">
        <v>0</v>
      </c>
      <c r="H14" s="38">
        <v>700000</v>
      </c>
      <c r="I14" s="40">
        <v>0.45265860467478258</v>
      </c>
    </row>
    <row r="15" spans="1:9" s="2" customFormat="1" ht="11.25">
      <c r="A15" s="5" t="s">
        <v>61</v>
      </c>
      <c r="B15" s="8" t="s">
        <v>60</v>
      </c>
      <c r="C15" s="32">
        <v>0</v>
      </c>
      <c r="D15" s="41">
        <v>0</v>
      </c>
      <c r="E15" s="42">
        <v>0</v>
      </c>
      <c r="F15" s="41">
        <v>0</v>
      </c>
      <c r="G15" s="42">
        <v>0</v>
      </c>
      <c r="H15" s="41">
        <v>0</v>
      </c>
      <c r="I15" s="43">
        <v>0</v>
      </c>
    </row>
    <row r="16" spans="1:9" s="2" customFormat="1" ht="11.25">
      <c r="A16" s="3" t="s">
        <v>21</v>
      </c>
      <c r="B16" s="7" t="s">
        <v>7</v>
      </c>
      <c r="C16" s="35">
        <v>120000</v>
      </c>
      <c r="D16" s="38">
        <v>0</v>
      </c>
      <c r="E16" s="39">
        <v>0</v>
      </c>
      <c r="F16" s="38">
        <v>0</v>
      </c>
      <c r="G16" s="39">
        <v>0</v>
      </c>
      <c r="H16" s="38">
        <v>120000</v>
      </c>
      <c r="I16" s="40">
        <v>7.7598617944248438E-2</v>
      </c>
    </row>
    <row r="17" spans="1:9" s="2" customFormat="1" ht="11.25">
      <c r="A17" s="5" t="s">
        <v>51</v>
      </c>
      <c r="B17" s="8" t="s">
        <v>50</v>
      </c>
      <c r="C17" s="32">
        <v>800000</v>
      </c>
      <c r="D17" s="41">
        <v>26936.52</v>
      </c>
      <c r="E17" s="42">
        <v>0.16594969314180097</v>
      </c>
      <c r="F17" s="41">
        <v>121538.66</v>
      </c>
      <c r="G17" s="42">
        <v>0.28410367056396002</v>
      </c>
      <c r="H17" s="41">
        <v>678461.34</v>
      </c>
      <c r="I17" s="43">
        <v>0.43873051927169032</v>
      </c>
    </row>
    <row r="18" spans="1:9" s="2" customFormat="1" ht="11.25">
      <c r="A18" s="3"/>
      <c r="B18" s="4" t="s">
        <v>59</v>
      </c>
      <c r="C18" s="35">
        <v>7876727.0700000003</v>
      </c>
      <c r="D18" s="35">
        <v>3380053.9200000004</v>
      </c>
      <c r="E18" s="36">
        <v>20.823733386003148</v>
      </c>
      <c r="F18" s="35">
        <v>6640534.3899999997</v>
      </c>
      <c r="G18" s="36">
        <v>15.522634482766282</v>
      </c>
      <c r="H18" s="35">
        <v>1236192.6800000006</v>
      </c>
      <c r="I18" s="37">
        <v>0.79939036233997196</v>
      </c>
    </row>
    <row r="19" spans="1:9" s="2" customFormat="1" ht="11.25">
      <c r="A19" s="5" t="s">
        <v>58</v>
      </c>
      <c r="B19" s="8" t="s">
        <v>57</v>
      </c>
      <c r="C19" s="32">
        <v>6556727.0700000003</v>
      </c>
      <c r="D19" s="41">
        <v>3296246.6</v>
      </c>
      <c r="E19" s="42">
        <v>20.307415797946611</v>
      </c>
      <c r="F19" s="41">
        <v>6556727.0700000003</v>
      </c>
      <c r="G19" s="42">
        <v>15.326730008978858</v>
      </c>
      <c r="H19" s="41">
        <v>0</v>
      </c>
      <c r="I19" s="43">
        <v>0</v>
      </c>
    </row>
    <row r="20" spans="1:9" s="2" customFormat="1" ht="11.25">
      <c r="A20" s="3" t="s">
        <v>56</v>
      </c>
      <c r="B20" s="7" t="s">
        <v>7</v>
      </c>
      <c r="C20" s="35">
        <v>1100000</v>
      </c>
      <c r="D20" s="38">
        <v>76012.350000000006</v>
      </c>
      <c r="E20" s="39">
        <v>0.468294573964535</v>
      </c>
      <c r="F20" s="38">
        <v>76012.350000000006</v>
      </c>
      <c r="G20" s="39">
        <v>0.17768327907508957</v>
      </c>
      <c r="H20" s="38">
        <v>1023987.65</v>
      </c>
      <c r="I20" s="40">
        <v>0.66216688693315662</v>
      </c>
    </row>
    <row r="21" spans="1:9" s="2" customFormat="1" ht="11.25">
      <c r="A21" s="5" t="s">
        <v>55</v>
      </c>
      <c r="B21" s="8" t="s">
        <v>54</v>
      </c>
      <c r="C21" s="32">
        <v>0</v>
      </c>
      <c r="D21" s="41">
        <v>0</v>
      </c>
      <c r="E21" s="42">
        <v>0</v>
      </c>
      <c r="F21" s="41">
        <v>0</v>
      </c>
      <c r="G21" s="42">
        <v>0</v>
      </c>
      <c r="H21" s="41">
        <v>0</v>
      </c>
      <c r="I21" s="43">
        <v>0</v>
      </c>
    </row>
    <row r="22" spans="1:9" s="2" customFormat="1" ht="11.25">
      <c r="A22" s="3" t="s">
        <v>53</v>
      </c>
      <c r="B22" s="7" t="s">
        <v>50</v>
      </c>
      <c r="C22" s="35">
        <v>50000</v>
      </c>
      <c r="D22" s="38">
        <v>0</v>
      </c>
      <c r="E22" s="39">
        <v>0</v>
      </c>
      <c r="F22" s="38">
        <v>0</v>
      </c>
      <c r="G22" s="39">
        <v>0</v>
      </c>
      <c r="H22" s="38">
        <v>50000</v>
      </c>
      <c r="I22" s="40">
        <v>3.2332757476770183E-2</v>
      </c>
    </row>
    <row r="23" spans="1:9" s="2" customFormat="1" ht="11.25">
      <c r="A23" s="5" t="s">
        <v>52</v>
      </c>
      <c r="B23" s="8" t="s">
        <v>7</v>
      </c>
      <c r="C23" s="32">
        <v>50000</v>
      </c>
      <c r="D23" s="41">
        <v>0</v>
      </c>
      <c r="E23" s="42">
        <v>0</v>
      </c>
      <c r="F23" s="41">
        <v>0</v>
      </c>
      <c r="G23" s="42">
        <v>0</v>
      </c>
      <c r="H23" s="41">
        <v>50000</v>
      </c>
      <c r="I23" s="43">
        <v>3.2332757476770183E-2</v>
      </c>
    </row>
    <row r="24" spans="1:9" s="2" customFormat="1" ht="11.25">
      <c r="A24" s="3" t="s">
        <v>21</v>
      </c>
      <c r="B24" s="7" t="s">
        <v>7</v>
      </c>
      <c r="C24" s="35">
        <v>0</v>
      </c>
      <c r="D24" s="38">
        <v>0</v>
      </c>
      <c r="E24" s="39">
        <v>0</v>
      </c>
      <c r="F24" s="38">
        <v>0</v>
      </c>
      <c r="G24" s="39">
        <v>0</v>
      </c>
      <c r="H24" s="38">
        <v>0</v>
      </c>
      <c r="I24" s="40">
        <v>0</v>
      </c>
    </row>
    <row r="25" spans="1:9" s="2" customFormat="1" ht="11.25">
      <c r="A25" s="5" t="s">
        <v>51</v>
      </c>
      <c r="B25" s="8" t="s">
        <v>50</v>
      </c>
      <c r="C25" s="32">
        <v>100000</v>
      </c>
      <c r="D25" s="41">
        <v>7794.97</v>
      </c>
      <c r="E25" s="42">
        <v>4.8023014092003879E-2</v>
      </c>
      <c r="F25" s="41">
        <v>7794.97</v>
      </c>
      <c r="G25" s="42">
        <v>1.8221194712332283E-2</v>
      </c>
      <c r="H25" s="41">
        <v>92205.03</v>
      </c>
      <c r="I25" s="43">
        <v>5.9624857462566384E-2</v>
      </c>
    </row>
    <row r="26" spans="1:9" s="2" customFormat="1" ht="11.25">
      <c r="A26" s="3" t="s">
        <v>14</v>
      </c>
      <c r="B26" s="7" t="s">
        <v>7</v>
      </c>
      <c r="C26" s="35">
        <v>20000</v>
      </c>
      <c r="D26" s="38">
        <v>0</v>
      </c>
      <c r="E26" s="39">
        <v>0</v>
      </c>
      <c r="F26" s="38">
        <v>0</v>
      </c>
      <c r="G26" s="39">
        <v>0</v>
      </c>
      <c r="H26" s="38">
        <v>20000</v>
      </c>
      <c r="I26" s="40">
        <v>1.2933102990708075E-2</v>
      </c>
    </row>
    <row r="27" spans="1:9" s="2" customFormat="1" ht="11.25">
      <c r="A27" s="5"/>
      <c r="B27" s="6" t="s">
        <v>49</v>
      </c>
      <c r="C27" s="32">
        <v>41521359</v>
      </c>
      <c r="D27" s="32">
        <v>2182918.4500000002</v>
      </c>
      <c r="E27" s="33">
        <v>13.448457593299946</v>
      </c>
      <c r="F27" s="32">
        <v>14759227.319999998</v>
      </c>
      <c r="G27" s="33">
        <v>34.500550329416804</v>
      </c>
      <c r="H27" s="32">
        <v>26762131.68</v>
      </c>
      <c r="I27" s="34">
        <v>17.305870263416566</v>
      </c>
    </row>
    <row r="28" spans="1:9" s="2" customFormat="1" ht="11.25">
      <c r="A28" s="3" t="s">
        <v>43</v>
      </c>
      <c r="B28" s="7" t="s">
        <v>42</v>
      </c>
      <c r="C28" s="35">
        <v>1500000</v>
      </c>
      <c r="D28" s="38">
        <v>4104</v>
      </c>
      <c r="E28" s="39">
        <v>2.5283798376848649E-2</v>
      </c>
      <c r="F28" s="38">
        <v>708208</v>
      </c>
      <c r="G28" s="39">
        <v>1.6554772968762448</v>
      </c>
      <c r="H28" s="38">
        <v>791792</v>
      </c>
      <c r="I28" s="40">
        <v>0.51201637416093637</v>
      </c>
    </row>
    <row r="29" spans="1:9" s="2" customFormat="1" ht="11.25">
      <c r="A29" s="5" t="s">
        <v>41</v>
      </c>
      <c r="B29" s="8" t="s">
        <v>40</v>
      </c>
      <c r="C29" s="32">
        <v>1500000</v>
      </c>
      <c r="D29" s="41">
        <v>150000</v>
      </c>
      <c r="E29" s="42">
        <v>0.92411543775031624</v>
      </c>
      <c r="F29" s="41">
        <v>180000</v>
      </c>
      <c r="G29" s="42">
        <v>0.42076044528969458</v>
      </c>
      <c r="H29" s="41">
        <v>1320000</v>
      </c>
      <c r="I29" s="43">
        <v>0.85358479738673276</v>
      </c>
    </row>
    <row r="30" spans="1:9" s="2" customFormat="1" ht="11.25">
      <c r="A30" s="3" t="s">
        <v>39</v>
      </c>
      <c r="B30" s="7" t="s">
        <v>17</v>
      </c>
      <c r="C30" s="35">
        <v>1710000</v>
      </c>
      <c r="D30" s="38">
        <v>51389.33</v>
      </c>
      <c r="E30" s="39">
        <v>0.31659782125763641</v>
      </c>
      <c r="F30" s="38">
        <v>134556.44</v>
      </c>
      <c r="G30" s="39">
        <v>0.314533486727756</v>
      </c>
      <c r="H30" s="38">
        <v>1575443.56</v>
      </c>
      <c r="I30" s="40">
        <v>1.0187686908763889</v>
      </c>
    </row>
    <row r="31" spans="1:9" s="2" customFormat="1" ht="11.25">
      <c r="A31" s="5" t="s">
        <v>38</v>
      </c>
      <c r="B31" s="8" t="s">
        <v>37</v>
      </c>
      <c r="C31" s="32">
        <v>50000</v>
      </c>
      <c r="D31" s="41">
        <v>0</v>
      </c>
      <c r="E31" s="42">
        <v>0</v>
      </c>
      <c r="F31" s="41">
        <v>0</v>
      </c>
      <c r="G31" s="42">
        <v>0</v>
      </c>
      <c r="H31" s="41">
        <v>50000</v>
      </c>
      <c r="I31" s="43">
        <v>3.2332757476770183E-2</v>
      </c>
    </row>
    <row r="32" spans="1:9" s="2" customFormat="1" ht="11.25">
      <c r="A32" s="3" t="s">
        <v>36</v>
      </c>
      <c r="B32" s="7" t="s">
        <v>35</v>
      </c>
      <c r="C32" s="35">
        <v>50000</v>
      </c>
      <c r="D32" s="38">
        <v>0</v>
      </c>
      <c r="E32" s="39">
        <v>0</v>
      </c>
      <c r="F32" s="38">
        <v>0</v>
      </c>
      <c r="G32" s="39">
        <v>0</v>
      </c>
      <c r="H32" s="38">
        <v>50000</v>
      </c>
      <c r="I32" s="40">
        <v>3.2332757476770183E-2</v>
      </c>
    </row>
    <row r="33" spans="1:9" s="2" customFormat="1" ht="11.25">
      <c r="A33" s="5" t="s">
        <v>34</v>
      </c>
      <c r="B33" s="8" t="s">
        <v>33</v>
      </c>
      <c r="C33" s="32">
        <v>750888</v>
      </c>
      <c r="D33" s="41">
        <v>0</v>
      </c>
      <c r="E33" s="42">
        <v>0</v>
      </c>
      <c r="F33" s="41">
        <v>330000</v>
      </c>
      <c r="G33" s="42">
        <v>0.77139414969777342</v>
      </c>
      <c r="H33" s="41">
        <v>420888</v>
      </c>
      <c r="I33" s="43">
        <v>0.27216939257765699</v>
      </c>
    </row>
    <row r="34" spans="1:9" s="2" customFormat="1" ht="11.25">
      <c r="A34" s="3" t="s">
        <v>32</v>
      </c>
      <c r="B34" s="7" t="s">
        <v>31</v>
      </c>
      <c r="C34" s="35">
        <v>941831</v>
      </c>
      <c r="D34" s="38">
        <v>0</v>
      </c>
      <c r="E34" s="39">
        <v>0</v>
      </c>
      <c r="F34" s="38">
        <v>0</v>
      </c>
      <c r="G34" s="39">
        <v>0</v>
      </c>
      <c r="H34" s="38">
        <v>941831</v>
      </c>
      <c r="I34" s="40">
        <v>0.60903986614207883</v>
      </c>
    </row>
    <row r="35" spans="1:9" s="2" customFormat="1" ht="11.25">
      <c r="A35" s="5" t="s">
        <v>30</v>
      </c>
      <c r="B35" s="8" t="s">
        <v>29</v>
      </c>
      <c r="C35" s="32">
        <v>1750000</v>
      </c>
      <c r="D35" s="41">
        <v>-128936.9</v>
      </c>
      <c r="E35" s="42">
        <v>-0.79435053190445826</v>
      </c>
      <c r="F35" s="41">
        <v>525322.47</v>
      </c>
      <c r="G35" s="42">
        <v>1.2279717577660123</v>
      </c>
      <c r="H35" s="41">
        <v>1224677.53</v>
      </c>
      <c r="I35" s="43">
        <v>0.79194403129479884</v>
      </c>
    </row>
    <row r="36" spans="1:9" s="2" customFormat="1" ht="11.25">
      <c r="A36" s="3" t="s">
        <v>28</v>
      </c>
      <c r="B36" s="7" t="s">
        <v>27</v>
      </c>
      <c r="C36" s="35">
        <v>6577667</v>
      </c>
      <c r="D36" s="38">
        <v>0</v>
      </c>
      <c r="E36" s="39">
        <v>0</v>
      </c>
      <c r="F36" s="38">
        <v>6577667</v>
      </c>
      <c r="G36" s="39">
        <v>15.375678310485167</v>
      </c>
      <c r="H36" s="38">
        <v>0</v>
      </c>
      <c r="I36" s="40">
        <v>0</v>
      </c>
    </row>
    <row r="37" spans="1:9" s="2" customFormat="1" ht="11.25">
      <c r="A37" s="5" t="s">
        <v>26</v>
      </c>
      <c r="B37" s="8" t="s">
        <v>15</v>
      </c>
      <c r="C37" s="32">
        <v>9480000</v>
      </c>
      <c r="D37" s="41">
        <v>61895.34</v>
      </c>
      <c r="E37" s="42">
        <v>0.38132292812536434</v>
      </c>
      <c r="F37" s="41">
        <v>3136840.91</v>
      </c>
      <c r="G37" s="42">
        <v>7.3325476560807274</v>
      </c>
      <c r="H37" s="41">
        <v>6343159.0899999999</v>
      </c>
      <c r="I37" s="43">
        <v>4.1018364898708057</v>
      </c>
    </row>
    <row r="38" spans="1:9" s="2" customFormat="1" ht="11.25">
      <c r="A38" s="3" t="s">
        <v>25</v>
      </c>
      <c r="B38" s="7" t="s">
        <v>24</v>
      </c>
      <c r="C38" s="35">
        <v>11700000</v>
      </c>
      <c r="D38" s="38">
        <v>816332.52</v>
      </c>
      <c r="E38" s="39">
        <v>5.0292365604641249</v>
      </c>
      <c r="F38" s="38">
        <v>1635362.42</v>
      </c>
      <c r="G38" s="39">
        <v>3.8227545558290701</v>
      </c>
      <c r="H38" s="38">
        <v>10064637.58</v>
      </c>
      <c r="I38" s="40">
        <v>6.508349719314543</v>
      </c>
    </row>
    <row r="39" spans="1:9" s="2" customFormat="1" ht="11.25">
      <c r="A39" s="5" t="s">
        <v>23</v>
      </c>
      <c r="B39" s="8" t="s">
        <v>22</v>
      </c>
      <c r="C39" s="32">
        <v>150000</v>
      </c>
      <c r="D39" s="41">
        <v>540</v>
      </c>
      <c r="E39" s="42">
        <v>3.3268155759011383E-3</v>
      </c>
      <c r="F39" s="41">
        <v>870</v>
      </c>
      <c r="G39" s="42">
        <v>2.0336754855668571E-3</v>
      </c>
      <c r="H39" s="41">
        <v>149130</v>
      </c>
      <c r="I39" s="43">
        <v>9.6435682450214749E-2</v>
      </c>
    </row>
    <row r="40" spans="1:9" s="2" customFormat="1" ht="11.25">
      <c r="A40" s="3" t="s">
        <v>21</v>
      </c>
      <c r="B40" s="7" t="s">
        <v>7</v>
      </c>
      <c r="C40" s="35">
        <v>1561973</v>
      </c>
      <c r="D40" s="38">
        <v>783326.16</v>
      </c>
      <c r="E40" s="39">
        <v>4.825891981664495</v>
      </c>
      <c r="F40" s="38">
        <v>784336.28</v>
      </c>
      <c r="G40" s="39">
        <v>1.8334315690536811</v>
      </c>
      <c r="H40" s="38">
        <v>777636.72</v>
      </c>
      <c r="I40" s="40">
        <v>0.50286278945582086</v>
      </c>
    </row>
    <row r="41" spans="1:9" s="2" customFormat="1" ht="11.25">
      <c r="A41" s="5" t="s">
        <v>20</v>
      </c>
      <c r="B41" s="8" t="s">
        <v>19</v>
      </c>
      <c r="C41" s="32">
        <v>3200000</v>
      </c>
      <c r="D41" s="41">
        <v>433415.47999999992</v>
      </c>
      <c r="E41" s="42">
        <v>2.6701729068530891</v>
      </c>
      <c r="F41" s="41">
        <v>735211.27999999991</v>
      </c>
      <c r="G41" s="42">
        <v>1.7185990308600352</v>
      </c>
      <c r="H41" s="41">
        <v>2464788.7200000002</v>
      </c>
      <c r="I41" s="43">
        <v>1.5938683183047764</v>
      </c>
    </row>
    <row r="42" spans="1:9" s="2" customFormat="1" ht="11.25">
      <c r="A42" s="3" t="s">
        <v>18</v>
      </c>
      <c r="B42" s="7" t="s">
        <v>17</v>
      </c>
      <c r="C42" s="35">
        <v>100000</v>
      </c>
      <c r="D42" s="38">
        <v>0</v>
      </c>
      <c r="E42" s="39">
        <v>0</v>
      </c>
      <c r="F42" s="38">
        <v>0</v>
      </c>
      <c r="G42" s="39">
        <v>0</v>
      </c>
      <c r="H42" s="38">
        <v>100000</v>
      </c>
      <c r="I42" s="40">
        <v>6.4665514953540365E-2</v>
      </c>
    </row>
    <row r="43" spans="1:9" s="2" customFormat="1" ht="11.25">
      <c r="A43" s="5" t="s">
        <v>16</v>
      </c>
      <c r="B43" s="8" t="s">
        <v>15</v>
      </c>
      <c r="C43" s="32">
        <v>379000</v>
      </c>
      <c r="D43" s="41">
        <v>0</v>
      </c>
      <c r="E43" s="42">
        <v>0</v>
      </c>
      <c r="F43" s="41">
        <v>0</v>
      </c>
      <c r="G43" s="42">
        <v>0</v>
      </c>
      <c r="H43" s="41">
        <v>379000</v>
      </c>
      <c r="I43" s="43">
        <v>0.24508230167391798</v>
      </c>
    </row>
    <row r="44" spans="1:9" s="2" customFormat="1" ht="11.25">
      <c r="A44" s="3" t="s">
        <v>14</v>
      </c>
      <c r="B44" s="7" t="s">
        <v>7</v>
      </c>
      <c r="C44" s="35">
        <v>120000</v>
      </c>
      <c r="D44" s="38">
        <v>10852.52</v>
      </c>
      <c r="E44" s="39">
        <v>6.6859875136627084E-2</v>
      </c>
      <c r="F44" s="38">
        <v>10852.52</v>
      </c>
      <c r="G44" s="39">
        <v>2.5368395265085095E-2</v>
      </c>
      <c r="H44" s="38">
        <v>109147.48</v>
      </c>
      <c r="I44" s="40">
        <v>7.0580780000812471E-2</v>
      </c>
    </row>
    <row r="45" spans="1:9" s="2" customFormat="1" ht="11.25">
      <c r="A45" s="5"/>
      <c r="B45" s="6" t="s">
        <v>13</v>
      </c>
      <c r="C45" s="32">
        <v>12399797</v>
      </c>
      <c r="D45" s="32">
        <v>114867.92</v>
      </c>
      <c r="E45" s="33">
        <v>0.70767478782845528</v>
      </c>
      <c r="F45" s="32">
        <v>114867.92</v>
      </c>
      <c r="G45" s="33">
        <v>0.26851042871500563</v>
      </c>
      <c r="H45" s="32">
        <v>12284929.08</v>
      </c>
      <c r="I45" s="34">
        <v>7.9441126512592293</v>
      </c>
    </row>
    <row r="46" spans="1:9" s="2" customFormat="1" ht="11.25">
      <c r="A46" s="3" t="s">
        <v>77</v>
      </c>
      <c r="B46" s="7" t="s">
        <v>78</v>
      </c>
      <c r="C46" s="35">
        <v>300000</v>
      </c>
      <c r="D46" s="38">
        <v>0</v>
      </c>
      <c r="E46" s="39">
        <v>0</v>
      </c>
      <c r="F46" s="38">
        <v>0</v>
      </c>
      <c r="G46" s="39">
        <v>0</v>
      </c>
      <c r="H46" s="38">
        <v>300000</v>
      </c>
      <c r="I46" s="40">
        <v>0.1939965448606211</v>
      </c>
    </row>
    <row r="47" spans="1:9" s="2" customFormat="1" ht="11.25">
      <c r="A47" s="5" t="s">
        <v>12</v>
      </c>
      <c r="B47" s="8" t="s">
        <v>11</v>
      </c>
      <c r="C47" s="32">
        <v>9500000</v>
      </c>
      <c r="D47" s="41">
        <v>100000</v>
      </c>
      <c r="E47" s="42">
        <v>0.61607695850021071</v>
      </c>
      <c r="F47" s="41">
        <v>100000</v>
      </c>
      <c r="G47" s="42">
        <v>0.23375580293871923</v>
      </c>
      <c r="H47" s="41">
        <v>9400000</v>
      </c>
      <c r="I47" s="43">
        <v>6.0785584056327941</v>
      </c>
    </row>
    <row r="48" spans="1:9" s="2" customFormat="1" ht="11.25">
      <c r="A48" s="3" t="s">
        <v>10</v>
      </c>
      <c r="B48" s="7" t="s">
        <v>9</v>
      </c>
      <c r="C48" s="35">
        <v>2000000</v>
      </c>
      <c r="D48" s="38">
        <v>0</v>
      </c>
      <c r="E48" s="39">
        <v>0</v>
      </c>
      <c r="F48" s="38">
        <v>0</v>
      </c>
      <c r="G48" s="39">
        <v>0</v>
      </c>
      <c r="H48" s="38">
        <v>2000000</v>
      </c>
      <c r="I48" s="40">
        <v>1.2933102990708074</v>
      </c>
    </row>
    <row r="49" spans="1:10" s="2" customFormat="1" ht="12" thickBot="1">
      <c r="A49" s="5" t="s">
        <v>8</v>
      </c>
      <c r="B49" s="8" t="s">
        <v>7</v>
      </c>
      <c r="C49" s="32">
        <v>599797</v>
      </c>
      <c r="D49" s="41">
        <v>14867.92</v>
      </c>
      <c r="E49" s="42">
        <v>9.1597829328244534E-2</v>
      </c>
      <c r="F49" s="41">
        <v>14867.92</v>
      </c>
      <c r="G49" s="42">
        <v>3.4754625776286421E-2</v>
      </c>
      <c r="H49" s="41">
        <v>584929.07999999996</v>
      </c>
      <c r="I49" s="43">
        <v>0.37824740169500609</v>
      </c>
    </row>
    <row r="50" spans="1:10" s="2" customFormat="1" ht="16.5" customHeight="1" thickTop="1" thickBot="1">
      <c r="A50" s="83" t="s">
        <v>0</v>
      </c>
      <c r="B50" s="84"/>
      <c r="C50" s="18">
        <f>SUM(C45,C27,C18,C5)</f>
        <v>197421616.06999999</v>
      </c>
      <c r="D50" s="18">
        <f>SUM(D45,D27,D18,D5)</f>
        <v>16231738.360000001</v>
      </c>
      <c r="E50" s="18">
        <v>100</v>
      </c>
      <c r="F50" s="18">
        <f>SUM(F45,F27,F18,F5)</f>
        <v>42779686.640000001</v>
      </c>
      <c r="G50" s="18">
        <v>100</v>
      </c>
      <c r="H50" s="18">
        <f>SUM(H45,H27,H18,H5)</f>
        <v>154641929.43000001</v>
      </c>
      <c r="I50" s="18">
        <v>100</v>
      </c>
    </row>
    <row r="51" spans="1:10" s="2" customFormat="1" ht="16.5" customHeight="1" thickTop="1">
      <c r="A51" s="85" t="s">
        <v>76</v>
      </c>
      <c r="B51" s="85"/>
      <c r="C51" s="86"/>
      <c r="D51" s="86"/>
      <c r="E51" s="86"/>
      <c r="F51" s="86"/>
      <c r="G51" s="86"/>
      <c r="H51" s="86"/>
      <c r="I51" s="86"/>
      <c r="J51" s="30"/>
    </row>
    <row r="52" spans="1:10" s="2" customFormat="1" ht="16.5" customHeight="1">
      <c r="A52" s="9"/>
      <c r="B52" s="9" t="s">
        <v>6</v>
      </c>
      <c r="C52" s="14">
        <f>F5</f>
        <v>21265057.010000002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5</v>
      </c>
      <c r="C53" s="14">
        <f>F18</f>
        <v>6640534.3899999997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 t="s">
        <v>49</v>
      </c>
      <c r="C54" s="14">
        <f>F27</f>
        <v>14759227.319999998</v>
      </c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 t="s">
        <v>4</v>
      </c>
      <c r="C55" s="14">
        <f>F45</f>
        <v>114867.92</v>
      </c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  <row r="62" spans="1:10" s="2" customFormat="1" ht="16.5" customHeight="1">
      <c r="A62" s="9"/>
      <c r="B62" s="9"/>
      <c r="C62" s="14"/>
      <c r="D62" s="14"/>
      <c r="E62" s="14"/>
      <c r="F62" s="14"/>
      <c r="G62" s="14"/>
      <c r="H62" s="14"/>
      <c r="I62" s="14"/>
    </row>
    <row r="63" spans="1:10" s="2" customFormat="1" ht="16.5" customHeight="1">
      <c r="A63" s="9"/>
      <c r="B63" s="9"/>
      <c r="C63" s="14"/>
      <c r="D63" s="14"/>
      <c r="E63" s="14"/>
      <c r="F63" s="14"/>
      <c r="G63" s="14"/>
      <c r="H63" s="14"/>
      <c r="I63" s="14"/>
    </row>
  </sheetData>
  <sheetProtection password="C76B" sheet="1" objects="1" scenarios="1"/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2"/>
  <sheetViews>
    <sheetView zoomScale="120" workbookViewId="0">
      <selection activeCell="D16" sqref="D16:I16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7" t="s">
        <v>79</v>
      </c>
      <c r="B1" s="87"/>
      <c r="C1" s="87"/>
      <c r="D1" s="87"/>
      <c r="E1" s="87"/>
      <c r="F1" s="87"/>
      <c r="G1" s="87"/>
      <c r="H1" s="87"/>
      <c r="I1" s="87"/>
    </row>
    <row r="2" spans="1:9" s="2" customFormat="1" ht="15" customHeight="1" thickBot="1">
      <c r="A2" s="88" t="s">
        <v>3</v>
      </c>
      <c r="B2" s="89" t="s">
        <v>74</v>
      </c>
      <c r="C2" s="90" t="s">
        <v>73</v>
      </c>
      <c r="D2" s="92" t="s">
        <v>82</v>
      </c>
      <c r="E2" s="88"/>
      <c r="F2" s="93" t="s">
        <v>75</v>
      </c>
      <c r="G2" s="94"/>
      <c r="H2" s="95" t="s">
        <v>2</v>
      </c>
      <c r="I2" s="96"/>
    </row>
    <row r="3" spans="1:9" s="2" customFormat="1" ht="15" customHeight="1" thickBot="1">
      <c r="A3" s="88"/>
      <c r="B3" s="89"/>
      <c r="C3" s="91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31" t="s">
        <v>72</v>
      </c>
    </row>
    <row r="4" spans="1:9" s="2" customFormat="1" ht="11.25">
      <c r="A4" s="3"/>
      <c r="B4" s="4" t="s">
        <v>71</v>
      </c>
      <c r="C4" s="35">
        <v>188334003.18000001</v>
      </c>
      <c r="D4" s="35">
        <v>13516619.050000001</v>
      </c>
      <c r="E4" s="36">
        <v>99.890937926112642</v>
      </c>
      <c r="F4" s="35">
        <v>56181437.770000003</v>
      </c>
      <c r="G4" s="36">
        <v>99.769804524321557</v>
      </c>
      <c r="H4" s="35">
        <v>132152565.41</v>
      </c>
      <c r="I4" s="37">
        <v>91.50398909186606</v>
      </c>
    </row>
    <row r="5" spans="1:9" s="2" customFormat="1" ht="11.25">
      <c r="A5" s="5"/>
      <c r="B5" s="6" t="s">
        <v>70</v>
      </c>
      <c r="C5" s="32">
        <v>135623733</v>
      </c>
      <c r="D5" s="32">
        <v>8841501.410000002</v>
      </c>
      <c r="E5" s="33">
        <v>65.340738335001575</v>
      </c>
      <c r="F5" s="32">
        <v>30106558.420000006</v>
      </c>
      <c r="G5" s="33">
        <v>53.464730837974564</v>
      </c>
      <c r="H5" s="32">
        <v>105517174.58</v>
      </c>
      <c r="I5" s="34">
        <v>73.06133151344963</v>
      </c>
    </row>
    <row r="6" spans="1:9" s="2" customFormat="1" ht="11.25">
      <c r="A6" s="3" t="s">
        <v>69</v>
      </c>
      <c r="B6" s="7" t="s">
        <v>68</v>
      </c>
      <c r="C6" s="38">
        <v>100933733</v>
      </c>
      <c r="D6" s="35">
        <v>6915735.4400000004</v>
      </c>
      <c r="E6" s="36">
        <v>51.108882849698809</v>
      </c>
      <c r="F6" s="35">
        <v>22291140.510000002</v>
      </c>
      <c r="G6" s="36">
        <v>39.585721184488044</v>
      </c>
      <c r="H6" s="35">
        <v>78642592.489999995</v>
      </c>
      <c r="I6" s="37">
        <v>54.453055096094992</v>
      </c>
    </row>
    <row r="7" spans="1:9" s="2" customFormat="1" ht="11.25">
      <c r="A7" s="5" t="s">
        <v>67</v>
      </c>
      <c r="B7" s="8" t="s">
        <v>66</v>
      </c>
      <c r="C7" s="41">
        <v>700000</v>
      </c>
      <c r="D7" s="41">
        <v>29176.35</v>
      </c>
      <c r="E7" s="42">
        <v>0.21561996798012414</v>
      </c>
      <c r="F7" s="41">
        <v>84735.64</v>
      </c>
      <c r="G7" s="42">
        <v>0.15047778367034984</v>
      </c>
      <c r="H7" s="41">
        <v>615264.36</v>
      </c>
      <c r="I7" s="43">
        <v>0.42601627226370731</v>
      </c>
    </row>
    <row r="8" spans="1:9" s="2" customFormat="1" ht="11.25">
      <c r="A8" s="3" t="s">
        <v>65</v>
      </c>
      <c r="B8" s="7" t="s">
        <v>50</v>
      </c>
      <c r="C8" s="38">
        <v>1500000</v>
      </c>
      <c r="D8" s="35">
        <v>107588.93</v>
      </c>
      <c r="E8" s="36">
        <v>0.79510705217122157</v>
      </c>
      <c r="F8" s="35">
        <v>336057.55</v>
      </c>
      <c r="G8" s="36">
        <v>0.59678778976222735</v>
      </c>
      <c r="H8" s="35">
        <v>1163942.45</v>
      </c>
      <c r="I8" s="37">
        <v>0.80592742878603674</v>
      </c>
    </row>
    <row r="9" spans="1:9" s="2" customFormat="1" ht="11.25">
      <c r="A9" s="5" t="s">
        <v>64</v>
      </c>
      <c r="B9" s="8" t="s">
        <v>63</v>
      </c>
      <c r="C9" s="41">
        <v>500000</v>
      </c>
      <c r="D9" s="41">
        <v>26888.94</v>
      </c>
      <c r="E9" s="42">
        <v>0.1987154795517424</v>
      </c>
      <c r="F9" s="41">
        <v>102412.01000000001</v>
      </c>
      <c r="G9" s="42">
        <v>0.18186836478754048</v>
      </c>
      <c r="H9" s="41">
        <v>397587.99</v>
      </c>
      <c r="I9" s="43">
        <v>0.27529459596297778</v>
      </c>
    </row>
    <row r="10" spans="1:9" s="2" customFormat="1" ht="11.25">
      <c r="A10" s="3" t="s">
        <v>56</v>
      </c>
      <c r="B10" s="7" t="s">
        <v>7</v>
      </c>
      <c r="C10" s="38">
        <v>4570000</v>
      </c>
      <c r="D10" s="35">
        <v>13770.57</v>
      </c>
      <c r="E10" s="36">
        <v>0.10176769412445555</v>
      </c>
      <c r="F10" s="35">
        <v>22671.37</v>
      </c>
      <c r="G10" s="36">
        <v>4.0260951712531579E-2</v>
      </c>
      <c r="H10" s="35">
        <v>4547328.63</v>
      </c>
      <c r="I10" s="37">
        <v>3.1486237748447365</v>
      </c>
    </row>
    <row r="11" spans="1:9" s="2" customFormat="1" ht="11.25">
      <c r="A11" s="5" t="s">
        <v>55</v>
      </c>
      <c r="B11" s="8" t="s">
        <v>54</v>
      </c>
      <c r="C11" s="41">
        <v>6500000</v>
      </c>
      <c r="D11" s="41">
        <v>451456.44</v>
      </c>
      <c r="E11" s="42">
        <v>3.3363674050119654</v>
      </c>
      <c r="F11" s="41">
        <v>2900466.3</v>
      </c>
      <c r="G11" s="42">
        <v>5.1507929890485284</v>
      </c>
      <c r="H11" s="41">
        <v>3599533.7</v>
      </c>
      <c r="I11" s="43">
        <v>2.4923594286553339</v>
      </c>
    </row>
    <row r="12" spans="1:9" s="2" customFormat="1" ht="11.25">
      <c r="A12" s="3" t="s">
        <v>62</v>
      </c>
      <c r="B12" s="7" t="s">
        <v>60</v>
      </c>
      <c r="C12" s="38">
        <v>700000</v>
      </c>
      <c r="D12" s="35">
        <v>0</v>
      </c>
      <c r="E12" s="36">
        <v>0</v>
      </c>
      <c r="F12" s="35">
        <v>391021.02</v>
      </c>
      <c r="G12" s="36">
        <v>0.69439466625990598</v>
      </c>
      <c r="H12" s="35">
        <v>308978.98</v>
      </c>
      <c r="I12" s="37">
        <v>0.21394067627684882</v>
      </c>
    </row>
    <row r="13" spans="1:9" s="2" customFormat="1" ht="11.25">
      <c r="A13" s="5" t="s">
        <v>53</v>
      </c>
      <c r="B13" s="8" t="s">
        <v>50</v>
      </c>
      <c r="C13" s="41">
        <v>18600000</v>
      </c>
      <c r="D13" s="41">
        <v>1275870.3400000001</v>
      </c>
      <c r="E13" s="42">
        <v>9.4289766148812362</v>
      </c>
      <c r="F13" s="41">
        <v>3835500.96</v>
      </c>
      <c r="G13" s="42">
        <v>6.8112742610582657</v>
      </c>
      <c r="H13" s="41">
        <v>14764499.039999999</v>
      </c>
      <c r="I13" s="43">
        <v>10.223112619203043</v>
      </c>
    </row>
    <row r="14" spans="1:9" s="2" customFormat="1" ht="11.25">
      <c r="A14" s="3" t="s">
        <v>52</v>
      </c>
      <c r="B14" s="7" t="s">
        <v>7</v>
      </c>
      <c r="C14" s="38">
        <v>700000</v>
      </c>
      <c r="D14" s="35">
        <v>0</v>
      </c>
      <c r="E14" s="36">
        <v>0</v>
      </c>
      <c r="F14" s="35">
        <v>0</v>
      </c>
      <c r="G14" s="36">
        <v>0</v>
      </c>
      <c r="H14" s="35">
        <v>700000</v>
      </c>
      <c r="I14" s="37">
        <v>0.48468822504946513</v>
      </c>
    </row>
    <row r="15" spans="1:9" s="2" customFormat="1" ht="11.25">
      <c r="A15" s="5" t="s">
        <v>21</v>
      </c>
      <c r="B15" s="8" t="s">
        <v>7</v>
      </c>
      <c r="C15" s="41">
        <v>120000</v>
      </c>
      <c r="D15" s="41">
        <v>0</v>
      </c>
      <c r="E15" s="42">
        <v>0</v>
      </c>
      <c r="F15" s="41">
        <v>0</v>
      </c>
      <c r="G15" s="42">
        <v>0</v>
      </c>
      <c r="H15" s="41">
        <v>120000</v>
      </c>
      <c r="I15" s="43">
        <v>8.3089410008479733E-2</v>
      </c>
    </row>
    <row r="16" spans="1:9" s="2" customFormat="1" ht="11.25">
      <c r="A16" s="3" t="s">
        <v>51</v>
      </c>
      <c r="B16" s="7" t="s">
        <v>50</v>
      </c>
      <c r="C16" s="38">
        <v>800000</v>
      </c>
      <c r="D16" s="38">
        <v>21014.400000000001</v>
      </c>
      <c r="E16" s="39">
        <v>0.15530127158200124</v>
      </c>
      <c r="F16" s="38">
        <v>142553.06</v>
      </c>
      <c r="G16" s="39">
        <v>0.25315284718716236</v>
      </c>
      <c r="H16" s="38">
        <v>657446.93999999994</v>
      </c>
      <c r="I16" s="40">
        <v>0.45522398630400307</v>
      </c>
    </row>
    <row r="17" spans="1:9" s="2" customFormat="1" ht="11.25">
      <c r="A17" s="5"/>
      <c r="B17" s="6" t="s">
        <v>59</v>
      </c>
      <c r="C17" s="32">
        <v>11188911.18</v>
      </c>
      <c r="D17" s="32">
        <v>3328063.96</v>
      </c>
      <c r="E17" s="33">
        <v>24.595161646025129</v>
      </c>
      <c r="F17" s="32">
        <v>9968598.3499999996</v>
      </c>
      <c r="G17" s="33">
        <v>17.70273507119208</v>
      </c>
      <c r="H17" s="32">
        <v>1220312.83</v>
      </c>
      <c r="I17" s="34">
        <v>0.84495894225398527</v>
      </c>
    </row>
    <row r="18" spans="1:9" s="2" customFormat="1" ht="11.25">
      <c r="A18" s="3" t="s">
        <v>58</v>
      </c>
      <c r="B18" s="7" t="s">
        <v>57</v>
      </c>
      <c r="C18" s="38">
        <v>9868911.1799999997</v>
      </c>
      <c r="D18" s="38">
        <v>3312184.11</v>
      </c>
      <c r="E18" s="39">
        <v>24.477805885330962</v>
      </c>
      <c r="F18" s="38">
        <v>9868911.1799999997</v>
      </c>
      <c r="G18" s="39">
        <v>17.52570561343417</v>
      </c>
      <c r="H18" s="38">
        <v>0</v>
      </c>
      <c r="I18" s="40">
        <v>0</v>
      </c>
    </row>
    <row r="19" spans="1:9" s="2" customFormat="1" ht="11.25">
      <c r="A19" s="5" t="s">
        <v>56</v>
      </c>
      <c r="B19" s="8" t="s">
        <v>7</v>
      </c>
      <c r="C19" s="41">
        <v>1100000</v>
      </c>
      <c r="D19" s="41">
        <v>0</v>
      </c>
      <c r="E19" s="42">
        <v>0</v>
      </c>
      <c r="F19" s="41">
        <v>76012.350000000006</v>
      </c>
      <c r="G19" s="42">
        <v>0.13498652939394709</v>
      </c>
      <c r="H19" s="41">
        <v>1023987.65</v>
      </c>
      <c r="I19" s="43">
        <v>0.70902108078724713</v>
      </c>
    </row>
    <row r="20" spans="1:9" s="2" customFormat="1" ht="11.25">
      <c r="A20" s="3" t="s">
        <v>55</v>
      </c>
      <c r="B20" s="7" t="s">
        <v>54</v>
      </c>
      <c r="C20" s="38">
        <v>0</v>
      </c>
      <c r="D20" s="38">
        <v>0</v>
      </c>
      <c r="E20" s="39">
        <v>0</v>
      </c>
      <c r="F20" s="38">
        <v>0</v>
      </c>
      <c r="G20" s="39">
        <v>0</v>
      </c>
      <c r="H20" s="38">
        <v>0</v>
      </c>
      <c r="I20" s="40">
        <v>0</v>
      </c>
    </row>
    <row r="21" spans="1:9" s="2" customFormat="1" ht="11.25">
      <c r="A21" s="5" t="s">
        <v>53</v>
      </c>
      <c r="B21" s="8" t="s">
        <v>50</v>
      </c>
      <c r="C21" s="41">
        <v>50000</v>
      </c>
      <c r="D21" s="41">
        <v>0</v>
      </c>
      <c r="E21" s="42">
        <v>0</v>
      </c>
      <c r="F21" s="41">
        <v>0</v>
      </c>
      <c r="G21" s="42">
        <v>0</v>
      </c>
      <c r="H21" s="41">
        <v>50000</v>
      </c>
      <c r="I21" s="43">
        <v>3.4620587503533223E-2</v>
      </c>
    </row>
    <row r="22" spans="1:9" s="2" customFormat="1" ht="11.25">
      <c r="A22" s="3" t="s">
        <v>52</v>
      </c>
      <c r="B22" s="7" t="s">
        <v>7</v>
      </c>
      <c r="C22" s="38">
        <v>50000</v>
      </c>
      <c r="D22" s="38">
        <v>0</v>
      </c>
      <c r="E22" s="39">
        <v>0</v>
      </c>
      <c r="F22" s="38">
        <v>0</v>
      </c>
      <c r="G22" s="39">
        <v>0</v>
      </c>
      <c r="H22" s="38">
        <v>50000</v>
      </c>
      <c r="I22" s="40">
        <v>3.4620587503533223E-2</v>
      </c>
    </row>
    <row r="23" spans="1:9" s="2" customFormat="1" ht="11.25">
      <c r="A23" s="5" t="s">
        <v>21</v>
      </c>
      <c r="B23" s="8" t="s">
        <v>7</v>
      </c>
      <c r="C23" s="41">
        <v>0</v>
      </c>
      <c r="D23" s="41">
        <v>0</v>
      </c>
      <c r="E23" s="42">
        <v>0</v>
      </c>
      <c r="F23" s="41">
        <v>0</v>
      </c>
      <c r="G23" s="42">
        <v>0</v>
      </c>
      <c r="H23" s="41">
        <v>0</v>
      </c>
      <c r="I23" s="43">
        <v>0</v>
      </c>
    </row>
    <row r="24" spans="1:9" s="2" customFormat="1" ht="11.25">
      <c r="A24" s="3" t="s">
        <v>51</v>
      </c>
      <c r="B24" s="7" t="s">
        <v>50</v>
      </c>
      <c r="C24" s="38">
        <v>100000</v>
      </c>
      <c r="D24" s="38">
        <v>15879.85</v>
      </c>
      <c r="E24" s="39">
        <v>0.1173557606941641</v>
      </c>
      <c r="F24" s="38">
        <v>23674.82</v>
      </c>
      <c r="G24" s="39">
        <v>4.2042928363961986E-2</v>
      </c>
      <c r="H24" s="38">
        <v>76325.179999999993</v>
      </c>
      <c r="I24" s="40">
        <v>5.2848451458258471E-2</v>
      </c>
    </row>
    <row r="25" spans="1:9" s="2" customFormat="1" ht="11.25">
      <c r="A25" s="5" t="s">
        <v>14</v>
      </c>
      <c r="B25" s="8" t="s">
        <v>7</v>
      </c>
      <c r="C25" s="41">
        <v>20000</v>
      </c>
      <c r="D25" s="41">
        <v>0</v>
      </c>
      <c r="E25" s="42">
        <v>0</v>
      </c>
      <c r="F25" s="41">
        <v>0</v>
      </c>
      <c r="G25" s="42">
        <v>0</v>
      </c>
      <c r="H25" s="41">
        <v>20000</v>
      </c>
      <c r="I25" s="43">
        <v>1.3848235001413288E-2</v>
      </c>
    </row>
    <row r="26" spans="1:9" s="2" customFormat="1" ht="11.25">
      <c r="A26" s="3"/>
      <c r="B26" s="4" t="s">
        <v>49</v>
      </c>
      <c r="C26" s="35">
        <v>41521359</v>
      </c>
      <c r="D26" s="35">
        <v>1347053.6800000002</v>
      </c>
      <c r="E26" s="36">
        <v>9.9550379450859516</v>
      </c>
      <c r="F26" s="35">
        <v>16106280.999999998</v>
      </c>
      <c r="G26" s="36">
        <v>28.60233861515492</v>
      </c>
      <c r="H26" s="35">
        <v>25415078</v>
      </c>
      <c r="I26" s="37">
        <v>17.597698636162441</v>
      </c>
    </row>
    <row r="27" spans="1:9" s="2" customFormat="1" ht="11.25">
      <c r="A27" s="5" t="s">
        <v>43</v>
      </c>
      <c r="B27" s="8" t="s">
        <v>42</v>
      </c>
      <c r="C27" s="41">
        <v>1500000</v>
      </c>
      <c r="D27" s="41">
        <v>0</v>
      </c>
      <c r="E27" s="42">
        <v>0</v>
      </c>
      <c r="F27" s="41">
        <v>708208</v>
      </c>
      <c r="G27" s="42">
        <v>1.2576711548719184</v>
      </c>
      <c r="H27" s="41">
        <v>791792</v>
      </c>
      <c r="I27" s="43">
        <v>0.54824608441195155</v>
      </c>
    </row>
    <row r="28" spans="1:9" s="2" customFormat="1" ht="11.25">
      <c r="A28" s="3" t="s">
        <v>41</v>
      </c>
      <c r="B28" s="7" t="s">
        <v>40</v>
      </c>
      <c r="C28" s="38">
        <v>1500000</v>
      </c>
      <c r="D28" s="38">
        <v>-20513.53</v>
      </c>
      <c r="E28" s="39">
        <v>-0.15159972655110446</v>
      </c>
      <c r="F28" s="38">
        <v>159486.47</v>
      </c>
      <c r="G28" s="39">
        <v>0.2832240428113571</v>
      </c>
      <c r="H28" s="38">
        <v>1340513.53</v>
      </c>
      <c r="I28" s="40">
        <v>0.92818731930070419</v>
      </c>
    </row>
    <row r="29" spans="1:9" s="2" customFormat="1" ht="11.25">
      <c r="A29" s="5" t="s">
        <v>39</v>
      </c>
      <c r="B29" s="8" t="s">
        <v>17</v>
      </c>
      <c r="C29" s="41">
        <v>1710000</v>
      </c>
      <c r="D29" s="41">
        <v>9193.6200000000008</v>
      </c>
      <c r="E29" s="42">
        <v>6.7942976075534789E-2</v>
      </c>
      <c r="F29" s="41">
        <v>143750.06</v>
      </c>
      <c r="G29" s="42">
        <v>0.25527853960009989</v>
      </c>
      <c r="H29" s="41">
        <v>1566249.94</v>
      </c>
      <c r="I29" s="43">
        <v>1.0844898620034733</v>
      </c>
    </row>
    <row r="30" spans="1:9" s="2" customFormat="1" ht="11.25">
      <c r="A30" s="3" t="s">
        <v>38</v>
      </c>
      <c r="B30" s="7" t="s">
        <v>37</v>
      </c>
      <c r="C30" s="38">
        <v>50000</v>
      </c>
      <c r="D30" s="38">
        <v>0</v>
      </c>
      <c r="E30" s="39">
        <v>0</v>
      </c>
      <c r="F30" s="38">
        <v>0</v>
      </c>
      <c r="G30" s="39">
        <v>0</v>
      </c>
      <c r="H30" s="38">
        <v>50000</v>
      </c>
      <c r="I30" s="40">
        <v>3.4620587503533223E-2</v>
      </c>
    </row>
    <row r="31" spans="1:9" s="2" customFormat="1" ht="11.25">
      <c r="A31" s="5" t="s">
        <v>36</v>
      </c>
      <c r="B31" s="8" t="s">
        <v>35</v>
      </c>
      <c r="C31" s="41">
        <v>50000</v>
      </c>
      <c r="D31" s="41">
        <v>0</v>
      </c>
      <c r="E31" s="42">
        <v>0</v>
      </c>
      <c r="F31" s="41">
        <v>0</v>
      </c>
      <c r="G31" s="42">
        <v>0</v>
      </c>
      <c r="H31" s="41">
        <v>50000</v>
      </c>
      <c r="I31" s="43">
        <v>3.4620587503533223E-2</v>
      </c>
    </row>
    <row r="32" spans="1:9" s="2" customFormat="1" ht="11.25">
      <c r="A32" s="3" t="s">
        <v>34</v>
      </c>
      <c r="B32" s="7" t="s">
        <v>33</v>
      </c>
      <c r="C32" s="38">
        <v>750888</v>
      </c>
      <c r="D32" s="38">
        <v>0</v>
      </c>
      <c r="E32" s="39">
        <v>0</v>
      </c>
      <c r="F32" s="38">
        <v>330000</v>
      </c>
      <c r="G32" s="39">
        <v>0.58603048978228589</v>
      </c>
      <c r="H32" s="38">
        <v>420888</v>
      </c>
      <c r="I32" s="40">
        <v>0.2914277966637418</v>
      </c>
    </row>
    <row r="33" spans="1:9" s="2" customFormat="1" ht="11.25">
      <c r="A33" s="5" t="s">
        <v>32</v>
      </c>
      <c r="B33" s="8" t="s">
        <v>31</v>
      </c>
      <c r="C33" s="41">
        <v>941831</v>
      </c>
      <c r="D33" s="41">
        <v>0</v>
      </c>
      <c r="E33" s="42">
        <v>0</v>
      </c>
      <c r="F33" s="41">
        <v>0</v>
      </c>
      <c r="G33" s="42">
        <v>0</v>
      </c>
      <c r="H33" s="41">
        <v>941831</v>
      </c>
      <c r="I33" s="43">
        <v>0.65213485098080393</v>
      </c>
    </row>
    <row r="34" spans="1:9" s="2" customFormat="1" ht="11.25">
      <c r="A34" s="3" t="s">
        <v>30</v>
      </c>
      <c r="B34" s="7" t="s">
        <v>29</v>
      </c>
      <c r="C34" s="38">
        <v>1750000</v>
      </c>
      <c r="D34" s="38">
        <v>1200</v>
      </c>
      <c r="E34" s="39">
        <v>8.8682772716994762E-3</v>
      </c>
      <c r="F34" s="38">
        <v>526522.47</v>
      </c>
      <c r="G34" s="39">
        <v>0.93502491204690563</v>
      </c>
      <c r="H34" s="38">
        <v>1223477.53</v>
      </c>
      <c r="I34" s="40">
        <v>0.847150217719434</v>
      </c>
    </row>
    <row r="35" spans="1:9" s="2" customFormat="1" ht="11.25">
      <c r="A35" s="5" t="s">
        <v>28</v>
      </c>
      <c r="B35" s="8" t="s">
        <v>27</v>
      </c>
      <c r="C35" s="41">
        <v>6577667</v>
      </c>
      <c r="D35" s="41">
        <v>0</v>
      </c>
      <c r="E35" s="42">
        <v>0</v>
      </c>
      <c r="F35" s="41">
        <v>6577667</v>
      </c>
      <c r="G35" s="42">
        <v>11.680949738287207</v>
      </c>
      <c r="H35" s="41">
        <v>0</v>
      </c>
      <c r="I35" s="43">
        <v>0</v>
      </c>
    </row>
    <row r="36" spans="1:9" s="2" customFormat="1" ht="11.25">
      <c r="A36" s="3" t="s">
        <v>26</v>
      </c>
      <c r="B36" s="7" t="s">
        <v>15</v>
      </c>
      <c r="C36" s="38">
        <v>9280000</v>
      </c>
      <c r="D36" s="38">
        <v>228472.61</v>
      </c>
      <c r="E36" s="39">
        <v>1.6884653787240487</v>
      </c>
      <c r="F36" s="38">
        <v>3365313.52</v>
      </c>
      <c r="G36" s="39">
        <v>5.9762919102925709</v>
      </c>
      <c r="H36" s="38">
        <v>5914686.4800000004</v>
      </c>
      <c r="I36" s="40">
        <v>4.0953984167360984</v>
      </c>
    </row>
    <row r="37" spans="1:9" s="2" customFormat="1" ht="11.25">
      <c r="A37" s="5" t="s">
        <v>25</v>
      </c>
      <c r="B37" s="8" t="s">
        <v>24</v>
      </c>
      <c r="C37" s="41">
        <v>11700000</v>
      </c>
      <c r="D37" s="41">
        <v>815967.25</v>
      </c>
      <c r="E37" s="42">
        <v>6.0301865146884372</v>
      </c>
      <c r="F37" s="41">
        <v>2451329.67</v>
      </c>
      <c r="G37" s="42">
        <v>4.3531937185695426</v>
      </c>
      <c r="H37" s="41">
        <v>9248670.3300000001</v>
      </c>
      <c r="I37" s="43">
        <v>6.4038880090219301</v>
      </c>
    </row>
    <row r="38" spans="1:9" s="2" customFormat="1" ht="11.25">
      <c r="A38" s="3" t="s">
        <v>23</v>
      </c>
      <c r="B38" s="7" t="s">
        <v>22</v>
      </c>
      <c r="C38" s="38">
        <v>150000</v>
      </c>
      <c r="D38" s="38">
        <v>8716.7800000000007</v>
      </c>
      <c r="E38" s="39">
        <v>6.4419018297003805E-2</v>
      </c>
      <c r="F38" s="38">
        <v>9586.7800000000007</v>
      </c>
      <c r="G38" s="39">
        <v>1.7024682966166733E-2</v>
      </c>
      <c r="H38" s="38">
        <v>140413.22</v>
      </c>
      <c r="I38" s="40">
        <v>9.7223763393257223E-2</v>
      </c>
    </row>
    <row r="39" spans="1:9" s="2" customFormat="1" ht="11.25">
      <c r="A39" s="5" t="s">
        <v>21</v>
      </c>
      <c r="B39" s="8" t="s">
        <v>7</v>
      </c>
      <c r="C39" s="41">
        <v>1561973</v>
      </c>
      <c r="D39" s="41">
        <v>0</v>
      </c>
      <c r="E39" s="42">
        <v>0</v>
      </c>
      <c r="F39" s="41">
        <v>784336.28</v>
      </c>
      <c r="G39" s="42">
        <v>1.392863558552776</v>
      </c>
      <c r="H39" s="41">
        <v>777636.72</v>
      </c>
      <c r="I39" s="43">
        <v>0.53844480221441116</v>
      </c>
    </row>
    <row r="40" spans="1:9" s="2" customFormat="1" ht="11.25">
      <c r="A40" s="3" t="s">
        <v>20</v>
      </c>
      <c r="B40" s="7" t="s">
        <v>19</v>
      </c>
      <c r="C40" s="38">
        <v>3400000</v>
      </c>
      <c r="D40" s="38">
        <v>305877.84999999998</v>
      </c>
      <c r="E40" s="39">
        <v>2.2605079875594178</v>
      </c>
      <c r="F40" s="38">
        <v>1041089.1299999999</v>
      </c>
      <c r="G40" s="39">
        <v>1.8488180992754966</v>
      </c>
      <c r="H40" s="38">
        <v>2358910.87</v>
      </c>
      <c r="I40" s="40">
        <v>1.6333376037574139</v>
      </c>
    </row>
    <row r="41" spans="1:9" s="2" customFormat="1" ht="11.25">
      <c r="A41" s="5" t="s">
        <v>18</v>
      </c>
      <c r="B41" s="8" t="s">
        <v>17</v>
      </c>
      <c r="C41" s="41">
        <v>100000</v>
      </c>
      <c r="D41" s="41">
        <v>0</v>
      </c>
      <c r="E41" s="42">
        <v>0</v>
      </c>
      <c r="F41" s="41">
        <v>0</v>
      </c>
      <c r="G41" s="42">
        <v>0</v>
      </c>
      <c r="H41" s="41">
        <v>100000</v>
      </c>
      <c r="I41" s="43">
        <v>6.9241175007066447E-2</v>
      </c>
    </row>
    <row r="42" spans="1:9" s="2" customFormat="1" ht="11.25">
      <c r="A42" s="3" t="s">
        <v>16</v>
      </c>
      <c r="B42" s="7" t="s">
        <v>15</v>
      </c>
      <c r="C42" s="38">
        <v>379000</v>
      </c>
      <c r="D42" s="38">
        <v>0</v>
      </c>
      <c r="E42" s="39">
        <v>0</v>
      </c>
      <c r="F42" s="38">
        <v>0</v>
      </c>
      <c r="G42" s="39">
        <v>0</v>
      </c>
      <c r="H42" s="38">
        <v>379000</v>
      </c>
      <c r="I42" s="40">
        <v>0.26242405327678181</v>
      </c>
    </row>
    <row r="43" spans="1:9" s="2" customFormat="1" ht="11.25">
      <c r="A43" s="5" t="s">
        <v>14</v>
      </c>
      <c r="B43" s="8" t="s">
        <v>7</v>
      </c>
      <c r="C43" s="41">
        <v>120000</v>
      </c>
      <c r="D43" s="41">
        <v>-1860.9</v>
      </c>
      <c r="E43" s="42">
        <v>-1.3752480979087963E-2</v>
      </c>
      <c r="F43" s="41">
        <v>8991.6200000000008</v>
      </c>
      <c r="G43" s="42">
        <v>1.5967768098594536E-2</v>
      </c>
      <c r="H43" s="41">
        <v>111008.38</v>
      </c>
      <c r="I43" s="43">
        <v>7.686350666830935E-2</v>
      </c>
    </row>
    <row r="44" spans="1:9" s="2" customFormat="1" ht="11.25">
      <c r="A44" s="3"/>
      <c r="B44" s="4" t="s">
        <v>13</v>
      </c>
      <c r="C44" s="35">
        <v>12399797</v>
      </c>
      <c r="D44" s="35">
        <v>14757.6</v>
      </c>
      <c r="E44" s="36">
        <v>0.10906207388736017</v>
      </c>
      <c r="F44" s="35">
        <v>129625.52</v>
      </c>
      <c r="G44" s="36">
        <v>0.23019547567843479</v>
      </c>
      <c r="H44" s="35">
        <v>12270171.48</v>
      </c>
      <c r="I44" s="37">
        <v>8.4960109081339557</v>
      </c>
    </row>
    <row r="45" spans="1:9" s="2" customFormat="1" ht="11.25">
      <c r="A45" s="5" t="s">
        <v>77</v>
      </c>
      <c r="B45" s="8" t="s">
        <v>78</v>
      </c>
      <c r="C45" s="41">
        <v>300000</v>
      </c>
      <c r="D45" s="41">
        <v>0</v>
      </c>
      <c r="E45" s="42">
        <v>0</v>
      </c>
      <c r="F45" s="41">
        <v>0</v>
      </c>
      <c r="G45" s="42">
        <v>0</v>
      </c>
      <c r="H45" s="41">
        <v>300000</v>
      </c>
      <c r="I45" s="43">
        <v>0.20772352502119931</v>
      </c>
    </row>
    <row r="46" spans="1:9" s="2" customFormat="1" ht="11.25">
      <c r="A46" s="3" t="s">
        <v>12</v>
      </c>
      <c r="B46" s="7" t="s">
        <v>11</v>
      </c>
      <c r="C46" s="38">
        <v>9500000</v>
      </c>
      <c r="D46" s="38">
        <v>0</v>
      </c>
      <c r="E46" s="39">
        <v>0</v>
      </c>
      <c r="F46" s="38">
        <v>100000</v>
      </c>
      <c r="G46" s="39">
        <v>0.17758499690372298</v>
      </c>
      <c r="H46" s="38">
        <v>9400000</v>
      </c>
      <c r="I46" s="40">
        <v>6.5086704506642459</v>
      </c>
    </row>
    <row r="47" spans="1:9" s="2" customFormat="1" ht="11.25">
      <c r="A47" s="5" t="s">
        <v>10</v>
      </c>
      <c r="B47" s="8" t="s">
        <v>9</v>
      </c>
      <c r="C47" s="41">
        <v>2000000</v>
      </c>
      <c r="D47" s="41">
        <v>14757.6</v>
      </c>
      <c r="E47" s="42">
        <v>0.10906207388736017</v>
      </c>
      <c r="F47" s="41">
        <v>14757.6</v>
      </c>
      <c r="G47" s="42">
        <v>2.6207283503063825E-2</v>
      </c>
      <c r="H47" s="41">
        <v>1985242.4</v>
      </c>
      <c r="I47" s="43">
        <v>1.374605164498486</v>
      </c>
    </row>
    <row r="48" spans="1:9" s="2" customFormat="1" ht="12" thickBot="1">
      <c r="A48" s="3" t="s">
        <v>8</v>
      </c>
      <c r="B48" s="7" t="s">
        <v>7</v>
      </c>
      <c r="C48" s="38">
        <v>599797</v>
      </c>
      <c r="D48" s="38">
        <v>0</v>
      </c>
      <c r="E48" s="39">
        <v>0</v>
      </c>
      <c r="F48" s="38">
        <v>14867.92</v>
      </c>
      <c r="G48" s="39">
        <v>2.640319527164801E-2</v>
      </c>
      <c r="H48" s="38">
        <v>584929.07999999996</v>
      </c>
      <c r="I48" s="40">
        <v>0.40501176795002364</v>
      </c>
    </row>
    <row r="49" spans="1:10" s="2" customFormat="1" ht="16.5" customHeight="1" thickTop="1" thickBot="1">
      <c r="A49" s="83" t="s">
        <v>0</v>
      </c>
      <c r="B49" s="84"/>
      <c r="C49" s="18">
        <f>C44+C26+C17+C5</f>
        <v>200733800.18000001</v>
      </c>
      <c r="D49" s="18">
        <f>D44+D26+D17+D5</f>
        <v>13531376.650000002</v>
      </c>
      <c r="E49" s="18">
        <v>100</v>
      </c>
      <c r="F49" s="18">
        <f t="shared" ref="F49:H49" si="0">F44+F26+F17+F5</f>
        <v>56311063.290000007</v>
      </c>
      <c r="G49" s="18">
        <f t="shared" si="0"/>
        <v>100</v>
      </c>
      <c r="H49" s="18">
        <f t="shared" si="0"/>
        <v>144422736.88999999</v>
      </c>
      <c r="I49" s="18">
        <v>100</v>
      </c>
    </row>
    <row r="50" spans="1:10" s="2" customFormat="1" ht="16.5" customHeight="1" thickTop="1">
      <c r="A50" s="85" t="s">
        <v>76</v>
      </c>
      <c r="B50" s="85"/>
      <c r="C50" s="86"/>
      <c r="D50" s="86"/>
      <c r="E50" s="86"/>
      <c r="F50" s="86"/>
      <c r="G50" s="86"/>
      <c r="H50" s="86"/>
      <c r="I50" s="86"/>
      <c r="J50" s="30"/>
    </row>
    <row r="51" spans="1:10" s="2" customFormat="1" ht="16.5" customHeight="1">
      <c r="A51" s="9"/>
      <c r="B51" s="9" t="s">
        <v>6</v>
      </c>
      <c r="C51" s="14">
        <f>F5</f>
        <v>30106558.420000006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5</v>
      </c>
      <c r="C52" s="14">
        <f>F17</f>
        <v>9968598.3499999996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49</v>
      </c>
      <c r="C53" s="14">
        <f>F26</f>
        <v>16106280.999999998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 t="s">
        <v>4</v>
      </c>
      <c r="C54" s="14">
        <f>F44</f>
        <v>129625.52</v>
      </c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  <row r="62" spans="1:10" s="2" customFormat="1" ht="16.5" customHeight="1">
      <c r="A62" s="9"/>
      <c r="B62" s="9"/>
      <c r="C62" s="14"/>
      <c r="D62" s="14"/>
      <c r="E62" s="14"/>
      <c r="F62" s="14"/>
      <c r="G62" s="14"/>
      <c r="H62" s="14"/>
      <c r="I62" s="14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0"/>
  <sheetViews>
    <sheetView topLeftCell="A26" zoomScale="120" workbookViewId="0">
      <selection activeCell="K55" sqref="K55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7" t="s">
        <v>79</v>
      </c>
      <c r="B1" s="87"/>
      <c r="C1" s="87"/>
      <c r="D1" s="87"/>
      <c r="E1" s="87"/>
      <c r="F1" s="87"/>
      <c r="G1" s="87"/>
      <c r="H1" s="87"/>
      <c r="I1" s="87"/>
    </row>
    <row r="2" spans="1:9" s="2" customFormat="1" ht="15" customHeight="1" thickBot="1">
      <c r="A2" s="88" t="s">
        <v>3</v>
      </c>
      <c r="B2" s="89" t="s">
        <v>74</v>
      </c>
      <c r="C2" s="90" t="s">
        <v>73</v>
      </c>
      <c r="D2" s="92" t="s">
        <v>83</v>
      </c>
      <c r="E2" s="88"/>
      <c r="F2" s="93" t="s">
        <v>75</v>
      </c>
      <c r="G2" s="94"/>
      <c r="H2" s="95" t="s">
        <v>2</v>
      </c>
      <c r="I2" s="96"/>
    </row>
    <row r="3" spans="1:9" s="2" customFormat="1" ht="15" customHeight="1" thickBot="1">
      <c r="A3" s="88"/>
      <c r="B3" s="89"/>
      <c r="C3" s="91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44" t="s">
        <v>72</v>
      </c>
    </row>
    <row r="4" spans="1:9" s="2" customFormat="1" ht="11.25">
      <c r="A4" s="3"/>
      <c r="B4" s="4" t="s">
        <v>71</v>
      </c>
      <c r="C4" s="49">
        <v>191643381.21000001</v>
      </c>
      <c r="D4" s="49">
        <v>13225971.68</v>
      </c>
      <c r="E4" s="50">
        <v>99.627647986768324</v>
      </c>
      <c r="F4" s="49">
        <v>69407409.450000018</v>
      </c>
      <c r="G4" s="50">
        <v>99.742684519306707</v>
      </c>
      <c r="H4" s="49">
        <v>122235971.75999999</v>
      </c>
      <c r="I4" s="51">
        <v>90.911022538546746</v>
      </c>
    </row>
    <row r="5" spans="1:9" s="2" customFormat="1" ht="11.25">
      <c r="A5" s="5"/>
      <c r="B5" s="6" t="s">
        <v>70</v>
      </c>
      <c r="C5" s="46">
        <v>135623733</v>
      </c>
      <c r="D5" s="46">
        <v>8368371.0599999996</v>
      </c>
      <c r="E5" s="47">
        <v>63.036663495134547</v>
      </c>
      <c r="F5" s="46">
        <v>38474929.480000004</v>
      </c>
      <c r="G5" s="47">
        <v>55.290822455933238</v>
      </c>
      <c r="H5" s="46">
        <v>97148803.519999996</v>
      </c>
      <c r="I5" s="48">
        <v>72.252847825681414</v>
      </c>
    </row>
    <row r="6" spans="1:9" s="2" customFormat="1" ht="11.25">
      <c r="A6" s="3" t="s">
        <v>69</v>
      </c>
      <c r="B6" s="7" t="s">
        <v>68</v>
      </c>
      <c r="C6" s="52">
        <v>100933733</v>
      </c>
      <c r="D6" s="53">
        <v>6719758.9699999997</v>
      </c>
      <c r="E6" s="54">
        <v>50.618116945725141</v>
      </c>
      <c r="F6" s="52">
        <v>29010899.48</v>
      </c>
      <c r="G6" s="54">
        <v>41.690433591812415</v>
      </c>
      <c r="H6" s="52">
        <v>71922833.519999996</v>
      </c>
      <c r="I6" s="55">
        <v>53.491441553807185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28198.720000000001</v>
      </c>
      <c r="E7" s="58">
        <v>0.21241328938316947</v>
      </c>
      <c r="F7" s="56">
        <v>112934.36</v>
      </c>
      <c r="G7" s="58">
        <v>0.16229356966541861</v>
      </c>
      <c r="H7" s="56">
        <v>587065.64</v>
      </c>
      <c r="I7" s="59">
        <v>0.43662055335425581</v>
      </c>
    </row>
    <row r="8" spans="1:9" s="2" customFormat="1" ht="11.25">
      <c r="A8" s="3" t="s">
        <v>65</v>
      </c>
      <c r="B8" s="7" t="s">
        <v>50</v>
      </c>
      <c r="C8" s="52">
        <v>1500000</v>
      </c>
      <c r="D8" s="53">
        <v>107217.79</v>
      </c>
      <c r="E8" s="54">
        <v>0.80764245519987754</v>
      </c>
      <c r="F8" s="52">
        <v>443275.33999999997</v>
      </c>
      <c r="G8" s="54">
        <v>0.63701372437274284</v>
      </c>
      <c r="H8" s="52">
        <v>1056724.6600000001</v>
      </c>
      <c r="I8" s="55">
        <v>0.78592183625716505</v>
      </c>
    </row>
    <row r="9" spans="1:9" s="2" customFormat="1" ht="11.25">
      <c r="A9" s="5" t="s">
        <v>64</v>
      </c>
      <c r="B9" s="8" t="s">
        <v>63</v>
      </c>
      <c r="C9" s="56">
        <v>500000</v>
      </c>
      <c r="D9" s="57">
        <v>52888.15</v>
      </c>
      <c r="E9" s="58">
        <v>0.39839205151476642</v>
      </c>
      <c r="F9" s="56">
        <v>155300.16</v>
      </c>
      <c r="G9" s="58">
        <v>0.22317581058599575</v>
      </c>
      <c r="H9" s="56">
        <v>344699.83999999997</v>
      </c>
      <c r="I9" s="59">
        <v>0.25636491837935432</v>
      </c>
    </row>
    <row r="10" spans="1:9" s="2" customFormat="1" ht="11.25">
      <c r="A10" s="3" t="s">
        <v>56</v>
      </c>
      <c r="B10" s="7" t="s">
        <v>7</v>
      </c>
      <c r="C10" s="52">
        <v>4570000</v>
      </c>
      <c r="D10" s="53">
        <v>1838.02</v>
      </c>
      <c r="E10" s="54">
        <v>1.3845304827738745E-2</v>
      </c>
      <c r="F10" s="52">
        <v>24509.39</v>
      </c>
      <c r="G10" s="54">
        <v>3.5221489663747274E-2</v>
      </c>
      <c r="H10" s="52">
        <v>4545490.6100000003</v>
      </c>
      <c r="I10" s="55">
        <v>3.3806349583068322</v>
      </c>
    </row>
    <row r="11" spans="1:9" s="2" customFormat="1" ht="11.25">
      <c r="A11" s="5" t="s">
        <v>55</v>
      </c>
      <c r="B11" s="8" t="s">
        <v>54</v>
      </c>
      <c r="C11" s="56">
        <v>6500000</v>
      </c>
      <c r="D11" s="57">
        <v>151793.70000000001</v>
      </c>
      <c r="E11" s="58">
        <v>1.1434206632301755</v>
      </c>
      <c r="F11" s="56">
        <v>3052260</v>
      </c>
      <c r="G11" s="58">
        <v>4.3862839524390154</v>
      </c>
      <c r="H11" s="56">
        <v>3447740</v>
      </c>
      <c r="I11" s="59">
        <v>2.5642007367721296</v>
      </c>
    </row>
    <row r="12" spans="1:9" s="2" customFormat="1" ht="11.25">
      <c r="A12" s="3" t="s">
        <v>62</v>
      </c>
      <c r="B12" s="7" t="s">
        <v>60</v>
      </c>
      <c r="C12" s="52">
        <v>700000</v>
      </c>
      <c r="D12" s="53">
        <v>0</v>
      </c>
      <c r="E12" s="54">
        <v>0</v>
      </c>
      <c r="F12" s="52">
        <v>391021.02</v>
      </c>
      <c r="G12" s="54">
        <v>0.56192107654404777</v>
      </c>
      <c r="H12" s="52">
        <v>308978.98</v>
      </c>
      <c r="I12" s="55">
        <v>0.22979810779325036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1277141.46</v>
      </c>
      <c r="E13" s="58">
        <v>9.6203593115653305</v>
      </c>
      <c r="F13" s="56">
        <v>5112642.42</v>
      </c>
      <c r="G13" s="58">
        <v>7.3471792709025348</v>
      </c>
      <c r="H13" s="56">
        <v>13487357.58</v>
      </c>
      <c r="I13" s="59">
        <v>10.031003568640665</v>
      </c>
    </row>
    <row r="14" spans="1:9" s="2" customFormat="1" ht="11.25">
      <c r="A14" s="3" t="s">
        <v>52</v>
      </c>
      <c r="B14" s="7" t="s">
        <v>7</v>
      </c>
      <c r="C14" s="52">
        <v>700000</v>
      </c>
      <c r="D14" s="53">
        <v>404.36</v>
      </c>
      <c r="E14" s="54">
        <v>3.0459339180990627E-3</v>
      </c>
      <c r="F14" s="52">
        <v>404.36</v>
      </c>
      <c r="G14" s="54">
        <v>5.8109000511366658E-4</v>
      </c>
      <c r="H14" s="52">
        <v>699595.64</v>
      </c>
      <c r="I14" s="55">
        <v>0.52031291673112512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8">
        <v>0</v>
      </c>
      <c r="F15" s="56">
        <v>0</v>
      </c>
      <c r="G15" s="58">
        <v>0</v>
      </c>
      <c r="H15" s="56">
        <v>120000</v>
      </c>
      <c r="I15" s="59">
        <v>8.9248054787384068E-2</v>
      </c>
    </row>
    <row r="16" spans="1:9" s="2" customFormat="1" ht="11.25">
      <c r="A16" s="3" t="s">
        <v>51</v>
      </c>
      <c r="B16" s="7" t="s">
        <v>50</v>
      </c>
      <c r="C16" s="52">
        <v>800000</v>
      </c>
      <c r="D16" s="53">
        <v>29129.89</v>
      </c>
      <c r="E16" s="54">
        <v>0.21942753977024113</v>
      </c>
      <c r="F16" s="52">
        <v>171682.95</v>
      </c>
      <c r="G16" s="54">
        <v>0.24671887994220343</v>
      </c>
      <c r="H16" s="52">
        <v>628317.05000000005</v>
      </c>
      <c r="I16" s="55">
        <v>0.46730062085206281</v>
      </c>
    </row>
    <row r="17" spans="1:9" s="2" customFormat="1" ht="11.25">
      <c r="A17" s="5"/>
      <c r="B17" s="6" t="s">
        <v>59</v>
      </c>
      <c r="C17" s="46">
        <v>14498289.210000001</v>
      </c>
      <c r="D17" s="46">
        <v>3317487.99</v>
      </c>
      <c r="E17" s="47">
        <v>24.989734868996155</v>
      </c>
      <c r="F17" s="46">
        <v>13286086.34</v>
      </c>
      <c r="G17" s="47">
        <v>19.092917151180178</v>
      </c>
      <c r="H17" s="46">
        <v>1212202.870000001</v>
      </c>
      <c r="I17" s="48">
        <v>0.90155623462653578</v>
      </c>
    </row>
    <row r="18" spans="1:9" s="2" customFormat="1" ht="11.25">
      <c r="A18" s="3" t="s">
        <v>58</v>
      </c>
      <c r="B18" s="7" t="s">
        <v>57</v>
      </c>
      <c r="C18" s="52">
        <v>13178289.210000001</v>
      </c>
      <c r="D18" s="53">
        <v>3309378.0300000003</v>
      </c>
      <c r="E18" s="54">
        <v>24.92864474574354</v>
      </c>
      <c r="F18" s="52">
        <v>13178289.210000001</v>
      </c>
      <c r="G18" s="54">
        <v>18.938006094639128</v>
      </c>
      <c r="H18" s="52">
        <v>0</v>
      </c>
      <c r="I18" s="55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0</v>
      </c>
      <c r="E19" s="58">
        <v>0</v>
      </c>
      <c r="F19" s="56">
        <v>76012.350000000006</v>
      </c>
      <c r="G19" s="58">
        <v>0.10923438730389212</v>
      </c>
      <c r="H19" s="56">
        <v>1023987.65</v>
      </c>
      <c r="I19" s="59">
        <v>0.76157421574003881</v>
      </c>
    </row>
    <row r="20" spans="1:9" s="2" customFormat="1" ht="11.25">
      <c r="A20" s="3" t="s">
        <v>53</v>
      </c>
      <c r="B20" s="7" t="s">
        <v>50</v>
      </c>
      <c r="C20" s="52">
        <v>50000</v>
      </c>
      <c r="D20" s="53">
        <v>0</v>
      </c>
      <c r="E20" s="54">
        <v>0</v>
      </c>
      <c r="F20" s="52">
        <v>0</v>
      </c>
      <c r="G20" s="54">
        <v>0</v>
      </c>
      <c r="H20" s="52">
        <v>50000</v>
      </c>
      <c r="I20" s="55">
        <v>3.7186689494743359E-2</v>
      </c>
    </row>
    <row r="21" spans="1:9" s="2" customFormat="1" ht="11.25">
      <c r="A21" s="5" t="s">
        <v>21</v>
      </c>
      <c r="B21" s="8" t="s">
        <v>7</v>
      </c>
      <c r="C21" s="56">
        <v>50000</v>
      </c>
      <c r="D21" s="57">
        <v>0</v>
      </c>
      <c r="E21" s="58">
        <v>0</v>
      </c>
      <c r="F21" s="56">
        <v>0</v>
      </c>
      <c r="G21" s="58">
        <v>0</v>
      </c>
      <c r="H21" s="56">
        <v>50000</v>
      </c>
      <c r="I21" s="59">
        <v>3.7186689494743359E-2</v>
      </c>
    </row>
    <row r="22" spans="1:9" s="2" customFormat="1" ht="11.25">
      <c r="A22" s="3" t="s">
        <v>51</v>
      </c>
      <c r="B22" s="7" t="s">
        <v>50</v>
      </c>
      <c r="C22" s="52">
        <v>100000</v>
      </c>
      <c r="D22" s="53">
        <v>8109.96</v>
      </c>
      <c r="E22" s="54">
        <v>6.1090123252613197E-2</v>
      </c>
      <c r="F22" s="52">
        <v>31784.78</v>
      </c>
      <c r="G22" s="54">
        <v>4.5676669237156908E-2</v>
      </c>
      <c r="H22" s="52">
        <v>68215.22</v>
      </c>
      <c r="I22" s="55">
        <v>5.0733964099112142E-2</v>
      </c>
    </row>
    <row r="23" spans="1:9" s="2" customFormat="1" ht="11.25">
      <c r="A23" s="5" t="s">
        <v>14</v>
      </c>
      <c r="B23" s="8" t="s">
        <v>7</v>
      </c>
      <c r="C23" s="56">
        <v>20000</v>
      </c>
      <c r="D23" s="57">
        <v>0</v>
      </c>
      <c r="E23" s="58">
        <v>0</v>
      </c>
      <c r="F23" s="56">
        <v>0</v>
      </c>
      <c r="G23" s="58">
        <v>0</v>
      </c>
      <c r="H23" s="56">
        <v>20000</v>
      </c>
      <c r="I23" s="59">
        <v>1.4874675797897346E-2</v>
      </c>
    </row>
    <row r="24" spans="1:9" s="2" customFormat="1" ht="11.25">
      <c r="A24" s="3"/>
      <c r="B24" s="4" t="s">
        <v>49</v>
      </c>
      <c r="C24" s="49">
        <v>41521359</v>
      </c>
      <c r="D24" s="49">
        <v>1540112.63</v>
      </c>
      <c r="E24" s="50">
        <v>11.60124962263763</v>
      </c>
      <c r="F24" s="49">
        <v>17646393.630000003</v>
      </c>
      <c r="G24" s="50">
        <v>25.35894491219328</v>
      </c>
      <c r="H24" s="49">
        <v>23874965.369999997</v>
      </c>
      <c r="I24" s="51">
        <v>17.75661847823881</v>
      </c>
    </row>
    <row r="25" spans="1:9" s="2" customFormat="1" ht="11.25">
      <c r="A25" s="5" t="s">
        <v>43</v>
      </c>
      <c r="B25" s="8" t="s">
        <v>42</v>
      </c>
      <c r="C25" s="56">
        <v>1500000</v>
      </c>
      <c r="D25" s="57">
        <v>0</v>
      </c>
      <c r="E25" s="58">
        <v>0</v>
      </c>
      <c r="F25" s="56">
        <v>708208</v>
      </c>
      <c r="G25" s="58">
        <v>1.0177381302342952</v>
      </c>
      <c r="H25" s="56">
        <v>791792</v>
      </c>
      <c r="I25" s="59">
        <v>0.58888246496843666</v>
      </c>
    </row>
    <row r="26" spans="1:9" s="2" customFormat="1" ht="11.25">
      <c r="A26" s="3" t="s">
        <v>41</v>
      </c>
      <c r="B26" s="7" t="s">
        <v>40</v>
      </c>
      <c r="C26" s="52">
        <v>1500000</v>
      </c>
      <c r="D26" s="53">
        <v>16261.8</v>
      </c>
      <c r="E26" s="54">
        <v>0.12249571715635407</v>
      </c>
      <c r="F26" s="52">
        <v>175748.27</v>
      </c>
      <c r="G26" s="54">
        <v>0.25256099295928891</v>
      </c>
      <c r="H26" s="52">
        <v>1324251.73</v>
      </c>
      <c r="I26" s="55">
        <v>0.98489075792773439</v>
      </c>
    </row>
    <row r="27" spans="1:9" s="2" customFormat="1" ht="11.25">
      <c r="A27" s="5" t="s">
        <v>39</v>
      </c>
      <c r="B27" s="8" t="s">
        <v>17</v>
      </c>
      <c r="C27" s="56">
        <v>1710000</v>
      </c>
      <c r="D27" s="57">
        <v>81085.210000000006</v>
      </c>
      <c r="E27" s="58">
        <v>0.61079283656935734</v>
      </c>
      <c r="F27" s="56">
        <v>224835.27000000002</v>
      </c>
      <c r="G27" s="58">
        <v>0.3231020085914349</v>
      </c>
      <c r="H27" s="56">
        <v>1485164.73</v>
      </c>
      <c r="I27" s="59">
        <v>1.1045671932610872</v>
      </c>
    </row>
    <row r="28" spans="1:9" s="2" customFormat="1" ht="11.25">
      <c r="A28" s="3" t="s">
        <v>38</v>
      </c>
      <c r="B28" s="7" t="s">
        <v>37</v>
      </c>
      <c r="C28" s="52">
        <v>50000</v>
      </c>
      <c r="D28" s="53">
        <v>0</v>
      </c>
      <c r="E28" s="54">
        <v>0</v>
      </c>
      <c r="F28" s="52">
        <v>0</v>
      </c>
      <c r="G28" s="54">
        <v>0</v>
      </c>
      <c r="H28" s="52">
        <v>50000</v>
      </c>
      <c r="I28" s="55">
        <v>3.7186689494743359E-2</v>
      </c>
    </row>
    <row r="29" spans="1:9" s="2" customFormat="1" ht="11.25">
      <c r="A29" s="5" t="s">
        <v>36</v>
      </c>
      <c r="B29" s="8" t="s">
        <v>35</v>
      </c>
      <c r="C29" s="56">
        <v>50000</v>
      </c>
      <c r="D29" s="57">
        <v>10667</v>
      </c>
      <c r="E29" s="58">
        <v>8.0351610209621879E-2</v>
      </c>
      <c r="F29" s="56">
        <v>10667</v>
      </c>
      <c r="G29" s="58">
        <v>1.5329130192272932E-2</v>
      </c>
      <c r="H29" s="56">
        <v>39333</v>
      </c>
      <c r="I29" s="59">
        <v>2.9253281157934814E-2</v>
      </c>
    </row>
    <row r="30" spans="1:9" s="2" customFormat="1" ht="11.25">
      <c r="A30" s="3" t="s">
        <v>34</v>
      </c>
      <c r="B30" s="7" t="s">
        <v>33</v>
      </c>
      <c r="C30" s="52">
        <v>750888</v>
      </c>
      <c r="D30" s="53">
        <v>0</v>
      </c>
      <c r="E30" s="54">
        <v>0</v>
      </c>
      <c r="F30" s="52">
        <v>330000</v>
      </c>
      <c r="G30" s="54">
        <v>0.47423014563139276</v>
      </c>
      <c r="H30" s="52">
        <v>420888</v>
      </c>
      <c r="I30" s="55">
        <v>0.31302862736127091</v>
      </c>
    </row>
    <row r="31" spans="1:9" s="2" customFormat="1" ht="11.25">
      <c r="A31" s="5" t="s">
        <v>32</v>
      </c>
      <c r="B31" s="8" t="s">
        <v>31</v>
      </c>
      <c r="C31" s="56">
        <v>941831</v>
      </c>
      <c r="D31" s="57">
        <v>0</v>
      </c>
      <c r="E31" s="58">
        <v>0</v>
      </c>
      <c r="F31" s="56">
        <v>0</v>
      </c>
      <c r="G31" s="58">
        <v>0</v>
      </c>
      <c r="H31" s="56">
        <v>941831</v>
      </c>
      <c r="I31" s="59">
        <v>0.70047153907047266</v>
      </c>
    </row>
    <row r="32" spans="1:9" s="2" customFormat="1" ht="11.25">
      <c r="A32" s="3" t="s">
        <v>30</v>
      </c>
      <c r="B32" s="7" t="s">
        <v>29</v>
      </c>
      <c r="C32" s="52">
        <v>1750000</v>
      </c>
      <c r="D32" s="53">
        <v>1200</v>
      </c>
      <c r="E32" s="54">
        <v>9.0392736712802332E-3</v>
      </c>
      <c r="F32" s="52">
        <v>527722.47</v>
      </c>
      <c r="G32" s="54">
        <v>0.75836940545775244</v>
      </c>
      <c r="H32" s="52">
        <v>1222277.53</v>
      </c>
      <c r="I32" s="55">
        <v>0.90904909969023728</v>
      </c>
    </row>
    <row r="33" spans="1:10" s="2" customFormat="1" ht="11.25">
      <c r="A33" s="5" t="s">
        <v>28</v>
      </c>
      <c r="B33" s="8" t="s">
        <v>27</v>
      </c>
      <c r="C33" s="56">
        <v>6577667</v>
      </c>
      <c r="D33" s="57">
        <v>0</v>
      </c>
      <c r="E33" s="58">
        <v>0</v>
      </c>
      <c r="F33" s="56">
        <v>6577667</v>
      </c>
      <c r="G33" s="58">
        <v>9.4525090282569888</v>
      </c>
      <c r="H33" s="56">
        <v>0</v>
      </c>
      <c r="I33" s="59">
        <v>0</v>
      </c>
    </row>
    <row r="34" spans="1:10" s="2" customFormat="1" ht="11.25">
      <c r="A34" s="3" t="s">
        <v>26</v>
      </c>
      <c r="B34" s="7" t="s">
        <v>15</v>
      </c>
      <c r="C34" s="52">
        <v>9280000</v>
      </c>
      <c r="D34" s="53">
        <v>57491.02</v>
      </c>
      <c r="E34" s="54">
        <v>0.43306421951753776</v>
      </c>
      <c r="F34" s="52">
        <v>3422804.54</v>
      </c>
      <c r="G34" s="54">
        <v>4.9187790771878559</v>
      </c>
      <c r="H34" s="52">
        <v>5857195.46</v>
      </c>
      <c r="I34" s="55">
        <v>4.35619417762081</v>
      </c>
    </row>
    <row r="35" spans="1:10" s="2" customFormat="1" ht="11.25">
      <c r="A35" s="5" t="s">
        <v>25</v>
      </c>
      <c r="B35" s="8" t="s">
        <v>24</v>
      </c>
      <c r="C35" s="56">
        <v>11700000</v>
      </c>
      <c r="D35" s="57">
        <v>817026.52</v>
      </c>
      <c r="E35" s="58">
        <v>6.1544385924780949</v>
      </c>
      <c r="F35" s="56">
        <v>3268356.1900000004</v>
      </c>
      <c r="G35" s="58">
        <v>4.6968273695726186</v>
      </c>
      <c r="H35" s="56">
        <v>8431643.8099999987</v>
      </c>
      <c r="I35" s="59">
        <v>6.2708984058548971</v>
      </c>
    </row>
    <row r="36" spans="1:10" s="2" customFormat="1" ht="11.25">
      <c r="A36" s="3" t="s">
        <v>23</v>
      </c>
      <c r="B36" s="7" t="s">
        <v>22</v>
      </c>
      <c r="C36" s="52">
        <v>150000</v>
      </c>
      <c r="D36" s="53">
        <v>59396.98</v>
      </c>
      <c r="E36" s="54">
        <v>0.44742129788963225</v>
      </c>
      <c r="F36" s="52">
        <v>68983.760000000009</v>
      </c>
      <c r="G36" s="54">
        <v>9.9133874396972896E-2</v>
      </c>
      <c r="H36" s="52">
        <v>81016.239999999991</v>
      </c>
      <c r="I36" s="55">
        <v>6.0254515218232135E-2</v>
      </c>
    </row>
    <row r="37" spans="1:10" s="2" customFormat="1" ht="11.25">
      <c r="A37" s="5" t="s">
        <v>21</v>
      </c>
      <c r="B37" s="8" t="s">
        <v>7</v>
      </c>
      <c r="C37" s="56">
        <v>1561973</v>
      </c>
      <c r="D37" s="57">
        <v>0</v>
      </c>
      <c r="E37" s="58">
        <v>0</v>
      </c>
      <c r="F37" s="56">
        <v>784336.28</v>
      </c>
      <c r="G37" s="58">
        <v>1.1271391160254087</v>
      </c>
      <c r="H37" s="56">
        <v>777636.72</v>
      </c>
      <c r="I37" s="59">
        <v>0.57835470492701369</v>
      </c>
    </row>
    <row r="38" spans="1:10" s="2" customFormat="1" ht="11.25">
      <c r="A38" s="3" t="s">
        <v>20</v>
      </c>
      <c r="B38" s="7" t="s">
        <v>19</v>
      </c>
      <c r="C38" s="52">
        <v>3400000</v>
      </c>
      <c r="D38" s="53">
        <v>496984.1</v>
      </c>
      <c r="E38" s="54">
        <v>3.7436460751457519</v>
      </c>
      <c r="F38" s="52">
        <v>1538073.23</v>
      </c>
      <c r="G38" s="54">
        <v>2.2103051268322629</v>
      </c>
      <c r="H38" s="52">
        <v>1861926.77</v>
      </c>
      <c r="I38" s="55">
        <v>1.3847778531588089</v>
      </c>
    </row>
    <row r="39" spans="1:10" s="2" customFormat="1" ht="11.25">
      <c r="A39" s="5" t="s">
        <v>18</v>
      </c>
      <c r="B39" s="8" t="s">
        <v>17</v>
      </c>
      <c r="C39" s="56">
        <v>100000</v>
      </c>
      <c r="D39" s="57">
        <v>0</v>
      </c>
      <c r="E39" s="58">
        <v>0</v>
      </c>
      <c r="F39" s="56">
        <v>0</v>
      </c>
      <c r="G39" s="58">
        <v>0</v>
      </c>
      <c r="H39" s="56">
        <v>100000</v>
      </c>
      <c r="I39" s="59">
        <v>7.4373378989486719E-2</v>
      </c>
    </row>
    <row r="40" spans="1:10" s="2" customFormat="1" ht="11.25">
      <c r="A40" s="3" t="s">
        <v>16</v>
      </c>
      <c r="B40" s="7" t="s">
        <v>15</v>
      </c>
      <c r="C40" s="52">
        <v>379000</v>
      </c>
      <c r="D40" s="53">
        <v>0</v>
      </c>
      <c r="E40" s="54">
        <v>0</v>
      </c>
      <c r="F40" s="52">
        <v>0</v>
      </c>
      <c r="G40" s="54">
        <v>0</v>
      </c>
      <c r="H40" s="52">
        <v>379000</v>
      </c>
      <c r="I40" s="55">
        <v>0.28187510637015467</v>
      </c>
    </row>
    <row r="41" spans="1:10" s="2" customFormat="1" ht="11.25">
      <c r="A41" s="5" t="s">
        <v>14</v>
      </c>
      <c r="B41" s="8" t="s">
        <v>7</v>
      </c>
      <c r="C41" s="56">
        <v>120000</v>
      </c>
      <c r="D41" s="57">
        <v>0</v>
      </c>
      <c r="E41" s="58">
        <v>0</v>
      </c>
      <c r="F41" s="56">
        <v>8991.6200000000008</v>
      </c>
      <c r="G41" s="58">
        <v>1.2921506854733771E-2</v>
      </c>
      <c r="H41" s="56">
        <v>111008.38</v>
      </c>
      <c r="I41" s="59">
        <v>8.2560683167489587E-2</v>
      </c>
    </row>
    <row r="42" spans="1:10" s="2" customFormat="1" ht="11.25">
      <c r="A42" s="3"/>
      <c r="B42" s="4" t="s">
        <v>13</v>
      </c>
      <c r="C42" s="49">
        <v>12399797</v>
      </c>
      <c r="D42" s="49">
        <v>49431.229999999996</v>
      </c>
      <c r="E42" s="50">
        <v>0.37235201323166467</v>
      </c>
      <c r="F42" s="49">
        <v>179056.75</v>
      </c>
      <c r="G42" s="50">
        <v>0.25731548069328453</v>
      </c>
      <c r="H42" s="49">
        <v>12220740.25</v>
      </c>
      <c r="I42" s="51">
        <v>9.088977461453247</v>
      </c>
    </row>
    <row r="43" spans="1:10" s="2" customFormat="1" ht="11.25">
      <c r="A43" s="5" t="s">
        <v>77</v>
      </c>
      <c r="B43" s="8" t="s">
        <v>78</v>
      </c>
      <c r="C43" s="56">
        <v>300000</v>
      </c>
      <c r="D43" s="57">
        <v>0</v>
      </c>
      <c r="E43" s="58">
        <v>0</v>
      </c>
      <c r="F43" s="56">
        <v>0</v>
      </c>
      <c r="G43" s="58">
        <v>0</v>
      </c>
      <c r="H43" s="56">
        <v>300000</v>
      </c>
      <c r="I43" s="59">
        <v>0.22312013696846014</v>
      </c>
    </row>
    <row r="44" spans="1:10" s="2" customFormat="1" ht="11.25">
      <c r="A44" s="3" t="s">
        <v>12</v>
      </c>
      <c r="B44" s="7" t="s">
        <v>11</v>
      </c>
      <c r="C44" s="49">
        <v>9500000</v>
      </c>
      <c r="D44" s="49">
        <v>0</v>
      </c>
      <c r="E44" s="50">
        <v>0</v>
      </c>
      <c r="F44" s="49">
        <v>100000</v>
      </c>
      <c r="G44" s="50">
        <v>0.14370610473678569</v>
      </c>
      <c r="H44" s="49">
        <v>9400000</v>
      </c>
      <c r="I44" s="51">
        <v>6.9910976250117525</v>
      </c>
    </row>
    <row r="45" spans="1:10" s="2" customFormat="1" ht="11.25">
      <c r="A45" s="5" t="s">
        <v>10</v>
      </c>
      <c r="B45" s="8" t="s">
        <v>9</v>
      </c>
      <c r="C45" s="56">
        <v>2000000</v>
      </c>
      <c r="D45" s="57">
        <v>34563.31</v>
      </c>
      <c r="E45" s="58">
        <v>0.2603560150627473</v>
      </c>
      <c r="F45" s="56">
        <v>49320.909999999996</v>
      </c>
      <c r="G45" s="58">
        <v>7.0877158581735808E-2</v>
      </c>
      <c r="H45" s="56">
        <v>1950679.09</v>
      </c>
      <c r="I45" s="59">
        <v>1.4507859524743709</v>
      </c>
    </row>
    <row r="46" spans="1:10" s="2" customFormat="1" ht="12" thickBot="1">
      <c r="A46" s="3" t="s">
        <v>8</v>
      </c>
      <c r="B46" s="7" t="s">
        <v>7</v>
      </c>
      <c r="C46" s="49">
        <v>599797</v>
      </c>
      <c r="D46" s="49">
        <v>14867.92</v>
      </c>
      <c r="E46" s="50">
        <v>0.11199599816891735</v>
      </c>
      <c r="F46" s="49">
        <v>29735.84</v>
      </c>
      <c r="G46" s="50">
        <v>4.2732217374763015E-2</v>
      </c>
      <c r="H46" s="49">
        <v>570061.16</v>
      </c>
      <c r="I46" s="51">
        <v>0.4239737469986643</v>
      </c>
    </row>
    <row r="47" spans="1:10" s="2" customFormat="1" ht="16.5" customHeight="1" thickTop="1" thickBot="1">
      <c r="A47" s="83" t="s">
        <v>0</v>
      </c>
      <c r="B47" s="84"/>
      <c r="C47" s="18">
        <f>SUM(C42,C24,C17,C5)</f>
        <v>204043178.21000001</v>
      </c>
      <c r="D47" s="18">
        <f>SUM(D42,D24,D17,D5)</f>
        <v>13275402.91</v>
      </c>
      <c r="E47" s="18">
        <v>100</v>
      </c>
      <c r="F47" s="18">
        <f>SUM(F42,F24,F17,F5)</f>
        <v>69586466.200000003</v>
      </c>
      <c r="G47" s="18">
        <f>G39+G22+G16+G5</f>
        <v>55.583218005112599</v>
      </c>
      <c r="H47" s="18">
        <f>SUM(H42,H24,H17,H5)</f>
        <v>134456712.00999999</v>
      </c>
      <c r="I47" s="18">
        <v>100</v>
      </c>
    </row>
    <row r="48" spans="1:10" s="2" customFormat="1" ht="16.5" customHeight="1" thickTop="1">
      <c r="A48" s="85" t="s">
        <v>76</v>
      </c>
      <c r="B48" s="85"/>
      <c r="C48" s="86"/>
      <c r="D48" s="86"/>
      <c r="E48" s="86"/>
      <c r="F48" s="86"/>
      <c r="G48" s="86"/>
      <c r="H48" s="86"/>
      <c r="I48" s="86"/>
      <c r="J48" s="30"/>
    </row>
    <row r="49" spans="1:9" s="2" customFormat="1" ht="16.5" customHeight="1">
      <c r="A49" s="9"/>
      <c r="B49" s="9" t="s">
        <v>6</v>
      </c>
      <c r="C49" s="14">
        <f>F5</f>
        <v>38474929.480000004</v>
      </c>
      <c r="D49" s="14"/>
      <c r="E49" s="14"/>
      <c r="F49" s="14"/>
      <c r="G49" s="14"/>
      <c r="H49" s="14"/>
      <c r="I49" s="14"/>
    </row>
    <row r="50" spans="1:9" s="2" customFormat="1" ht="16.5" customHeight="1">
      <c r="A50" s="9"/>
      <c r="B50" s="9" t="s">
        <v>5</v>
      </c>
      <c r="C50" s="14">
        <f>F16</f>
        <v>171682.95</v>
      </c>
      <c r="D50" s="14"/>
      <c r="E50" s="14"/>
      <c r="F50" s="14"/>
      <c r="G50" s="14"/>
      <c r="H50" s="14"/>
      <c r="I50" s="14"/>
    </row>
    <row r="51" spans="1:9" s="2" customFormat="1" ht="16.5" customHeight="1">
      <c r="A51" s="9"/>
      <c r="B51" s="9" t="s">
        <v>49</v>
      </c>
      <c r="C51" s="14">
        <f>F24</f>
        <v>17646393.630000003</v>
      </c>
      <c r="D51" s="14"/>
      <c r="E51" s="14"/>
      <c r="F51" s="14"/>
      <c r="G51" s="14"/>
      <c r="H51" s="14"/>
      <c r="I51" s="14"/>
    </row>
    <row r="52" spans="1:9" s="2" customFormat="1" ht="16.5" customHeight="1">
      <c r="A52" s="9"/>
      <c r="B52" s="9" t="s">
        <v>4</v>
      </c>
      <c r="C52" s="14">
        <f>F42</f>
        <v>179056.75</v>
      </c>
      <c r="D52" s="14"/>
      <c r="E52" s="14"/>
      <c r="F52" s="14"/>
      <c r="G52" s="14"/>
      <c r="H52" s="14"/>
      <c r="I52" s="14"/>
    </row>
    <row r="53" spans="1:9" s="2" customFormat="1" ht="16.5" customHeight="1">
      <c r="A53" s="9"/>
      <c r="B53" s="9"/>
      <c r="C53" s="14"/>
      <c r="D53" s="14"/>
      <c r="E53" s="14"/>
      <c r="F53" s="14"/>
      <c r="G53" s="14"/>
      <c r="H53" s="14"/>
      <c r="I53" s="14"/>
    </row>
    <row r="54" spans="1:9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9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9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9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9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9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9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</sheetData>
  <sheetProtection password="C76B" sheet="1" objects="1" scenarios="1"/>
  <mergeCells count="9">
    <mergeCell ref="A47:B47"/>
    <mergeCell ref="A48:I48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zoomScale="120" workbookViewId="0">
      <selection activeCell="J11" sqref="J11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7" t="s">
        <v>79</v>
      </c>
      <c r="B1" s="87"/>
      <c r="C1" s="87"/>
      <c r="D1" s="87"/>
      <c r="E1" s="87"/>
      <c r="F1" s="87"/>
      <c r="G1" s="87"/>
      <c r="H1" s="87"/>
      <c r="I1" s="87"/>
    </row>
    <row r="2" spans="1:9" s="2" customFormat="1" ht="15" customHeight="1" thickBot="1">
      <c r="A2" s="88" t="s">
        <v>3</v>
      </c>
      <c r="B2" s="89" t="s">
        <v>74</v>
      </c>
      <c r="C2" s="90" t="s">
        <v>73</v>
      </c>
      <c r="D2" s="92" t="s">
        <v>84</v>
      </c>
      <c r="E2" s="88"/>
      <c r="F2" s="93" t="s">
        <v>75</v>
      </c>
      <c r="G2" s="94"/>
      <c r="H2" s="95" t="s">
        <v>2</v>
      </c>
      <c r="I2" s="96"/>
    </row>
    <row r="3" spans="1:9" s="2" customFormat="1" ht="15" customHeight="1" thickBot="1">
      <c r="A3" s="88"/>
      <c r="B3" s="89"/>
      <c r="C3" s="91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45" t="s">
        <v>72</v>
      </c>
    </row>
    <row r="4" spans="1:9" s="2" customFormat="1" ht="11.25">
      <c r="A4" s="63"/>
      <c r="B4" s="66" t="s">
        <v>71</v>
      </c>
      <c r="C4" s="67">
        <v>209665831.97</v>
      </c>
      <c r="D4" s="67">
        <v>14238919.33</v>
      </c>
      <c r="E4" s="68">
        <v>99.952263977127672</v>
      </c>
      <c r="F4" s="67">
        <v>83646328.780000001</v>
      </c>
      <c r="G4" s="68">
        <v>99.813571841543393</v>
      </c>
      <c r="H4" s="67">
        <v>126019503.19</v>
      </c>
      <c r="I4" s="69">
        <v>91.144731885236808</v>
      </c>
    </row>
    <row r="5" spans="1:9" s="2" customFormat="1" ht="11.25">
      <c r="A5" s="5"/>
      <c r="B5" s="6" t="s">
        <v>70</v>
      </c>
      <c r="C5" s="46">
        <v>147944865.74000001</v>
      </c>
      <c r="D5" s="46">
        <v>8541841.5800000001</v>
      </c>
      <c r="E5" s="47">
        <v>59.960758584827609</v>
      </c>
      <c r="F5" s="46">
        <v>47016771.059999995</v>
      </c>
      <c r="G5" s="47">
        <v>56.104217894578923</v>
      </c>
      <c r="H5" s="46">
        <v>100928094.68000001</v>
      </c>
      <c r="I5" s="48">
        <v>72.997146445077945</v>
      </c>
    </row>
    <row r="6" spans="1:9" s="2" customFormat="1" ht="11.25">
      <c r="A6" s="63" t="s">
        <v>69</v>
      </c>
      <c r="B6" s="65" t="s">
        <v>68</v>
      </c>
      <c r="C6" s="70">
        <v>112934865.73999999</v>
      </c>
      <c r="D6" s="71">
        <v>6876506.6299999999</v>
      </c>
      <c r="E6" s="72">
        <v>48.270686137964695</v>
      </c>
      <c r="F6" s="70">
        <v>35887406.109999999</v>
      </c>
      <c r="G6" s="72">
        <v>42.823758558350541</v>
      </c>
      <c r="H6" s="70">
        <v>77047459.629999995</v>
      </c>
      <c r="I6" s="73">
        <v>55.725263730227191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28198.720000000001</v>
      </c>
      <c r="E7" s="58">
        <v>0.19794521198801604</v>
      </c>
      <c r="F7" s="56">
        <v>141133.08000000002</v>
      </c>
      <c r="G7" s="58">
        <v>0.1684114177544935</v>
      </c>
      <c r="H7" s="56">
        <v>558866.91999999993</v>
      </c>
      <c r="I7" s="59">
        <v>0.4042054943362936</v>
      </c>
    </row>
    <row r="8" spans="1:9" s="2" customFormat="1" ht="11.25">
      <c r="A8" s="63" t="s">
        <v>65</v>
      </c>
      <c r="B8" s="65" t="s">
        <v>50</v>
      </c>
      <c r="C8" s="70">
        <v>1620000</v>
      </c>
      <c r="D8" s="71">
        <v>115130.8</v>
      </c>
      <c r="E8" s="72">
        <v>0.80817819434179561</v>
      </c>
      <c r="F8" s="70">
        <v>558406.14</v>
      </c>
      <c r="G8" s="72">
        <v>0.66633541704194488</v>
      </c>
      <c r="H8" s="70">
        <v>1061593.8599999999</v>
      </c>
      <c r="I8" s="73">
        <v>0.76780724642938991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55658.78</v>
      </c>
      <c r="E9" s="58">
        <v>0.39070528754831235</v>
      </c>
      <c r="F9" s="56">
        <v>210958.94</v>
      </c>
      <c r="G9" s="58">
        <v>0.25173328728732575</v>
      </c>
      <c r="H9" s="56">
        <v>489041.06</v>
      </c>
      <c r="I9" s="59">
        <v>0.35370331707599556</v>
      </c>
    </row>
    <row r="10" spans="1:9" s="2" customFormat="1" ht="11.25">
      <c r="A10" s="63" t="s">
        <v>56</v>
      </c>
      <c r="B10" s="65" t="s">
        <v>7</v>
      </c>
      <c r="C10" s="70">
        <v>4570000</v>
      </c>
      <c r="D10" s="71">
        <v>0</v>
      </c>
      <c r="E10" s="72">
        <v>0</v>
      </c>
      <c r="F10" s="70">
        <v>24509.39</v>
      </c>
      <c r="G10" s="72">
        <v>2.9246588526217986E-2</v>
      </c>
      <c r="H10" s="70">
        <v>4545490.6100000003</v>
      </c>
      <c r="I10" s="73">
        <v>3.2875667055334596</v>
      </c>
    </row>
    <row r="11" spans="1:9" s="2" customFormat="1" ht="11.25">
      <c r="A11" s="5" t="s">
        <v>55</v>
      </c>
      <c r="B11" s="8" t="s">
        <v>54</v>
      </c>
      <c r="C11" s="56">
        <v>6500000</v>
      </c>
      <c r="D11" s="57">
        <v>47414.39</v>
      </c>
      <c r="E11" s="58">
        <v>0.332832535655252</v>
      </c>
      <c r="F11" s="56">
        <v>3099674.3899999997</v>
      </c>
      <c r="G11" s="58">
        <v>3.6987824441810147</v>
      </c>
      <c r="H11" s="56">
        <v>3400325.6100000003</v>
      </c>
      <c r="I11" s="59">
        <v>2.4593158852458283</v>
      </c>
    </row>
    <row r="12" spans="1:9" s="2" customFormat="1" ht="11.25">
      <c r="A12" s="63" t="s">
        <v>62</v>
      </c>
      <c r="B12" s="65" t="s">
        <v>60</v>
      </c>
      <c r="C12" s="70">
        <v>700000</v>
      </c>
      <c r="D12" s="71">
        <v>93300</v>
      </c>
      <c r="E12" s="72">
        <v>0.65493356714354045</v>
      </c>
      <c r="F12" s="70">
        <v>484321.02</v>
      </c>
      <c r="G12" s="72">
        <v>0.57793105363039188</v>
      </c>
      <c r="H12" s="70">
        <v>215678.97999999998</v>
      </c>
      <c r="I12" s="73">
        <v>0.15599174975117081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1295805.8400000001</v>
      </c>
      <c r="E13" s="58">
        <v>9.0961065500174918</v>
      </c>
      <c r="F13" s="56">
        <v>6408448.2599999998</v>
      </c>
      <c r="G13" s="58">
        <v>7.6470793174280391</v>
      </c>
      <c r="H13" s="56">
        <v>12191551.74</v>
      </c>
      <c r="I13" s="59">
        <v>8.8176487486380513</v>
      </c>
    </row>
    <row r="14" spans="1:9" s="2" customFormat="1" ht="11.25">
      <c r="A14" s="63" t="s">
        <v>52</v>
      </c>
      <c r="B14" s="65" t="s">
        <v>7</v>
      </c>
      <c r="C14" s="70">
        <v>700000</v>
      </c>
      <c r="D14" s="71">
        <v>0</v>
      </c>
      <c r="E14" s="72">
        <v>0</v>
      </c>
      <c r="F14" s="70">
        <v>404.36</v>
      </c>
      <c r="G14" s="72">
        <v>4.825150906024795E-4</v>
      </c>
      <c r="H14" s="70">
        <v>699595.64</v>
      </c>
      <c r="I14" s="73">
        <v>0.50598879873175484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8">
        <v>0</v>
      </c>
      <c r="F15" s="56">
        <v>0</v>
      </c>
      <c r="G15" s="58">
        <v>0</v>
      </c>
      <c r="H15" s="56">
        <v>120000</v>
      </c>
      <c r="I15" s="59">
        <v>8.6791072408356623E-2</v>
      </c>
    </row>
    <row r="16" spans="1:9" s="2" customFormat="1" ht="11.25">
      <c r="A16" s="63" t="s">
        <v>51</v>
      </c>
      <c r="B16" s="65" t="s">
        <v>50</v>
      </c>
      <c r="C16" s="70">
        <v>800000</v>
      </c>
      <c r="D16" s="71">
        <v>29826.42</v>
      </c>
      <c r="E16" s="72">
        <v>0.20937110016850413</v>
      </c>
      <c r="F16" s="70">
        <v>201509.37</v>
      </c>
      <c r="G16" s="72">
        <v>0.2404572952883533</v>
      </c>
      <c r="H16" s="70">
        <v>598490.63</v>
      </c>
      <c r="I16" s="73">
        <v>0.43286369670044145</v>
      </c>
    </row>
    <row r="17" spans="1:9" s="2" customFormat="1" ht="11.25">
      <c r="A17" s="5"/>
      <c r="B17" s="6" t="s">
        <v>59</v>
      </c>
      <c r="C17" s="56">
        <v>17929607.23</v>
      </c>
      <c r="D17" s="57">
        <v>3457754.42</v>
      </c>
      <c r="E17" s="58">
        <v>24.272234047126943</v>
      </c>
      <c r="F17" s="56">
        <v>16743840.760000002</v>
      </c>
      <c r="G17" s="58">
        <v>19.980106443132083</v>
      </c>
      <c r="H17" s="56">
        <v>1185766.4699999988</v>
      </c>
      <c r="I17" s="59">
        <v>0.85761619630976105</v>
      </c>
    </row>
    <row r="18" spans="1:9" s="2" customFormat="1" ht="11.25">
      <c r="A18" s="63" t="s">
        <v>58</v>
      </c>
      <c r="B18" s="65" t="s">
        <v>57</v>
      </c>
      <c r="C18" s="70">
        <v>16509607.23</v>
      </c>
      <c r="D18" s="71">
        <v>3331318.02</v>
      </c>
      <c r="E18" s="72">
        <v>23.384694470826968</v>
      </c>
      <c r="F18" s="70">
        <v>16509607.23</v>
      </c>
      <c r="G18" s="72">
        <v>19.700600030652886</v>
      </c>
      <c r="H18" s="70">
        <v>0</v>
      </c>
      <c r="I18" s="73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118664.21</v>
      </c>
      <c r="E19" s="58">
        <v>0.83298150426120243</v>
      </c>
      <c r="F19" s="56">
        <v>194676.56</v>
      </c>
      <c r="G19" s="58">
        <v>0.23230383318473399</v>
      </c>
      <c r="H19" s="56">
        <v>905323.44</v>
      </c>
      <c r="I19" s="59">
        <v>0.6547832686168541</v>
      </c>
    </row>
    <row r="20" spans="1:9" s="2" customFormat="1" ht="11.25">
      <c r="A20" s="63" t="s">
        <v>53</v>
      </c>
      <c r="B20" s="65" t="s">
        <v>50</v>
      </c>
      <c r="C20" s="70">
        <v>50000</v>
      </c>
      <c r="D20" s="71">
        <v>0</v>
      </c>
      <c r="E20" s="72">
        <v>0</v>
      </c>
      <c r="F20" s="70">
        <v>0</v>
      </c>
      <c r="G20" s="72">
        <v>0</v>
      </c>
      <c r="H20" s="70">
        <v>50000</v>
      </c>
      <c r="I20" s="73">
        <v>3.6162946836815257E-2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58">
        <v>0</v>
      </c>
      <c r="F21" s="56">
        <v>0</v>
      </c>
      <c r="G21" s="58">
        <v>0</v>
      </c>
      <c r="H21" s="56">
        <v>50000</v>
      </c>
      <c r="I21" s="59">
        <v>3.6162946836815257E-2</v>
      </c>
    </row>
    <row r="22" spans="1:9" s="2" customFormat="1" ht="11.25">
      <c r="A22" s="63" t="s">
        <v>21</v>
      </c>
      <c r="B22" s="64" t="s">
        <v>7</v>
      </c>
      <c r="C22" s="70">
        <v>0</v>
      </c>
      <c r="D22" s="71">
        <v>0</v>
      </c>
      <c r="E22" s="72">
        <v>0</v>
      </c>
      <c r="F22" s="70">
        <v>0</v>
      </c>
      <c r="G22" s="72">
        <v>0</v>
      </c>
      <c r="H22" s="70">
        <v>0</v>
      </c>
      <c r="I22" s="73">
        <v>0</v>
      </c>
    </row>
    <row r="23" spans="1:9" s="2" customFormat="1" ht="11.25">
      <c r="A23" s="5" t="s">
        <v>51</v>
      </c>
      <c r="B23" s="61" t="s">
        <v>50</v>
      </c>
      <c r="C23" s="56">
        <v>200000</v>
      </c>
      <c r="D23" s="57">
        <v>7772.19</v>
      </c>
      <c r="E23" s="58">
        <v>5.4558072038771208E-2</v>
      </c>
      <c r="F23" s="56">
        <v>39556.97</v>
      </c>
      <c r="G23" s="58">
        <v>4.7202579294464246E-2</v>
      </c>
      <c r="H23" s="56">
        <v>160443.03</v>
      </c>
      <c r="I23" s="59">
        <v>0.1160418552845511</v>
      </c>
    </row>
    <row r="24" spans="1:9" s="2" customFormat="1" ht="11.25">
      <c r="A24" s="63" t="s">
        <v>14</v>
      </c>
      <c r="B24" s="64" t="s">
        <v>7</v>
      </c>
      <c r="C24" s="70">
        <v>20000</v>
      </c>
      <c r="D24" s="71">
        <v>0</v>
      </c>
      <c r="E24" s="72">
        <v>0</v>
      </c>
      <c r="F24" s="70">
        <v>0</v>
      </c>
      <c r="G24" s="72">
        <v>0</v>
      </c>
      <c r="H24" s="70">
        <v>20000</v>
      </c>
      <c r="I24" s="73">
        <v>1.4465178734726102E-2</v>
      </c>
    </row>
    <row r="25" spans="1:9" s="2" customFormat="1" ht="11.25">
      <c r="A25" s="5"/>
      <c r="B25" s="62" t="s">
        <v>49</v>
      </c>
      <c r="C25" s="46">
        <v>43791359</v>
      </c>
      <c r="D25" s="46">
        <v>2239323.33</v>
      </c>
      <c r="E25" s="47">
        <v>15.719271345173116</v>
      </c>
      <c r="F25" s="46">
        <v>19885716.960000005</v>
      </c>
      <c r="G25" s="47">
        <v>23.729247503832386</v>
      </c>
      <c r="H25" s="46">
        <v>23905642.039999995</v>
      </c>
      <c r="I25" s="48">
        <v>17.289969243849114</v>
      </c>
    </row>
    <row r="26" spans="1:9" s="2" customFormat="1" ht="11.25">
      <c r="A26" s="63" t="s">
        <v>43</v>
      </c>
      <c r="B26" s="64" t="s">
        <v>42</v>
      </c>
      <c r="C26" s="70">
        <v>1500000</v>
      </c>
      <c r="D26" s="71">
        <v>0</v>
      </c>
      <c r="E26" s="72">
        <v>0</v>
      </c>
      <c r="F26" s="70">
        <v>708208</v>
      </c>
      <c r="G26" s="72">
        <v>0.84509112495153027</v>
      </c>
      <c r="H26" s="70">
        <v>791792</v>
      </c>
      <c r="I26" s="73">
        <v>0.57267064003631252</v>
      </c>
    </row>
    <row r="27" spans="1:9" s="2" customFormat="1" ht="11.25">
      <c r="A27" s="5" t="s">
        <v>41</v>
      </c>
      <c r="B27" s="61" t="s">
        <v>40</v>
      </c>
      <c r="C27" s="56">
        <v>1500000</v>
      </c>
      <c r="D27" s="56">
        <v>120000</v>
      </c>
      <c r="E27" s="58">
        <v>0.84235828571516458</v>
      </c>
      <c r="F27" s="56">
        <v>295748.27</v>
      </c>
      <c r="G27" s="58">
        <v>0.35291078072652232</v>
      </c>
      <c r="H27" s="56">
        <v>1204251.73</v>
      </c>
      <c r="I27" s="59">
        <v>0.87098582580265593</v>
      </c>
    </row>
    <row r="28" spans="1:9" s="2" customFormat="1" ht="11.25">
      <c r="A28" s="63" t="s">
        <v>39</v>
      </c>
      <c r="B28" s="64" t="s">
        <v>17</v>
      </c>
      <c r="C28" s="70">
        <v>1710000</v>
      </c>
      <c r="D28" s="71">
        <v>93233.98</v>
      </c>
      <c r="E28" s="72">
        <v>0.6544701296933495</v>
      </c>
      <c r="F28" s="70">
        <v>318069.25</v>
      </c>
      <c r="G28" s="72">
        <v>0.37954598125831607</v>
      </c>
      <c r="H28" s="70">
        <v>1391930.75</v>
      </c>
      <c r="I28" s="73">
        <v>1.0067263542555678</v>
      </c>
    </row>
    <row r="29" spans="1:9" s="2" customFormat="1" ht="11.25">
      <c r="A29" s="5" t="s">
        <v>38</v>
      </c>
      <c r="B29" s="61" t="s">
        <v>37</v>
      </c>
      <c r="C29" s="56">
        <v>50000</v>
      </c>
      <c r="D29" s="56">
        <v>0</v>
      </c>
      <c r="E29" s="58">
        <v>0</v>
      </c>
      <c r="F29" s="56">
        <v>0</v>
      </c>
      <c r="G29" s="58">
        <v>0</v>
      </c>
      <c r="H29" s="56">
        <v>50000</v>
      </c>
      <c r="I29" s="59">
        <v>3.6162946836815257E-2</v>
      </c>
    </row>
    <row r="30" spans="1:9" s="2" customFormat="1" ht="11.25">
      <c r="A30" s="63" t="s">
        <v>36</v>
      </c>
      <c r="B30" s="64" t="s">
        <v>35</v>
      </c>
      <c r="C30" s="70">
        <v>50000</v>
      </c>
      <c r="D30" s="71">
        <v>0</v>
      </c>
      <c r="E30" s="72">
        <v>0</v>
      </c>
      <c r="F30" s="70">
        <v>10667</v>
      </c>
      <c r="G30" s="72">
        <v>1.2728728042973213E-2</v>
      </c>
      <c r="H30" s="70">
        <v>39333</v>
      </c>
      <c r="I30" s="73">
        <v>2.8447943758649088E-2</v>
      </c>
    </row>
    <row r="31" spans="1:9" s="2" customFormat="1" ht="11.25">
      <c r="A31" s="5" t="s">
        <v>34</v>
      </c>
      <c r="B31" s="61" t="s">
        <v>33</v>
      </c>
      <c r="C31" s="56">
        <v>800888</v>
      </c>
      <c r="D31" s="56">
        <v>-1862.69</v>
      </c>
      <c r="E31" s="58">
        <v>-1.3075436293489832E-2</v>
      </c>
      <c r="F31" s="56">
        <v>328137.31</v>
      </c>
      <c r="G31" s="58">
        <v>0.39156000560071197</v>
      </c>
      <c r="H31" s="56">
        <v>472750.69</v>
      </c>
      <c r="I31" s="59">
        <v>0.34192116139075462</v>
      </c>
    </row>
    <row r="32" spans="1:9" s="2" customFormat="1" ht="11.25">
      <c r="A32" s="63" t="s">
        <v>32</v>
      </c>
      <c r="B32" s="64" t="s">
        <v>31</v>
      </c>
      <c r="C32" s="70">
        <v>941831</v>
      </c>
      <c r="D32" s="71">
        <v>0</v>
      </c>
      <c r="E32" s="72">
        <v>0</v>
      </c>
      <c r="F32" s="70">
        <v>0</v>
      </c>
      <c r="G32" s="72">
        <v>0</v>
      </c>
      <c r="H32" s="70">
        <v>941831</v>
      </c>
      <c r="I32" s="73">
        <v>0.68118768764529103</v>
      </c>
    </row>
    <row r="33" spans="1:9" s="2" customFormat="1" ht="11.25">
      <c r="A33" s="5" t="s">
        <v>30</v>
      </c>
      <c r="B33" s="61" t="s">
        <v>29</v>
      </c>
      <c r="C33" s="56">
        <v>1750000</v>
      </c>
      <c r="D33" s="56">
        <v>0</v>
      </c>
      <c r="E33" s="58">
        <v>0</v>
      </c>
      <c r="F33" s="56">
        <v>527722.47</v>
      </c>
      <c r="G33" s="58">
        <v>0.62972117772532954</v>
      </c>
      <c r="H33" s="56">
        <v>1222277.53</v>
      </c>
      <c r="I33" s="59">
        <v>0.88402314674447724</v>
      </c>
    </row>
    <row r="34" spans="1:9" s="2" customFormat="1" ht="11.25">
      <c r="A34" s="63" t="s">
        <v>28</v>
      </c>
      <c r="B34" s="64" t="s">
        <v>27</v>
      </c>
      <c r="C34" s="70">
        <v>7177667</v>
      </c>
      <c r="D34" s="71">
        <v>592051.80000000005</v>
      </c>
      <c r="E34" s="72">
        <v>4.1559978275214791</v>
      </c>
      <c r="F34" s="70">
        <v>7169718.7999999998</v>
      </c>
      <c r="G34" s="72">
        <v>8.5554889612629843</v>
      </c>
      <c r="H34" s="70">
        <v>7948.2000000001863</v>
      </c>
      <c r="I34" s="73">
        <v>5.7486066809676354E-3</v>
      </c>
    </row>
    <row r="35" spans="1:9" s="2" customFormat="1" ht="11.25">
      <c r="A35" s="5" t="s">
        <v>26</v>
      </c>
      <c r="B35" s="61" t="s">
        <v>15</v>
      </c>
      <c r="C35" s="56">
        <v>8680000</v>
      </c>
      <c r="D35" s="56">
        <v>288056.25</v>
      </c>
      <c r="E35" s="58">
        <v>2.0220547411628242</v>
      </c>
      <c r="F35" s="56">
        <v>3710860.79</v>
      </c>
      <c r="G35" s="58">
        <v>4.4280995407558574</v>
      </c>
      <c r="H35" s="56">
        <v>4969139.21</v>
      </c>
      <c r="I35" s="59">
        <v>3.5939743415192833</v>
      </c>
    </row>
    <row r="36" spans="1:9" s="2" customFormat="1" ht="11.25">
      <c r="A36" s="63" t="s">
        <v>25</v>
      </c>
      <c r="B36" s="64" t="s">
        <v>24</v>
      </c>
      <c r="C36" s="70">
        <v>11700000</v>
      </c>
      <c r="D36" s="71">
        <v>819912.16</v>
      </c>
      <c r="E36" s="72">
        <v>5.7554983461218141</v>
      </c>
      <c r="F36" s="70">
        <v>4088268.3500000006</v>
      </c>
      <c r="G36" s="72">
        <v>4.8784527977730221</v>
      </c>
      <c r="H36" s="70">
        <v>7611731.6499999994</v>
      </c>
      <c r="I36" s="73">
        <v>5.505252939901081</v>
      </c>
    </row>
    <row r="37" spans="1:9" s="2" customFormat="1" ht="11.25">
      <c r="A37" s="5" t="s">
        <v>23</v>
      </c>
      <c r="B37" s="61" t="s">
        <v>22</v>
      </c>
      <c r="C37" s="56">
        <v>150000</v>
      </c>
      <c r="D37" s="56">
        <v>3841.76</v>
      </c>
      <c r="E37" s="58">
        <v>2.6967819731075756E-2</v>
      </c>
      <c r="F37" s="56">
        <v>72825.52</v>
      </c>
      <c r="G37" s="58">
        <v>8.6901306709300338E-2</v>
      </c>
      <c r="H37" s="56">
        <v>77174.48</v>
      </c>
      <c r="I37" s="59">
        <v>5.581713234797725E-2</v>
      </c>
    </row>
    <row r="38" spans="1:9" s="2" customFormat="1" ht="11.25">
      <c r="A38" s="63" t="s">
        <v>21</v>
      </c>
      <c r="B38" s="64" t="s">
        <v>7</v>
      </c>
      <c r="C38" s="70">
        <v>2681973</v>
      </c>
      <c r="D38" s="71">
        <v>0</v>
      </c>
      <c r="E38" s="72">
        <v>0</v>
      </c>
      <c r="F38" s="70">
        <v>784336.28</v>
      </c>
      <c r="G38" s="72">
        <v>0.93593355229748665</v>
      </c>
      <c r="H38" s="70">
        <v>1897636.72</v>
      </c>
      <c r="I38" s="73">
        <v>1.3724827164189695</v>
      </c>
    </row>
    <row r="39" spans="1:9" s="2" customFormat="1" ht="11.25">
      <c r="A39" s="5" t="s">
        <v>20</v>
      </c>
      <c r="B39" s="61" t="s">
        <v>19</v>
      </c>
      <c r="C39" s="56">
        <v>4500000</v>
      </c>
      <c r="D39" s="56">
        <v>324090.07</v>
      </c>
      <c r="E39" s="58">
        <v>2.2749996315208976</v>
      </c>
      <c r="F39" s="56">
        <v>1862163.3000000003</v>
      </c>
      <c r="G39" s="58">
        <v>2.2220840177468402</v>
      </c>
      <c r="H39" s="56">
        <v>2637836.6999999997</v>
      </c>
      <c r="I39" s="59">
        <v>1.9078389669260036</v>
      </c>
    </row>
    <row r="40" spans="1:9" s="2" customFormat="1" ht="11.25">
      <c r="A40" s="63" t="s">
        <v>18</v>
      </c>
      <c r="B40" s="64" t="s">
        <v>17</v>
      </c>
      <c r="C40" s="70">
        <v>100000</v>
      </c>
      <c r="D40" s="71">
        <v>0</v>
      </c>
      <c r="E40" s="72">
        <v>0</v>
      </c>
      <c r="F40" s="70">
        <v>0</v>
      </c>
      <c r="G40" s="72">
        <v>0</v>
      </c>
      <c r="H40" s="70">
        <v>100000</v>
      </c>
      <c r="I40" s="73">
        <v>7.2325893673630515E-2</v>
      </c>
    </row>
    <row r="41" spans="1:9" s="2" customFormat="1" ht="11.25">
      <c r="A41" s="5" t="s">
        <v>16</v>
      </c>
      <c r="B41" s="61" t="s">
        <v>15</v>
      </c>
      <c r="C41" s="56">
        <v>379000</v>
      </c>
      <c r="D41" s="56">
        <v>0</v>
      </c>
      <c r="E41" s="58">
        <v>0</v>
      </c>
      <c r="F41" s="56">
        <v>0</v>
      </c>
      <c r="G41" s="58">
        <v>0</v>
      </c>
      <c r="H41" s="56">
        <v>379000</v>
      </c>
      <c r="I41" s="59">
        <v>0.27411513702305962</v>
      </c>
    </row>
    <row r="42" spans="1:9" s="2" customFormat="1" ht="11.25">
      <c r="A42" s="63" t="s">
        <v>14</v>
      </c>
      <c r="B42" s="64" t="s">
        <v>7</v>
      </c>
      <c r="C42" s="70">
        <v>120000</v>
      </c>
      <c r="D42" s="71">
        <v>0</v>
      </c>
      <c r="E42" s="72">
        <v>0</v>
      </c>
      <c r="F42" s="70">
        <v>8991.6200000000008</v>
      </c>
      <c r="G42" s="72">
        <v>1.0729528981509216E-2</v>
      </c>
      <c r="H42" s="70">
        <v>111008.38</v>
      </c>
      <c r="I42" s="73">
        <v>8.0287802887619719E-2</v>
      </c>
    </row>
    <row r="43" spans="1:9" s="2" customFormat="1" ht="11.25">
      <c r="A43" s="5"/>
      <c r="B43" s="62" t="s">
        <v>13</v>
      </c>
      <c r="C43" s="46">
        <v>12399797</v>
      </c>
      <c r="D43" s="46">
        <v>6800.34</v>
      </c>
      <c r="E43" s="47">
        <v>4.7736022872335519E-2</v>
      </c>
      <c r="F43" s="46">
        <v>156231.57</v>
      </c>
      <c r="G43" s="47">
        <v>0.18642815845661692</v>
      </c>
      <c r="H43" s="46">
        <v>12243565.43</v>
      </c>
      <c r="I43" s="48">
        <v>8.8552681147631809</v>
      </c>
    </row>
    <row r="44" spans="1:9" s="2" customFormat="1" ht="11.25">
      <c r="A44" s="63" t="s">
        <v>77</v>
      </c>
      <c r="B44" s="64" t="s">
        <v>78</v>
      </c>
      <c r="C44" s="70">
        <v>300000</v>
      </c>
      <c r="D44" s="71">
        <v>0</v>
      </c>
      <c r="E44" s="72">
        <v>0</v>
      </c>
      <c r="F44" s="70">
        <v>0</v>
      </c>
      <c r="G44" s="72">
        <v>0</v>
      </c>
      <c r="H44" s="70">
        <v>300000</v>
      </c>
      <c r="I44" s="73">
        <v>0.21697768102089154</v>
      </c>
    </row>
    <row r="45" spans="1:9" s="2" customFormat="1" ht="11.25">
      <c r="A45" s="5" t="s">
        <v>12</v>
      </c>
      <c r="B45" s="61" t="s">
        <v>11</v>
      </c>
      <c r="C45" s="56">
        <v>9500000</v>
      </c>
      <c r="D45" s="56">
        <v>0</v>
      </c>
      <c r="E45" s="58">
        <v>0</v>
      </c>
      <c r="F45" s="56">
        <v>100000</v>
      </c>
      <c r="G45" s="58">
        <v>0.11932809639986137</v>
      </c>
      <c r="H45" s="56">
        <v>9400000</v>
      </c>
      <c r="I45" s="59">
        <v>6.7986340053212677</v>
      </c>
    </row>
    <row r="46" spans="1:9" s="2" customFormat="1" ht="11.25">
      <c r="A46" s="63" t="s">
        <v>10</v>
      </c>
      <c r="B46" s="64" t="s">
        <v>9</v>
      </c>
      <c r="C46" s="70">
        <v>2000000</v>
      </c>
      <c r="D46" s="71">
        <v>6800.34</v>
      </c>
      <c r="E46" s="72">
        <v>4.7736022872335519E-2</v>
      </c>
      <c r="F46" s="70">
        <v>41363.649999999994</v>
      </c>
      <c r="G46" s="72">
        <v>4.9358456146501251E-2</v>
      </c>
      <c r="H46" s="70">
        <v>1958636.35</v>
      </c>
      <c r="I46" s="73">
        <v>1.4166012439540778</v>
      </c>
    </row>
    <row r="47" spans="1:9" s="2" customFormat="1" ht="12" thickBot="1">
      <c r="A47" s="5" t="s">
        <v>8</v>
      </c>
      <c r="B47" s="61" t="s">
        <v>7</v>
      </c>
      <c r="C47" s="56">
        <v>599797</v>
      </c>
      <c r="D47" s="56">
        <v>0</v>
      </c>
      <c r="E47" s="58">
        <v>0</v>
      </c>
      <c r="F47" s="56">
        <v>14867.92</v>
      </c>
      <c r="G47" s="58">
        <v>1.7741605910254268E-2</v>
      </c>
      <c r="H47" s="56">
        <v>584929.07999999996</v>
      </c>
      <c r="I47" s="59">
        <v>0.42305518446694512</v>
      </c>
    </row>
    <row r="48" spans="1:9" s="2" customFormat="1" ht="16.5" customHeight="1" thickTop="1" thickBot="1">
      <c r="A48" s="83" t="s">
        <v>0</v>
      </c>
      <c r="B48" s="84"/>
      <c r="C48" s="18">
        <f>SUM(C43,C25,C17,C5)</f>
        <v>222065628.97000003</v>
      </c>
      <c r="D48" s="18">
        <f>SUM(D43,D25,D17,D5)</f>
        <v>14245719.67</v>
      </c>
      <c r="E48" s="18">
        <v>100</v>
      </c>
      <c r="F48" s="18">
        <f>SUM(F43,F25,F17,F5)</f>
        <v>83802560.349999994</v>
      </c>
      <c r="G48" s="18">
        <f>SUM(G43,G25,G17,G5)</f>
        <v>100.00000000000001</v>
      </c>
      <c r="H48" s="18">
        <f>SUM(H43,H25,H17,H5)</f>
        <v>138263068.62</v>
      </c>
      <c r="I48" s="18">
        <v>100</v>
      </c>
    </row>
    <row r="49" spans="1:10" s="2" customFormat="1" ht="16.5" customHeight="1" thickTop="1">
      <c r="A49" s="85" t="s">
        <v>76</v>
      </c>
      <c r="B49" s="85"/>
      <c r="C49" s="86"/>
      <c r="D49" s="86"/>
      <c r="E49" s="86"/>
      <c r="F49" s="86"/>
      <c r="G49" s="86"/>
      <c r="H49" s="86"/>
      <c r="I49" s="86"/>
      <c r="J49" s="30"/>
    </row>
    <row r="50" spans="1:10" s="2" customFormat="1" ht="16.5" customHeight="1">
      <c r="A50" s="9"/>
      <c r="B50" s="9" t="s">
        <v>6</v>
      </c>
      <c r="C50" s="14">
        <f>F5</f>
        <v>47016771.059999995</v>
      </c>
      <c r="D50" s="14"/>
      <c r="E50" s="14"/>
      <c r="F50" s="14"/>
      <c r="G50" s="14"/>
      <c r="H50" s="14"/>
      <c r="I50" s="14"/>
    </row>
    <row r="51" spans="1:10" s="2" customFormat="1" ht="16.5" customHeight="1">
      <c r="A51" s="9"/>
      <c r="B51" s="9" t="s">
        <v>5</v>
      </c>
      <c r="C51" s="14">
        <f>F17</f>
        <v>16743840.760000002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19885716.960000005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156231.57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7" zoomScale="120" workbookViewId="0">
      <selection activeCell="I52" sqref="I52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7" t="s">
        <v>79</v>
      </c>
      <c r="B1" s="87"/>
      <c r="C1" s="87"/>
      <c r="D1" s="87"/>
      <c r="E1" s="87"/>
      <c r="F1" s="87"/>
      <c r="G1" s="87"/>
      <c r="H1" s="87"/>
      <c r="I1" s="87"/>
    </row>
    <row r="2" spans="1:9" s="2" customFormat="1" ht="15" customHeight="1" thickBot="1">
      <c r="A2" s="88" t="s">
        <v>3</v>
      </c>
      <c r="B2" s="89" t="s">
        <v>74</v>
      </c>
      <c r="C2" s="90" t="s">
        <v>73</v>
      </c>
      <c r="D2" s="92" t="s">
        <v>85</v>
      </c>
      <c r="E2" s="88"/>
      <c r="F2" s="93" t="s">
        <v>75</v>
      </c>
      <c r="G2" s="94"/>
      <c r="H2" s="95" t="s">
        <v>2</v>
      </c>
      <c r="I2" s="96"/>
    </row>
    <row r="3" spans="1:9" s="2" customFormat="1" ht="15" customHeight="1" thickBot="1">
      <c r="A3" s="88"/>
      <c r="B3" s="89"/>
      <c r="C3" s="91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60" t="s">
        <v>72</v>
      </c>
    </row>
    <row r="4" spans="1:9" s="2" customFormat="1" ht="11.25">
      <c r="A4" s="63"/>
      <c r="B4" s="66" t="s">
        <v>71</v>
      </c>
      <c r="C4" s="75">
        <v>213129007.02000001</v>
      </c>
      <c r="D4" s="76">
        <v>16530990.610000003</v>
      </c>
      <c r="E4" s="77">
        <v>99.990524151949998</v>
      </c>
      <c r="F4" s="75">
        <v>100177319.38999999</v>
      </c>
      <c r="G4" s="77">
        <v>99.842728873162841</v>
      </c>
      <c r="H4" s="75">
        <v>112951687.63000003</v>
      </c>
      <c r="I4" s="78">
        <v>90.221552558953221</v>
      </c>
    </row>
    <row r="5" spans="1:9" s="2" customFormat="1" ht="11.25">
      <c r="A5" s="5"/>
      <c r="B5" s="6" t="s">
        <v>70</v>
      </c>
      <c r="C5" s="46">
        <v>147944465.74000001</v>
      </c>
      <c r="D5" s="79">
        <v>11843696.270000001</v>
      </c>
      <c r="E5" s="47">
        <v>71.638622625398426</v>
      </c>
      <c r="F5" s="46">
        <v>58860467.329999991</v>
      </c>
      <c r="G5" s="47">
        <v>58.663874385557655</v>
      </c>
      <c r="H5" s="46">
        <v>89083998.410000026</v>
      </c>
      <c r="I5" s="48">
        <v>71.156941638956198</v>
      </c>
    </row>
    <row r="6" spans="1:9" s="2" customFormat="1" ht="11.25">
      <c r="A6" s="63" t="s">
        <v>69</v>
      </c>
      <c r="B6" s="65" t="s">
        <v>68</v>
      </c>
      <c r="C6" s="70">
        <v>108434465.73999999</v>
      </c>
      <c r="D6" s="71">
        <v>7302090.9000000004</v>
      </c>
      <c r="E6" s="72">
        <v>44.167945752416351</v>
      </c>
      <c r="F6" s="70">
        <v>43189497.009999998</v>
      </c>
      <c r="G6" s="72">
        <v>43.045244835810209</v>
      </c>
      <c r="H6" s="70">
        <v>65244968.729999997</v>
      </c>
      <c r="I6" s="73">
        <v>52.115222879746469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28198.720000000001</v>
      </c>
      <c r="E7" s="58">
        <v>0.17056478100643449</v>
      </c>
      <c r="F7" s="56">
        <v>169331.80000000002</v>
      </c>
      <c r="G7" s="58">
        <v>0.1687662347121289</v>
      </c>
      <c r="H7" s="56">
        <v>530668.19999999995</v>
      </c>
      <c r="I7" s="59">
        <v>0.42387776492990398</v>
      </c>
    </row>
    <row r="8" spans="1:9" s="2" customFormat="1" ht="11.25">
      <c r="A8" s="63" t="s">
        <v>65</v>
      </c>
      <c r="B8" s="65" t="s">
        <v>50</v>
      </c>
      <c r="C8" s="70">
        <v>1620000</v>
      </c>
      <c r="D8" s="71">
        <v>125898.44</v>
      </c>
      <c r="E8" s="72">
        <v>0.7615182479081225</v>
      </c>
      <c r="F8" s="70">
        <v>684304.58000000007</v>
      </c>
      <c r="G8" s="72">
        <v>0.6820190145198054</v>
      </c>
      <c r="H8" s="70">
        <v>935695.41999999993</v>
      </c>
      <c r="I8" s="73">
        <v>0.74739824863209781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64803.11</v>
      </c>
      <c r="E9" s="58">
        <v>0.39197269470691881</v>
      </c>
      <c r="F9" s="56">
        <v>275762.05</v>
      </c>
      <c r="G9" s="58">
        <v>0.27484100951503387</v>
      </c>
      <c r="H9" s="56">
        <v>424237.95</v>
      </c>
      <c r="I9" s="59">
        <v>0.33886529105087587</v>
      </c>
    </row>
    <row r="10" spans="1:9" s="2" customFormat="1" ht="11.25">
      <c r="A10" s="63" t="s">
        <v>56</v>
      </c>
      <c r="B10" s="65" t="s">
        <v>7</v>
      </c>
      <c r="C10" s="70">
        <v>4570000</v>
      </c>
      <c r="D10" s="71">
        <v>0</v>
      </c>
      <c r="E10" s="72">
        <v>0</v>
      </c>
      <c r="F10" s="70">
        <v>24509.39</v>
      </c>
      <c r="G10" s="72">
        <v>2.4427529060643681E-2</v>
      </c>
      <c r="H10" s="70">
        <v>4545490.6100000003</v>
      </c>
      <c r="I10" s="73">
        <v>3.6307666452910996</v>
      </c>
    </row>
    <row r="11" spans="1:9" s="2" customFormat="1" ht="11.25">
      <c r="A11" s="5" t="s">
        <v>55</v>
      </c>
      <c r="B11" s="8" t="s">
        <v>54</v>
      </c>
      <c r="C11" s="56">
        <v>11000000</v>
      </c>
      <c r="D11" s="57">
        <v>2924567.1999999997</v>
      </c>
      <c r="E11" s="58">
        <v>17.689744924826421</v>
      </c>
      <c r="F11" s="56">
        <v>6024241.5899999999</v>
      </c>
      <c r="G11" s="58">
        <v>6.0041207271198225</v>
      </c>
      <c r="H11" s="56">
        <v>4975758.41</v>
      </c>
      <c r="I11" s="59">
        <v>3.9744483533439032</v>
      </c>
    </row>
    <row r="12" spans="1:9" s="2" customFormat="1" ht="11.25">
      <c r="A12" s="63" t="s">
        <v>62</v>
      </c>
      <c r="B12" s="65" t="s">
        <v>60</v>
      </c>
      <c r="C12" s="70">
        <v>700000</v>
      </c>
      <c r="D12" s="71">
        <v>0</v>
      </c>
      <c r="E12" s="72">
        <v>0</v>
      </c>
      <c r="F12" s="70">
        <v>484321.02</v>
      </c>
      <c r="G12" s="72">
        <v>0.48270339615676239</v>
      </c>
      <c r="H12" s="70">
        <v>215678.97999999998</v>
      </c>
      <c r="I12" s="73">
        <v>0.17227624339419897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1368133.37</v>
      </c>
      <c r="E13" s="58">
        <v>8.2753886928784439</v>
      </c>
      <c r="F13" s="56">
        <v>7776581.6299999999</v>
      </c>
      <c r="G13" s="58">
        <v>7.7506079816467413</v>
      </c>
      <c r="H13" s="56">
        <v>10823418.370000001</v>
      </c>
      <c r="I13" s="59">
        <v>8.6453388154347035</v>
      </c>
    </row>
    <row r="14" spans="1:9" s="2" customFormat="1" ht="11.25">
      <c r="A14" s="63" t="s">
        <v>52</v>
      </c>
      <c r="B14" s="65" t="s">
        <v>7</v>
      </c>
      <c r="C14" s="70">
        <v>700000</v>
      </c>
      <c r="D14" s="71">
        <v>0</v>
      </c>
      <c r="E14" s="72">
        <v>0</v>
      </c>
      <c r="F14" s="70">
        <v>404.36</v>
      </c>
      <c r="G14" s="72">
        <v>4.0300944458274488E-4</v>
      </c>
      <c r="H14" s="70">
        <v>699595.64</v>
      </c>
      <c r="I14" s="73">
        <v>0.55881063956330101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8">
        <v>0</v>
      </c>
      <c r="F15" s="56">
        <v>0</v>
      </c>
      <c r="G15" s="58">
        <v>0</v>
      </c>
      <c r="H15" s="56">
        <v>120000</v>
      </c>
      <c r="I15" s="59">
        <v>9.585147893088089E-2</v>
      </c>
    </row>
    <row r="16" spans="1:9" s="2" customFormat="1" ht="11.25">
      <c r="A16" s="63" t="s">
        <v>51</v>
      </c>
      <c r="B16" s="65" t="s">
        <v>50</v>
      </c>
      <c r="C16" s="70">
        <v>800000</v>
      </c>
      <c r="D16" s="71">
        <v>30004.53</v>
      </c>
      <c r="E16" s="72">
        <v>0.1814875316557274</v>
      </c>
      <c r="F16" s="70">
        <v>231513.9</v>
      </c>
      <c r="G16" s="72">
        <v>0.23074064757192878</v>
      </c>
      <c r="H16" s="70">
        <v>568486.1</v>
      </c>
      <c r="I16" s="73">
        <v>0.45408527863873871</v>
      </c>
    </row>
    <row r="17" spans="1:9" s="2" customFormat="1" ht="11.25">
      <c r="A17" s="5"/>
      <c r="B17" s="6" t="s">
        <v>59</v>
      </c>
      <c r="C17" s="46">
        <v>21393182.280000001</v>
      </c>
      <c r="D17" s="79">
        <v>3471573.9699999997</v>
      </c>
      <c r="E17" s="47">
        <v>20.998408932770293</v>
      </c>
      <c r="F17" s="46">
        <v>20215414.73</v>
      </c>
      <c r="G17" s="47">
        <v>20.147895593894397</v>
      </c>
      <c r="H17" s="46">
        <v>1177767.5500000007</v>
      </c>
      <c r="I17" s="48">
        <v>0.94075634586916901</v>
      </c>
    </row>
    <row r="18" spans="1:9" s="2" customFormat="1" ht="11.25">
      <c r="A18" s="63" t="s">
        <v>58</v>
      </c>
      <c r="B18" s="65" t="s">
        <v>57</v>
      </c>
      <c r="C18" s="70">
        <v>19973182.280000001</v>
      </c>
      <c r="D18" s="71">
        <v>3463575.05</v>
      </c>
      <c r="E18" s="72">
        <v>20.950026097021439</v>
      </c>
      <c r="F18" s="70">
        <v>19973182.280000001</v>
      </c>
      <c r="G18" s="72">
        <v>19.906472196094374</v>
      </c>
      <c r="H18" s="70">
        <v>0</v>
      </c>
      <c r="I18" s="73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0</v>
      </c>
      <c r="E19" s="58">
        <v>0</v>
      </c>
      <c r="F19" s="56">
        <v>194676.56</v>
      </c>
      <c r="G19" s="58">
        <v>0.19402634365139823</v>
      </c>
      <c r="H19" s="56">
        <v>905323.44</v>
      </c>
      <c r="I19" s="59">
        <v>0.72313825528993836</v>
      </c>
    </row>
    <row r="20" spans="1:9" s="2" customFormat="1" ht="11.25">
      <c r="A20" s="63" t="s">
        <v>53</v>
      </c>
      <c r="B20" s="65" t="s">
        <v>50</v>
      </c>
      <c r="C20" s="70">
        <v>50000</v>
      </c>
      <c r="D20" s="71">
        <v>0</v>
      </c>
      <c r="E20" s="72">
        <v>0</v>
      </c>
      <c r="F20" s="70">
        <v>0</v>
      </c>
      <c r="G20" s="72">
        <v>0</v>
      </c>
      <c r="H20" s="70">
        <v>50000</v>
      </c>
      <c r="I20" s="73">
        <v>3.9938116221200366E-2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58">
        <v>0</v>
      </c>
      <c r="F21" s="56">
        <v>0</v>
      </c>
      <c r="G21" s="58">
        <v>0</v>
      </c>
      <c r="H21" s="56">
        <v>50000</v>
      </c>
      <c r="I21" s="59">
        <v>3.9938116221200366E-2</v>
      </c>
    </row>
    <row r="22" spans="1:9" s="2" customFormat="1" ht="11.25">
      <c r="A22" s="63" t="s">
        <v>21</v>
      </c>
      <c r="B22" s="64" t="s">
        <v>7</v>
      </c>
      <c r="C22" s="70">
        <v>0</v>
      </c>
      <c r="D22" s="71">
        <v>0</v>
      </c>
      <c r="E22" s="72">
        <v>0</v>
      </c>
      <c r="F22" s="70">
        <v>0</v>
      </c>
      <c r="G22" s="72">
        <v>0</v>
      </c>
      <c r="H22" s="70">
        <v>0</v>
      </c>
      <c r="I22" s="73">
        <v>0</v>
      </c>
    </row>
    <row r="23" spans="1:9" s="2" customFormat="1" ht="11.25">
      <c r="A23" s="5" t="s">
        <v>51</v>
      </c>
      <c r="B23" s="61" t="s">
        <v>50</v>
      </c>
      <c r="C23" s="56">
        <v>200000</v>
      </c>
      <c r="D23" s="57">
        <v>7998.92</v>
      </c>
      <c r="E23" s="58">
        <v>4.8382835748856295E-2</v>
      </c>
      <c r="F23" s="56">
        <v>47555.89</v>
      </c>
      <c r="G23" s="58">
        <v>4.7397054148625252E-2</v>
      </c>
      <c r="H23" s="56">
        <v>152444.10999999999</v>
      </c>
      <c r="I23" s="59">
        <v>0.12176661164834907</v>
      </c>
    </row>
    <row r="24" spans="1:9" s="2" customFormat="1" ht="11.25">
      <c r="A24" s="63" t="s">
        <v>14</v>
      </c>
      <c r="B24" s="64" t="s">
        <v>7</v>
      </c>
      <c r="C24" s="70">
        <v>20000</v>
      </c>
      <c r="D24" s="71">
        <v>0</v>
      </c>
      <c r="E24" s="72">
        <v>0</v>
      </c>
      <c r="F24" s="70">
        <v>0</v>
      </c>
      <c r="G24" s="72">
        <v>0</v>
      </c>
      <c r="H24" s="70">
        <v>20000</v>
      </c>
      <c r="I24" s="73">
        <v>1.5975246488480147E-2</v>
      </c>
    </row>
    <row r="25" spans="1:9" s="2" customFormat="1" ht="11.25">
      <c r="A25" s="5"/>
      <c r="B25" s="62" t="s">
        <v>49</v>
      </c>
      <c r="C25" s="46">
        <v>43791359</v>
      </c>
      <c r="D25" s="79">
        <v>1215720.3700000001</v>
      </c>
      <c r="E25" s="47">
        <v>7.3534925937812607</v>
      </c>
      <c r="F25" s="46">
        <v>21101437.330000002</v>
      </c>
      <c r="G25" s="47">
        <v>21.030958893710796</v>
      </c>
      <c r="H25" s="46">
        <v>22689921.669999998</v>
      </c>
      <c r="I25" s="48">
        <v>18.123854574127854</v>
      </c>
    </row>
    <row r="26" spans="1:9" s="2" customFormat="1" ht="11.25">
      <c r="A26" s="63" t="s">
        <v>43</v>
      </c>
      <c r="B26" s="64" t="s">
        <v>42</v>
      </c>
      <c r="C26" s="70">
        <v>1500000</v>
      </c>
      <c r="D26" s="71">
        <v>4104</v>
      </c>
      <c r="E26" s="72">
        <v>2.4823745944865836E-2</v>
      </c>
      <c r="F26" s="70">
        <v>712312</v>
      </c>
      <c r="G26" s="72">
        <v>0.7099328902206552</v>
      </c>
      <c r="H26" s="70">
        <v>787688</v>
      </c>
      <c r="I26" s="73">
        <v>0.62917549780089754</v>
      </c>
    </row>
    <row r="27" spans="1:9" s="2" customFormat="1" ht="11.25">
      <c r="A27" s="5" t="s">
        <v>41</v>
      </c>
      <c r="B27" s="61" t="s">
        <v>40</v>
      </c>
      <c r="C27" s="56">
        <v>1500000</v>
      </c>
      <c r="D27" s="57">
        <v>-32618.9</v>
      </c>
      <c r="E27" s="58">
        <v>-0.19730099576047372</v>
      </c>
      <c r="F27" s="56">
        <v>263129.37</v>
      </c>
      <c r="G27" s="58">
        <v>0.26225052244808472</v>
      </c>
      <c r="H27" s="56">
        <v>1236870.6299999999</v>
      </c>
      <c r="I27" s="59">
        <v>0.98796565943058634</v>
      </c>
    </row>
    <row r="28" spans="1:9" s="2" customFormat="1" ht="11.25">
      <c r="A28" s="63" t="s">
        <v>39</v>
      </c>
      <c r="B28" s="64" t="s">
        <v>17</v>
      </c>
      <c r="C28" s="70">
        <v>1710000</v>
      </c>
      <c r="D28" s="71">
        <v>48326.01</v>
      </c>
      <c r="E28" s="72">
        <v>0.29230813712696052</v>
      </c>
      <c r="F28" s="70">
        <v>366395.26</v>
      </c>
      <c r="G28" s="72">
        <v>0.36517150615874561</v>
      </c>
      <c r="H28" s="70">
        <v>1343604.74</v>
      </c>
      <c r="I28" s="73">
        <v>1.073220845229514</v>
      </c>
    </row>
    <row r="29" spans="1:9" s="2" customFormat="1" ht="11.25">
      <c r="A29" s="5" t="s">
        <v>38</v>
      </c>
      <c r="B29" s="61" t="s">
        <v>37</v>
      </c>
      <c r="C29" s="56">
        <v>50000</v>
      </c>
      <c r="D29" s="57">
        <v>230</v>
      </c>
      <c r="E29" s="58">
        <v>1.3911943390153855E-3</v>
      </c>
      <c r="F29" s="56">
        <v>230</v>
      </c>
      <c r="G29" s="58">
        <v>2.2923180397178578E-4</v>
      </c>
      <c r="H29" s="56">
        <v>49770</v>
      </c>
      <c r="I29" s="59">
        <v>3.9754400886582851E-2</v>
      </c>
    </row>
    <row r="30" spans="1:9" s="2" customFormat="1" ht="11.25">
      <c r="A30" s="63" t="s">
        <v>36</v>
      </c>
      <c r="B30" s="64" t="s">
        <v>35</v>
      </c>
      <c r="C30" s="70">
        <v>50000</v>
      </c>
      <c r="D30" s="71">
        <v>833</v>
      </c>
      <c r="E30" s="72">
        <v>5.0385429756513748E-3</v>
      </c>
      <c r="F30" s="70">
        <v>11500</v>
      </c>
      <c r="G30" s="72">
        <v>1.146159019858929E-2</v>
      </c>
      <c r="H30" s="70">
        <v>38500</v>
      </c>
      <c r="I30" s="73">
        <v>3.0752349490324283E-2</v>
      </c>
    </row>
    <row r="31" spans="1:9" s="2" customFormat="1" ht="11.25">
      <c r="A31" s="5" t="s">
        <v>34</v>
      </c>
      <c r="B31" s="61" t="s">
        <v>33</v>
      </c>
      <c r="C31" s="56">
        <v>800888</v>
      </c>
      <c r="D31" s="57">
        <v>0</v>
      </c>
      <c r="E31" s="58">
        <v>0</v>
      </c>
      <c r="F31" s="56">
        <v>328137.31</v>
      </c>
      <c r="G31" s="58">
        <v>0.32704133705108307</v>
      </c>
      <c r="H31" s="56">
        <v>472750.69</v>
      </c>
      <c r="I31" s="59">
        <v>0.37761544001745334</v>
      </c>
    </row>
    <row r="32" spans="1:9" s="2" customFormat="1" ht="11.25">
      <c r="A32" s="63" t="s">
        <v>32</v>
      </c>
      <c r="B32" s="64" t="s">
        <v>31</v>
      </c>
      <c r="C32" s="70">
        <v>941831</v>
      </c>
      <c r="D32" s="71">
        <v>0</v>
      </c>
      <c r="E32" s="72">
        <v>0</v>
      </c>
      <c r="F32" s="70">
        <v>0</v>
      </c>
      <c r="G32" s="72">
        <v>0</v>
      </c>
      <c r="H32" s="70">
        <v>941831</v>
      </c>
      <c r="I32" s="73">
        <v>0.75229911877458733</v>
      </c>
    </row>
    <row r="33" spans="1:9" s="2" customFormat="1" ht="11.25">
      <c r="A33" s="5" t="s">
        <v>30</v>
      </c>
      <c r="B33" s="61" t="s">
        <v>29</v>
      </c>
      <c r="C33" s="56">
        <v>1750000</v>
      </c>
      <c r="D33" s="57">
        <v>2400</v>
      </c>
      <c r="E33" s="58">
        <v>1.4516810494073589E-2</v>
      </c>
      <c r="F33" s="56">
        <v>530122.47</v>
      </c>
      <c r="G33" s="58">
        <v>0.52835187010469076</v>
      </c>
      <c r="H33" s="56">
        <v>1219877.53</v>
      </c>
      <c r="I33" s="59">
        <v>0.97439221137541676</v>
      </c>
    </row>
    <row r="34" spans="1:9" s="2" customFormat="1" ht="11.25">
      <c r="A34" s="63" t="s">
        <v>28</v>
      </c>
      <c r="B34" s="64" t="s">
        <v>27</v>
      </c>
      <c r="C34" s="70">
        <v>7177667</v>
      </c>
      <c r="D34" s="71">
        <v>0</v>
      </c>
      <c r="E34" s="72">
        <v>0</v>
      </c>
      <c r="F34" s="70">
        <v>7169718.7999999998</v>
      </c>
      <c r="G34" s="72">
        <v>7.1457720630192485</v>
      </c>
      <c r="H34" s="70">
        <v>7948.2000000001863</v>
      </c>
      <c r="I34" s="73">
        <v>6.3487227069870446E-3</v>
      </c>
    </row>
    <row r="35" spans="1:9" s="2" customFormat="1" ht="11.25">
      <c r="A35" s="5" t="s">
        <v>26</v>
      </c>
      <c r="B35" s="61" t="s">
        <v>15</v>
      </c>
      <c r="C35" s="56">
        <v>8680000</v>
      </c>
      <c r="D35" s="57">
        <v>-4028.7799999999997</v>
      </c>
      <c r="E35" s="58">
        <v>-2.4368764909297413E-2</v>
      </c>
      <c r="F35" s="56">
        <v>3706832.0100000002</v>
      </c>
      <c r="G35" s="58">
        <v>3.6944512550985249</v>
      </c>
      <c r="H35" s="56">
        <v>4973167.99</v>
      </c>
      <c r="I35" s="59">
        <v>3.9723792234434687</v>
      </c>
    </row>
    <row r="36" spans="1:9" s="2" customFormat="1" ht="11.25">
      <c r="A36" s="63" t="s">
        <v>25</v>
      </c>
      <c r="B36" s="64" t="s">
        <v>24</v>
      </c>
      <c r="C36" s="70">
        <v>11700000</v>
      </c>
      <c r="D36" s="71">
        <v>870584.8</v>
      </c>
      <c r="E36" s="72">
        <v>5.2658810669253988</v>
      </c>
      <c r="F36" s="70">
        <v>4958853.1500000004</v>
      </c>
      <c r="G36" s="72">
        <v>4.9422906661116199</v>
      </c>
      <c r="H36" s="70">
        <v>6741146.8499999996</v>
      </c>
      <c r="I36" s="73">
        <v>5.3845741271895751</v>
      </c>
    </row>
    <row r="37" spans="1:9" s="2" customFormat="1" ht="11.25">
      <c r="A37" s="5" t="s">
        <v>23</v>
      </c>
      <c r="B37" s="61" t="s">
        <v>22</v>
      </c>
      <c r="C37" s="56">
        <v>150000</v>
      </c>
      <c r="D37" s="57">
        <v>735</v>
      </c>
      <c r="E37" s="58">
        <v>4.4457732138100357E-3</v>
      </c>
      <c r="F37" s="56">
        <v>73560.52</v>
      </c>
      <c r="G37" s="58">
        <v>7.331482913348969E-2</v>
      </c>
      <c r="H37" s="56">
        <v>76439.48</v>
      </c>
      <c r="I37" s="59">
        <v>6.1056976722562425E-2</v>
      </c>
    </row>
    <row r="38" spans="1:9" s="2" customFormat="1" ht="11.25">
      <c r="A38" s="63" t="s">
        <v>21</v>
      </c>
      <c r="B38" s="64" t="s">
        <v>7</v>
      </c>
      <c r="C38" s="70">
        <v>2681973</v>
      </c>
      <c r="D38" s="71">
        <v>0</v>
      </c>
      <c r="E38" s="72">
        <v>0</v>
      </c>
      <c r="F38" s="70">
        <v>784336.28</v>
      </c>
      <c r="G38" s="72">
        <v>0.78171661036921614</v>
      </c>
      <c r="H38" s="70">
        <v>1897636.72</v>
      </c>
      <c r="I38" s="73">
        <v>1.5157607173795491</v>
      </c>
    </row>
    <row r="39" spans="1:9" s="2" customFormat="1" ht="11.25">
      <c r="A39" s="5" t="s">
        <v>20</v>
      </c>
      <c r="B39" s="61" t="s">
        <v>19</v>
      </c>
      <c r="C39" s="56">
        <v>4500000</v>
      </c>
      <c r="D39" s="57">
        <v>325155.24</v>
      </c>
      <c r="E39" s="58">
        <v>1.9667570834312567</v>
      </c>
      <c r="F39" s="56">
        <v>2187318.54</v>
      </c>
      <c r="G39" s="58">
        <v>2.1800129338484031</v>
      </c>
      <c r="H39" s="56">
        <v>2312681.46</v>
      </c>
      <c r="I39" s="59">
        <v>1.847282818641907</v>
      </c>
    </row>
    <row r="40" spans="1:9" s="2" customFormat="1" ht="11.25">
      <c r="A40" s="63" t="s">
        <v>18</v>
      </c>
      <c r="B40" s="64" t="s">
        <v>17</v>
      </c>
      <c r="C40" s="70">
        <v>100000</v>
      </c>
      <c r="D40" s="71">
        <v>0</v>
      </c>
      <c r="E40" s="72">
        <v>0</v>
      </c>
      <c r="F40" s="70">
        <v>0</v>
      </c>
      <c r="G40" s="72">
        <v>0</v>
      </c>
      <c r="H40" s="70">
        <v>100000</v>
      </c>
      <c r="I40" s="73">
        <v>7.9876232442400733E-2</v>
      </c>
    </row>
    <row r="41" spans="1:9" s="2" customFormat="1" ht="11.25">
      <c r="A41" s="5" t="s">
        <v>16</v>
      </c>
      <c r="B41" s="61" t="s">
        <v>15</v>
      </c>
      <c r="C41" s="56">
        <v>379000</v>
      </c>
      <c r="D41" s="57">
        <v>0</v>
      </c>
      <c r="E41" s="58">
        <v>0</v>
      </c>
      <c r="F41" s="56">
        <v>0</v>
      </c>
      <c r="G41" s="58">
        <v>0</v>
      </c>
      <c r="H41" s="56">
        <v>379000</v>
      </c>
      <c r="I41" s="59">
        <v>0.30273092095669879</v>
      </c>
    </row>
    <row r="42" spans="1:9" s="2" customFormat="1" ht="11.25">
      <c r="A42" s="63" t="s">
        <v>14</v>
      </c>
      <c r="B42" s="64" t="s">
        <v>7</v>
      </c>
      <c r="C42" s="70">
        <v>120000</v>
      </c>
      <c r="D42" s="71">
        <v>0</v>
      </c>
      <c r="E42" s="72">
        <v>0</v>
      </c>
      <c r="F42" s="70">
        <v>8991.6200000000008</v>
      </c>
      <c r="G42" s="72">
        <v>8.9615881444729956E-3</v>
      </c>
      <c r="H42" s="70">
        <v>111008.38</v>
      </c>
      <c r="I42" s="73">
        <v>8.8669311639343495E-2</v>
      </c>
    </row>
    <row r="43" spans="1:9" s="2" customFormat="1" ht="11.25">
      <c r="A43" s="5"/>
      <c r="B43" s="62" t="s">
        <v>13</v>
      </c>
      <c r="C43" s="46">
        <v>12399797</v>
      </c>
      <c r="D43" s="79">
        <v>1566.6</v>
      </c>
      <c r="E43" s="47">
        <v>9.4758480500065339E-3</v>
      </c>
      <c r="F43" s="46">
        <v>157798.17000000001</v>
      </c>
      <c r="G43" s="47">
        <v>0.15727112683715885</v>
      </c>
      <c r="H43" s="46">
        <v>12241998.83</v>
      </c>
      <c r="I43" s="48">
        <v>9.7784474410467794</v>
      </c>
    </row>
    <row r="44" spans="1:9" s="2" customFormat="1" ht="11.25">
      <c r="A44" s="63" t="s">
        <v>77</v>
      </c>
      <c r="B44" s="64" t="s">
        <v>78</v>
      </c>
      <c r="C44" s="70">
        <v>300000</v>
      </c>
      <c r="D44" s="71">
        <v>0</v>
      </c>
      <c r="E44" s="72">
        <v>0</v>
      </c>
      <c r="F44" s="70">
        <v>0</v>
      </c>
      <c r="G44" s="72">
        <v>0</v>
      </c>
      <c r="H44" s="70">
        <v>300000</v>
      </c>
      <c r="I44" s="73">
        <v>0.23962869732720221</v>
      </c>
    </row>
    <row r="45" spans="1:9" s="2" customFormat="1" ht="11.25">
      <c r="A45" s="5" t="s">
        <v>12</v>
      </c>
      <c r="B45" s="61" t="s">
        <v>11</v>
      </c>
      <c r="C45" s="56">
        <v>9500000</v>
      </c>
      <c r="D45" s="57">
        <v>0</v>
      </c>
      <c r="E45" s="58">
        <v>0</v>
      </c>
      <c r="F45" s="56">
        <v>100000</v>
      </c>
      <c r="G45" s="58">
        <v>9.9666001726863393E-2</v>
      </c>
      <c r="H45" s="56">
        <v>9400000</v>
      </c>
      <c r="I45" s="59">
        <v>7.5083658495856698</v>
      </c>
    </row>
    <row r="46" spans="1:9" s="2" customFormat="1" ht="11.25">
      <c r="A46" s="63" t="s">
        <v>10</v>
      </c>
      <c r="B46" s="64" t="s">
        <v>9</v>
      </c>
      <c r="C46" s="70">
        <v>2000000</v>
      </c>
      <c r="D46" s="71">
        <v>1566.6</v>
      </c>
      <c r="E46" s="72">
        <v>9.4758480500065339E-3</v>
      </c>
      <c r="F46" s="70">
        <v>42930.249999999993</v>
      </c>
      <c r="G46" s="72">
        <v>4.2786863706346767E-2</v>
      </c>
      <c r="H46" s="70">
        <v>1957069.75</v>
      </c>
      <c r="I46" s="73">
        <v>1.5632335825699111</v>
      </c>
    </row>
    <row r="47" spans="1:9" s="2" customFormat="1" ht="12" thickBot="1">
      <c r="A47" s="5" t="s">
        <v>8</v>
      </c>
      <c r="B47" s="61" t="s">
        <v>7</v>
      </c>
      <c r="C47" s="56">
        <v>599797</v>
      </c>
      <c r="D47" s="57">
        <v>0</v>
      </c>
      <c r="E47" s="58">
        <v>0</v>
      </c>
      <c r="F47" s="56">
        <v>14867.92</v>
      </c>
      <c r="G47" s="58">
        <v>1.4818261403948667E-2</v>
      </c>
      <c r="H47" s="56">
        <v>584929.07999999996</v>
      </c>
      <c r="I47" s="59">
        <v>0.4672193115639961</v>
      </c>
    </row>
    <row r="48" spans="1:9" s="2" customFormat="1" ht="16.5" customHeight="1" thickTop="1" thickBot="1">
      <c r="A48" s="83" t="s">
        <v>0</v>
      </c>
      <c r="B48" s="84"/>
      <c r="C48" s="18">
        <f>SUM(C43,C25,C17,C5)</f>
        <v>225528804.02000001</v>
      </c>
      <c r="D48" s="18">
        <f>SUM(D43,D25,D17,D5)</f>
        <v>16532557.210000001</v>
      </c>
      <c r="E48" s="18">
        <v>100</v>
      </c>
      <c r="F48" s="18">
        <f>SUM(F43,F25,F17,F5)</f>
        <v>100335117.56</v>
      </c>
      <c r="G48" s="18">
        <f>SUM(G40,G24,G16,G5)</f>
        <v>58.894615033129583</v>
      </c>
      <c r="H48" s="18">
        <f>SUM(H43,H25,H17,H5)</f>
        <v>125193686.46000002</v>
      </c>
      <c r="I48" s="18">
        <v>100</v>
      </c>
    </row>
    <row r="49" spans="1:10" s="2" customFormat="1" ht="16.5" customHeight="1" thickTop="1">
      <c r="A49" s="85" t="s">
        <v>76</v>
      </c>
      <c r="B49" s="85"/>
      <c r="C49" s="86"/>
      <c r="D49" s="86"/>
      <c r="E49" s="86"/>
      <c r="F49" s="86"/>
      <c r="G49" s="86"/>
      <c r="H49" s="86"/>
      <c r="I49" s="86"/>
      <c r="J49" s="30"/>
    </row>
    <row r="50" spans="1:10" s="2" customFormat="1" ht="16.5" customHeight="1">
      <c r="A50" s="9"/>
      <c r="B50" s="9" t="s">
        <v>6</v>
      </c>
      <c r="C50" s="14">
        <f>F5</f>
        <v>58860467.329999991</v>
      </c>
      <c r="D50" s="14"/>
      <c r="E50" s="14"/>
      <c r="F50" s="14"/>
      <c r="G50" s="14"/>
      <c r="H50" s="14"/>
      <c r="I50" s="14"/>
    </row>
    <row r="51" spans="1:10" s="2" customFormat="1" ht="16.5" customHeight="1">
      <c r="A51" s="9"/>
      <c r="B51" s="9" t="s">
        <v>5</v>
      </c>
      <c r="C51" s="14">
        <f>F16</f>
        <v>231513.9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21101437.330000002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157798.17000000001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8" zoomScale="120" workbookViewId="0">
      <selection activeCell="L56" sqref="L56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7" t="s">
        <v>79</v>
      </c>
      <c r="B1" s="87"/>
      <c r="C1" s="87"/>
      <c r="D1" s="87"/>
      <c r="E1" s="87"/>
      <c r="F1" s="87"/>
      <c r="G1" s="87"/>
      <c r="H1" s="87"/>
      <c r="I1" s="87"/>
    </row>
    <row r="2" spans="1:9" s="2" customFormat="1" ht="15" customHeight="1" thickBot="1">
      <c r="A2" s="88" t="s">
        <v>3</v>
      </c>
      <c r="B2" s="89" t="s">
        <v>74</v>
      </c>
      <c r="C2" s="90" t="s">
        <v>73</v>
      </c>
      <c r="D2" s="92" t="s">
        <v>86</v>
      </c>
      <c r="E2" s="88"/>
      <c r="F2" s="93" t="s">
        <v>75</v>
      </c>
      <c r="G2" s="94"/>
      <c r="H2" s="95" t="s">
        <v>2</v>
      </c>
      <c r="I2" s="96"/>
    </row>
    <row r="3" spans="1:9" s="2" customFormat="1" ht="15" customHeight="1" thickBot="1">
      <c r="A3" s="88"/>
      <c r="B3" s="89"/>
      <c r="C3" s="91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74" t="s">
        <v>72</v>
      </c>
    </row>
    <row r="4" spans="1:9" s="2" customFormat="1" ht="11.25">
      <c r="A4" s="63"/>
      <c r="B4" s="66" t="s">
        <v>71</v>
      </c>
      <c r="C4" s="75">
        <v>217808388.06</v>
      </c>
      <c r="D4" s="76">
        <v>17894272.689999998</v>
      </c>
      <c r="E4" s="77">
        <v>99.983384036188681</v>
      </c>
      <c r="F4" s="75">
        <v>118071592.08</v>
      </c>
      <c r="G4" s="77">
        <v>99.864020337162501</v>
      </c>
      <c r="H4" s="75">
        <v>99736795.980000004</v>
      </c>
      <c r="I4" s="78">
        <v>89.069939456923478</v>
      </c>
    </row>
    <row r="5" spans="1:9" s="2" customFormat="1" ht="11.25">
      <c r="A5" s="5"/>
      <c r="B5" s="6" t="s">
        <v>70</v>
      </c>
      <c r="C5" s="46">
        <v>147944465.74000001</v>
      </c>
      <c r="D5" s="79">
        <v>11721050.519999998</v>
      </c>
      <c r="E5" s="47">
        <v>65.490803440345303</v>
      </c>
      <c r="F5" s="46">
        <v>70581517.849999994</v>
      </c>
      <c r="G5" s="47">
        <v>59.697290515269877</v>
      </c>
      <c r="H5" s="46">
        <v>77362947.890000015</v>
      </c>
      <c r="I5" s="48">
        <v>69.088975809421498</v>
      </c>
    </row>
    <row r="6" spans="1:9" s="2" customFormat="1" ht="11.25">
      <c r="A6" s="63" t="s">
        <v>69</v>
      </c>
      <c r="B6" s="65" t="s">
        <v>68</v>
      </c>
      <c r="C6" s="70">
        <v>108434465.73999999</v>
      </c>
      <c r="D6" s="71">
        <v>9467322.5299999993</v>
      </c>
      <c r="E6" s="72">
        <v>52.898207192317656</v>
      </c>
      <c r="F6" s="70">
        <v>52656819.539999999</v>
      </c>
      <c r="G6" s="72">
        <v>44.536722210622159</v>
      </c>
      <c r="H6" s="70">
        <v>55777646.199999996</v>
      </c>
      <c r="I6" s="73">
        <v>49.812223475475811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40213.83</v>
      </c>
      <c r="E7" s="58">
        <v>0.22469283206480556</v>
      </c>
      <c r="F7" s="56">
        <v>209545.63</v>
      </c>
      <c r="G7" s="58">
        <v>0.17723203936900389</v>
      </c>
      <c r="H7" s="56">
        <v>490454.37</v>
      </c>
      <c r="I7" s="59">
        <v>0.43800024467442839</v>
      </c>
    </row>
    <row r="8" spans="1:9" s="2" customFormat="1" ht="11.25">
      <c r="A8" s="63" t="s">
        <v>65</v>
      </c>
      <c r="B8" s="65" t="s">
        <v>50</v>
      </c>
      <c r="C8" s="70">
        <v>1620000</v>
      </c>
      <c r="D8" s="71">
        <v>0</v>
      </c>
      <c r="E8" s="72">
        <v>0</v>
      </c>
      <c r="F8" s="70">
        <v>684304.58000000007</v>
      </c>
      <c r="G8" s="72">
        <v>0.57877941078012307</v>
      </c>
      <c r="H8" s="70">
        <v>935695.41999999993</v>
      </c>
      <c r="I8" s="73">
        <v>0.83562273673031395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52063.75</v>
      </c>
      <c r="E9" s="58">
        <v>0.29090368749790857</v>
      </c>
      <c r="F9" s="56">
        <v>327825.8</v>
      </c>
      <c r="G9" s="58">
        <v>0.27727247326405802</v>
      </c>
      <c r="H9" s="56">
        <v>372174.2</v>
      </c>
      <c r="I9" s="59">
        <v>0.33237014620036853</v>
      </c>
    </row>
    <row r="10" spans="1:9" s="2" customFormat="1" ht="11.25">
      <c r="A10" s="63" t="s">
        <v>56</v>
      </c>
      <c r="B10" s="65" t="s">
        <v>7</v>
      </c>
      <c r="C10" s="70">
        <v>4570000</v>
      </c>
      <c r="D10" s="71">
        <v>-6198.31</v>
      </c>
      <c r="E10" s="72">
        <v>-3.4632757633769398E-2</v>
      </c>
      <c r="F10" s="70">
        <v>18311.079999999998</v>
      </c>
      <c r="G10" s="72">
        <v>1.5487366887340859E-2</v>
      </c>
      <c r="H10" s="70">
        <v>4551688.92</v>
      </c>
      <c r="I10" s="73">
        <v>4.064885507375303</v>
      </c>
    </row>
    <row r="11" spans="1:9" s="2" customFormat="1" ht="11.25">
      <c r="A11" s="5" t="s">
        <v>55</v>
      </c>
      <c r="B11" s="8" t="s">
        <v>54</v>
      </c>
      <c r="C11" s="56">
        <v>11000000</v>
      </c>
      <c r="D11" s="57">
        <v>782449.42</v>
      </c>
      <c r="E11" s="58">
        <v>4.3718983276963304</v>
      </c>
      <c r="F11" s="56">
        <v>6806691.0099999998</v>
      </c>
      <c r="G11" s="58">
        <v>5.7570455134615059</v>
      </c>
      <c r="H11" s="56">
        <v>4193308.99</v>
      </c>
      <c r="I11" s="59">
        <v>3.744834333141899</v>
      </c>
    </row>
    <row r="12" spans="1:9" s="2" customFormat="1" ht="11.25">
      <c r="A12" s="63" t="s">
        <v>62</v>
      </c>
      <c r="B12" s="65" t="s">
        <v>60</v>
      </c>
      <c r="C12" s="70">
        <v>700000</v>
      </c>
      <c r="D12" s="71">
        <v>0</v>
      </c>
      <c r="E12" s="72">
        <v>0</v>
      </c>
      <c r="F12" s="70">
        <v>484321.02</v>
      </c>
      <c r="G12" s="72">
        <v>0.40963489471899805</v>
      </c>
      <c r="H12" s="70">
        <v>215678.97999999998</v>
      </c>
      <c r="I12" s="73">
        <v>0.19261209969671822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1355365.35</v>
      </c>
      <c r="E13" s="58">
        <v>7.5730384043003713</v>
      </c>
      <c r="F13" s="56">
        <v>9131946.9800000004</v>
      </c>
      <c r="G13" s="58">
        <v>7.7237286536350886</v>
      </c>
      <c r="H13" s="56">
        <v>9468053.0199999996</v>
      </c>
      <c r="I13" s="59">
        <v>8.455444161605616</v>
      </c>
    </row>
    <row r="14" spans="1:9" s="2" customFormat="1" ht="11.25">
      <c r="A14" s="63" t="s">
        <v>52</v>
      </c>
      <c r="B14" s="65" t="s">
        <v>7</v>
      </c>
      <c r="C14" s="70">
        <v>700000</v>
      </c>
      <c r="D14" s="71">
        <v>0</v>
      </c>
      <c r="E14" s="72">
        <v>0</v>
      </c>
      <c r="F14" s="70">
        <v>404.36</v>
      </c>
      <c r="G14" s="72">
        <v>3.4200449534189958E-4</v>
      </c>
      <c r="H14" s="70">
        <v>699595.64</v>
      </c>
      <c r="I14" s="73">
        <v>0.62477384286159654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8">
        <v>0</v>
      </c>
      <c r="F15" s="56">
        <v>0</v>
      </c>
      <c r="G15" s="58">
        <v>0</v>
      </c>
      <c r="H15" s="56">
        <v>120000</v>
      </c>
      <c r="I15" s="59">
        <v>0.10716599254876943</v>
      </c>
    </row>
    <row r="16" spans="1:9" s="2" customFormat="1" ht="11.25">
      <c r="A16" s="63" t="s">
        <v>51</v>
      </c>
      <c r="B16" s="65" t="s">
        <v>50</v>
      </c>
      <c r="C16" s="70">
        <v>800000</v>
      </c>
      <c r="D16" s="71">
        <v>29833.95</v>
      </c>
      <c r="E16" s="72">
        <v>0.16669575410200435</v>
      </c>
      <c r="F16" s="70">
        <v>261347.85</v>
      </c>
      <c r="G16" s="72">
        <v>0.22104594803625596</v>
      </c>
      <c r="H16" s="70">
        <v>538652.15</v>
      </c>
      <c r="I16" s="73">
        <v>0.48104326911065531</v>
      </c>
    </row>
    <row r="17" spans="1:9" s="2" customFormat="1" ht="11.25">
      <c r="A17" s="5"/>
      <c r="B17" s="6" t="s">
        <v>59</v>
      </c>
      <c r="C17" s="46">
        <v>26072563.32</v>
      </c>
      <c r="D17" s="79">
        <v>4687379.96</v>
      </c>
      <c r="E17" s="47">
        <v>26.190509040701045</v>
      </c>
      <c r="F17" s="46">
        <v>24902794.689999998</v>
      </c>
      <c r="G17" s="47">
        <v>21.062587126709829</v>
      </c>
      <c r="H17" s="46">
        <v>1169768.6300000027</v>
      </c>
      <c r="I17" s="48">
        <v>1.044661802386371</v>
      </c>
    </row>
    <row r="18" spans="1:9" s="2" customFormat="1" ht="11.25">
      <c r="A18" s="63" t="s">
        <v>58</v>
      </c>
      <c r="B18" s="65" t="s">
        <v>57</v>
      </c>
      <c r="C18" s="70">
        <v>24652563.32</v>
      </c>
      <c r="D18" s="71">
        <v>4679381.04</v>
      </c>
      <c r="E18" s="72">
        <v>26.145815461694522</v>
      </c>
      <c r="F18" s="70">
        <v>24652563.32</v>
      </c>
      <c r="G18" s="72">
        <v>20.850943409686479</v>
      </c>
      <c r="H18" s="70">
        <v>0</v>
      </c>
      <c r="I18" s="73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0</v>
      </c>
      <c r="E19" s="58">
        <v>0</v>
      </c>
      <c r="F19" s="56">
        <v>194676.56</v>
      </c>
      <c r="G19" s="58">
        <v>0.16465589736298603</v>
      </c>
      <c r="H19" s="56">
        <v>905323.44</v>
      </c>
      <c r="I19" s="59">
        <v>0.80849904187721922</v>
      </c>
    </row>
    <row r="20" spans="1:9" s="2" customFormat="1" ht="11.25">
      <c r="A20" s="63" t="s">
        <v>53</v>
      </c>
      <c r="B20" s="65" t="s">
        <v>50</v>
      </c>
      <c r="C20" s="70">
        <v>50000</v>
      </c>
      <c r="D20" s="71">
        <v>0</v>
      </c>
      <c r="E20" s="72">
        <v>0</v>
      </c>
      <c r="F20" s="70">
        <v>0</v>
      </c>
      <c r="G20" s="72">
        <v>0</v>
      </c>
      <c r="H20" s="70">
        <v>50000</v>
      </c>
      <c r="I20" s="73">
        <v>4.4652496895320595E-2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58">
        <v>0</v>
      </c>
      <c r="F21" s="56">
        <v>0</v>
      </c>
      <c r="G21" s="58">
        <v>0</v>
      </c>
      <c r="H21" s="56">
        <v>50000</v>
      </c>
      <c r="I21" s="59">
        <v>4.4652496895320595E-2</v>
      </c>
    </row>
    <row r="22" spans="1:9" s="2" customFormat="1" ht="11.25">
      <c r="A22" s="63" t="s">
        <v>21</v>
      </c>
      <c r="B22" s="64" t="s">
        <v>7</v>
      </c>
      <c r="C22" s="70">
        <v>200000</v>
      </c>
      <c r="D22" s="71">
        <v>7998.92</v>
      </c>
      <c r="E22" s="72">
        <v>4.4693579006521246E-2</v>
      </c>
      <c r="F22" s="70">
        <v>55554.81</v>
      </c>
      <c r="G22" s="72">
        <v>4.6987819660364812E-2</v>
      </c>
      <c r="H22" s="70">
        <v>144445.19</v>
      </c>
      <c r="I22" s="73">
        <v>0.12899676796037987</v>
      </c>
    </row>
    <row r="23" spans="1:9" s="2" customFormat="1" ht="11.25">
      <c r="A23" s="5" t="s">
        <v>51</v>
      </c>
      <c r="B23" s="61" t="s">
        <v>50</v>
      </c>
      <c r="C23" s="56">
        <v>20000</v>
      </c>
      <c r="D23" s="57">
        <v>0</v>
      </c>
      <c r="E23" s="58">
        <v>0</v>
      </c>
      <c r="F23" s="56">
        <v>0</v>
      </c>
      <c r="G23" s="58">
        <v>0</v>
      </c>
      <c r="H23" s="56">
        <v>20000</v>
      </c>
      <c r="I23" s="59">
        <v>1.786099875812824E-2</v>
      </c>
    </row>
    <row r="24" spans="1:9" s="2" customFormat="1" ht="11.25">
      <c r="A24" s="63" t="s">
        <v>14</v>
      </c>
      <c r="B24" s="64" t="s">
        <v>7</v>
      </c>
      <c r="C24" s="70">
        <v>1500000</v>
      </c>
      <c r="D24" s="71">
        <v>4104</v>
      </c>
      <c r="E24" s="72">
        <v>2.4823745944865836E-2</v>
      </c>
      <c r="F24" s="70">
        <v>712312</v>
      </c>
      <c r="G24" s="72">
        <v>0.7099328902206552</v>
      </c>
      <c r="H24" s="70">
        <v>787688</v>
      </c>
      <c r="I24" s="73">
        <v>0.62917549780089754</v>
      </c>
    </row>
    <row r="25" spans="1:9" s="2" customFormat="1" ht="11.25">
      <c r="A25" s="5"/>
      <c r="B25" s="62" t="s">
        <v>49</v>
      </c>
      <c r="C25" s="46">
        <v>43791359</v>
      </c>
      <c r="D25" s="79">
        <v>1485842.21</v>
      </c>
      <c r="E25" s="47">
        <v>8.3020715551423354</v>
      </c>
      <c r="F25" s="46">
        <v>22587279.540000003</v>
      </c>
      <c r="G25" s="47">
        <v>19.104142695182794</v>
      </c>
      <c r="H25" s="46">
        <v>21204079.459999997</v>
      </c>
      <c r="I25" s="48">
        <v>18.936301845115622</v>
      </c>
    </row>
    <row r="26" spans="1:9" s="2" customFormat="1" ht="11.25">
      <c r="A26" s="63" t="s">
        <v>43</v>
      </c>
      <c r="B26" s="64" t="s">
        <v>42</v>
      </c>
      <c r="C26" s="70">
        <v>1500000</v>
      </c>
      <c r="D26" s="71">
        <v>0</v>
      </c>
      <c r="E26" s="72">
        <v>0</v>
      </c>
      <c r="F26" s="70">
        <v>712312</v>
      </c>
      <c r="G26" s="72">
        <v>0.6024678654812029</v>
      </c>
      <c r="H26" s="70">
        <v>787688</v>
      </c>
      <c r="I26" s="73">
        <v>0.70344471948962584</v>
      </c>
    </row>
    <row r="27" spans="1:9" s="2" customFormat="1" ht="11.25">
      <c r="A27" s="5" t="s">
        <v>41</v>
      </c>
      <c r="B27" s="61" t="s">
        <v>40</v>
      </c>
      <c r="C27" s="56">
        <v>1550000</v>
      </c>
      <c r="D27" s="57">
        <v>120000</v>
      </c>
      <c r="E27" s="58">
        <v>0.6704942018150637</v>
      </c>
      <c r="F27" s="56">
        <v>383129.37</v>
      </c>
      <c r="G27" s="58">
        <v>0.32404779611610918</v>
      </c>
      <c r="H27" s="56">
        <v>1166870.6299999999</v>
      </c>
      <c r="I27" s="59">
        <v>1.0420737436663157</v>
      </c>
    </row>
    <row r="28" spans="1:9" s="2" customFormat="1" ht="11.25">
      <c r="A28" s="63" t="s">
        <v>39</v>
      </c>
      <c r="B28" s="64" t="s">
        <v>17</v>
      </c>
      <c r="C28" s="70">
        <v>1710000</v>
      </c>
      <c r="D28" s="71">
        <v>28292.98</v>
      </c>
      <c r="E28" s="72">
        <v>0.158085658683913</v>
      </c>
      <c r="F28" s="70">
        <v>394688.24</v>
      </c>
      <c r="G28" s="72">
        <v>0.33382419709808719</v>
      </c>
      <c r="H28" s="70">
        <v>1315311.76</v>
      </c>
      <c r="I28" s="73">
        <v>1.1746390855955735</v>
      </c>
    </row>
    <row r="29" spans="1:9" s="2" customFormat="1" ht="11.25">
      <c r="A29" s="5" t="s">
        <v>38</v>
      </c>
      <c r="B29" s="61" t="s">
        <v>37</v>
      </c>
      <c r="C29" s="56">
        <v>50000</v>
      </c>
      <c r="D29" s="57">
        <v>0</v>
      </c>
      <c r="E29" s="58">
        <v>0</v>
      </c>
      <c r="F29" s="56">
        <v>230</v>
      </c>
      <c r="G29" s="58">
        <v>1.9453218401581981E-4</v>
      </c>
      <c r="H29" s="56">
        <v>49770</v>
      </c>
      <c r="I29" s="59">
        <v>4.4447095409602122E-2</v>
      </c>
    </row>
    <row r="30" spans="1:9" s="2" customFormat="1" ht="11.25">
      <c r="A30" s="63" t="s">
        <v>36</v>
      </c>
      <c r="B30" s="64" t="s">
        <v>35</v>
      </c>
      <c r="C30" s="70">
        <v>200000</v>
      </c>
      <c r="D30" s="71">
        <v>22189.3</v>
      </c>
      <c r="E30" s="72">
        <v>0.1239816416027916</v>
      </c>
      <c r="F30" s="70">
        <v>33689.300000000003</v>
      </c>
      <c r="G30" s="72">
        <v>2.8494143943322434E-2</v>
      </c>
      <c r="H30" s="70">
        <v>166310.70000000001</v>
      </c>
      <c r="I30" s="73">
        <v>0.14852376030817191</v>
      </c>
    </row>
    <row r="31" spans="1:9" s="2" customFormat="1" ht="11.25">
      <c r="A31" s="5" t="s">
        <v>34</v>
      </c>
      <c r="B31" s="61" t="s">
        <v>33</v>
      </c>
      <c r="C31" s="56">
        <v>900888</v>
      </c>
      <c r="D31" s="57">
        <v>33360</v>
      </c>
      <c r="E31" s="58">
        <v>0.18639738810458772</v>
      </c>
      <c r="F31" s="56">
        <v>361497.31</v>
      </c>
      <c r="G31" s="58">
        <v>0.3057515705658429</v>
      </c>
      <c r="H31" s="56">
        <v>539390.68999999994</v>
      </c>
      <c r="I31" s="59">
        <v>0.48170282221179667</v>
      </c>
    </row>
    <row r="32" spans="1:9" s="2" customFormat="1" ht="11.25">
      <c r="A32" s="63" t="s">
        <v>32</v>
      </c>
      <c r="B32" s="64" t="s">
        <v>31</v>
      </c>
      <c r="C32" s="70">
        <v>941831</v>
      </c>
      <c r="D32" s="71">
        <v>0</v>
      </c>
      <c r="E32" s="72">
        <v>0</v>
      </c>
      <c r="F32" s="70">
        <v>0</v>
      </c>
      <c r="G32" s="72">
        <v>0</v>
      </c>
      <c r="H32" s="70">
        <v>941831</v>
      </c>
      <c r="I32" s="73">
        <v>0.84110211606833374</v>
      </c>
    </row>
    <row r="33" spans="1:9" s="2" customFormat="1" ht="11.25">
      <c r="A33" s="5" t="s">
        <v>30</v>
      </c>
      <c r="B33" s="61" t="s">
        <v>29</v>
      </c>
      <c r="C33" s="56">
        <v>1750000</v>
      </c>
      <c r="D33" s="57">
        <v>4700</v>
      </c>
      <c r="E33" s="58">
        <v>2.6261022904423333E-2</v>
      </c>
      <c r="F33" s="56">
        <v>534822.47</v>
      </c>
      <c r="G33" s="58">
        <v>0.45234862239058821</v>
      </c>
      <c r="H33" s="56">
        <v>1215177.53</v>
      </c>
      <c r="I33" s="59">
        <v>1.085214217711767</v>
      </c>
    </row>
    <row r="34" spans="1:9" s="2" customFormat="1" ht="11.25">
      <c r="A34" s="63" t="s">
        <v>28</v>
      </c>
      <c r="B34" s="64" t="s">
        <v>27</v>
      </c>
      <c r="C34" s="70">
        <v>7177667</v>
      </c>
      <c r="D34" s="71">
        <v>0</v>
      </c>
      <c r="E34" s="72">
        <v>0</v>
      </c>
      <c r="F34" s="70">
        <v>7169718.7999999998</v>
      </c>
      <c r="G34" s="72">
        <v>6.0640915519273166</v>
      </c>
      <c r="H34" s="70">
        <v>7948.2000000001863</v>
      </c>
      <c r="I34" s="73">
        <v>7.0981395164679099E-3</v>
      </c>
    </row>
    <row r="35" spans="1:9" s="2" customFormat="1" ht="11.25">
      <c r="A35" s="5" t="s">
        <v>26</v>
      </c>
      <c r="B35" s="61" t="s">
        <v>15</v>
      </c>
      <c r="C35" s="56">
        <v>8830000</v>
      </c>
      <c r="D35" s="57">
        <v>29493.01</v>
      </c>
      <c r="E35" s="58">
        <v>0.1647907683256141</v>
      </c>
      <c r="F35" s="56">
        <v>3736325.02</v>
      </c>
      <c r="G35" s="58">
        <v>3.1601542014502249</v>
      </c>
      <c r="H35" s="56">
        <v>5093674.9800000004</v>
      </c>
      <c r="I35" s="59">
        <v>4.5489061246044447</v>
      </c>
    </row>
    <row r="36" spans="1:9" s="2" customFormat="1" ht="11.25">
      <c r="A36" s="63" t="s">
        <v>25</v>
      </c>
      <c r="B36" s="64" t="s">
        <v>24</v>
      </c>
      <c r="C36" s="70">
        <v>11700000</v>
      </c>
      <c r="D36" s="71">
        <v>870335.8</v>
      </c>
      <c r="E36" s="72">
        <v>4.8629592294339581</v>
      </c>
      <c r="F36" s="70">
        <v>5829188.9500000011</v>
      </c>
      <c r="G36" s="72">
        <v>4.9302819890625385</v>
      </c>
      <c r="H36" s="70">
        <v>5870811.0499999989</v>
      </c>
      <c r="I36" s="73">
        <v>5.2429274436627757</v>
      </c>
    </row>
    <row r="37" spans="1:9" s="2" customFormat="1" ht="11.25">
      <c r="A37" s="5" t="s">
        <v>23</v>
      </c>
      <c r="B37" s="61" t="s">
        <v>22</v>
      </c>
      <c r="C37" s="56">
        <v>150000</v>
      </c>
      <c r="D37" s="57">
        <v>765</v>
      </c>
      <c r="E37" s="58">
        <v>4.2744005365710318E-3</v>
      </c>
      <c r="F37" s="56">
        <v>74325.52</v>
      </c>
      <c r="G37" s="58">
        <v>6.2863937972658684E-2</v>
      </c>
      <c r="H37" s="56">
        <v>75674.48</v>
      </c>
      <c r="I37" s="59">
        <v>6.7581089665100014E-2</v>
      </c>
    </row>
    <row r="38" spans="1:9" s="2" customFormat="1" ht="11.25">
      <c r="A38" s="63" t="s">
        <v>21</v>
      </c>
      <c r="B38" s="64" t="s">
        <v>7</v>
      </c>
      <c r="C38" s="70">
        <v>2231973</v>
      </c>
      <c r="D38" s="71">
        <v>0</v>
      </c>
      <c r="E38" s="72">
        <v>0</v>
      </c>
      <c r="F38" s="70">
        <v>784336.28</v>
      </c>
      <c r="G38" s="72">
        <v>0.66338543283149387</v>
      </c>
      <c r="H38" s="70">
        <v>1447636.72</v>
      </c>
      <c r="I38" s="73">
        <v>1.2928118829070416</v>
      </c>
    </row>
    <row r="39" spans="1:9" s="2" customFormat="1" ht="11.25">
      <c r="A39" s="5" t="s">
        <v>20</v>
      </c>
      <c r="B39" s="61" t="s">
        <v>19</v>
      </c>
      <c r="C39" s="56">
        <v>4500000</v>
      </c>
      <c r="D39" s="57">
        <v>324206.12</v>
      </c>
      <c r="E39" s="58">
        <v>1.8114860304413232</v>
      </c>
      <c r="F39" s="56">
        <v>2511524.66</v>
      </c>
      <c r="G39" s="58">
        <v>2.1242277274756058</v>
      </c>
      <c r="H39" s="56">
        <v>1988475.3399999999</v>
      </c>
      <c r="I39" s="59">
        <v>1.7758077789154312</v>
      </c>
    </row>
    <row r="40" spans="1:9" s="2" customFormat="1" ht="11.25">
      <c r="A40" s="63" t="s">
        <v>18</v>
      </c>
      <c r="B40" s="64" t="s">
        <v>17</v>
      </c>
      <c r="C40" s="70">
        <v>100000</v>
      </c>
      <c r="D40" s="71">
        <v>0</v>
      </c>
      <c r="E40" s="72">
        <v>0</v>
      </c>
      <c r="F40" s="70">
        <v>0</v>
      </c>
      <c r="G40" s="72">
        <v>0</v>
      </c>
      <c r="H40" s="70">
        <v>100000</v>
      </c>
      <c r="I40" s="73">
        <v>8.9304993790641191E-2</v>
      </c>
    </row>
    <row r="41" spans="1:9" s="2" customFormat="1" ht="11.25">
      <c r="A41" s="5" t="s">
        <v>16</v>
      </c>
      <c r="B41" s="61" t="s">
        <v>15</v>
      </c>
      <c r="C41" s="56">
        <v>379000</v>
      </c>
      <c r="D41" s="57">
        <v>52500</v>
      </c>
      <c r="E41" s="58">
        <v>0.29334121329409035</v>
      </c>
      <c r="F41" s="56">
        <v>52500</v>
      </c>
      <c r="G41" s="58">
        <v>4.4404085481871913E-2</v>
      </c>
      <c r="H41" s="56">
        <v>326500</v>
      </c>
      <c r="I41" s="59">
        <v>0.29158080472644349</v>
      </c>
    </row>
    <row r="42" spans="1:9" s="2" customFormat="1" ht="11.25">
      <c r="A42" s="63" t="s">
        <v>14</v>
      </c>
      <c r="B42" s="64" t="s">
        <v>7</v>
      </c>
      <c r="C42" s="70">
        <v>120000</v>
      </c>
      <c r="D42" s="71">
        <v>0</v>
      </c>
      <c r="E42" s="72">
        <v>0</v>
      </c>
      <c r="F42" s="70">
        <v>8991.6200000000008</v>
      </c>
      <c r="G42" s="72">
        <v>7.6050412019144607E-3</v>
      </c>
      <c r="H42" s="70">
        <v>111008.38</v>
      </c>
      <c r="I42" s="73">
        <v>9.9136026866091381E-2</v>
      </c>
    </row>
    <row r="43" spans="1:9" s="2" customFormat="1" ht="11.25">
      <c r="A43" s="5"/>
      <c r="B43" s="62" t="s">
        <v>13</v>
      </c>
      <c r="C43" s="46">
        <v>12399797</v>
      </c>
      <c r="D43" s="79">
        <v>2973.8</v>
      </c>
      <c r="E43" s="47">
        <v>1.6615963811313639E-2</v>
      </c>
      <c r="F43" s="46">
        <v>160771.97</v>
      </c>
      <c r="G43" s="47">
        <v>0.13597966283750376</v>
      </c>
      <c r="H43" s="46">
        <v>12239025.029999999</v>
      </c>
      <c r="I43" s="48">
        <v>10.930060543076522</v>
      </c>
    </row>
    <row r="44" spans="1:9" s="2" customFormat="1" ht="11.25">
      <c r="A44" s="63" t="s">
        <v>77</v>
      </c>
      <c r="B44" s="64" t="s">
        <v>78</v>
      </c>
      <c r="C44" s="70">
        <v>300000</v>
      </c>
      <c r="D44" s="71">
        <v>0</v>
      </c>
      <c r="E44" s="72">
        <v>0</v>
      </c>
      <c r="F44" s="70">
        <v>0</v>
      </c>
      <c r="G44" s="72">
        <v>0</v>
      </c>
      <c r="H44" s="70">
        <v>300000</v>
      </c>
      <c r="I44" s="73">
        <v>0.26791498137192354</v>
      </c>
    </row>
    <row r="45" spans="1:9" s="2" customFormat="1" ht="11.25">
      <c r="A45" s="5" t="s">
        <v>12</v>
      </c>
      <c r="B45" s="61" t="s">
        <v>11</v>
      </c>
      <c r="C45" s="56">
        <v>9500000</v>
      </c>
      <c r="D45" s="57">
        <v>0</v>
      </c>
      <c r="E45" s="58">
        <v>0</v>
      </c>
      <c r="F45" s="56">
        <v>100000</v>
      </c>
      <c r="G45" s="58">
        <v>8.4579210441660793E-2</v>
      </c>
      <c r="H45" s="56">
        <v>9400000</v>
      </c>
      <c r="I45" s="59">
        <v>8.3946694163202711</v>
      </c>
    </row>
    <row r="46" spans="1:9" s="2" customFormat="1" ht="11.25">
      <c r="A46" s="63" t="s">
        <v>10</v>
      </c>
      <c r="B46" s="64" t="s">
        <v>9</v>
      </c>
      <c r="C46" s="70">
        <v>2000000</v>
      </c>
      <c r="D46" s="71">
        <v>2973.8</v>
      </c>
      <c r="E46" s="72">
        <v>1.6615963811313639E-2</v>
      </c>
      <c r="F46" s="70">
        <v>45904.049999999996</v>
      </c>
      <c r="G46" s="72">
        <v>3.8825283050745188E-2</v>
      </c>
      <c r="H46" s="70">
        <v>1954095.95</v>
      </c>
      <c r="I46" s="73">
        <v>1.745105266810671</v>
      </c>
    </row>
    <row r="47" spans="1:9" s="2" customFormat="1" ht="12" thickBot="1">
      <c r="A47" s="5" t="s">
        <v>8</v>
      </c>
      <c r="B47" s="61" t="s">
        <v>7</v>
      </c>
      <c r="C47" s="56">
        <v>599797</v>
      </c>
      <c r="D47" s="57">
        <v>0</v>
      </c>
      <c r="E47" s="58">
        <v>0</v>
      </c>
      <c r="F47" s="56">
        <v>14867.92</v>
      </c>
      <c r="G47" s="58">
        <v>1.2575169345097774E-2</v>
      </c>
      <c r="H47" s="56">
        <v>584929.07999999996</v>
      </c>
      <c r="I47" s="59">
        <v>0.52237087857365461</v>
      </c>
    </row>
    <row r="48" spans="1:9" s="2" customFormat="1" ht="16.5" customHeight="1" thickTop="1" thickBot="1">
      <c r="A48" s="83" t="s">
        <v>0</v>
      </c>
      <c r="B48" s="84"/>
      <c r="C48" s="18">
        <f t="shared" ref="C48:I48" si="0">SUM(C43,C25,C17,C5)</f>
        <v>230208185.06</v>
      </c>
      <c r="D48" s="18">
        <f t="shared" si="0"/>
        <v>17897246.489999998</v>
      </c>
      <c r="E48" s="18">
        <f t="shared" si="0"/>
        <v>100</v>
      </c>
      <c r="F48" s="18">
        <f t="shared" si="0"/>
        <v>118232364.05</v>
      </c>
      <c r="G48" s="18">
        <f t="shared" si="0"/>
        <v>100</v>
      </c>
      <c r="H48" s="18">
        <f t="shared" si="0"/>
        <v>111975821.01000002</v>
      </c>
      <c r="I48" s="18">
        <f t="shared" si="0"/>
        <v>100.00000000000001</v>
      </c>
    </row>
    <row r="49" spans="1:10" s="2" customFormat="1" ht="16.5" customHeight="1" thickTop="1">
      <c r="A49" s="85" t="s">
        <v>76</v>
      </c>
      <c r="B49" s="85"/>
      <c r="C49" s="86"/>
      <c r="D49" s="86"/>
      <c r="E49" s="86"/>
      <c r="F49" s="86"/>
      <c r="G49" s="86"/>
      <c r="H49" s="86"/>
      <c r="I49" s="86"/>
      <c r="J49" s="30"/>
    </row>
    <row r="50" spans="1:10" s="2" customFormat="1" ht="16.5" customHeight="1">
      <c r="A50" s="9"/>
      <c r="B50" s="9" t="s">
        <v>6</v>
      </c>
      <c r="C50" s="14">
        <f>F5</f>
        <v>70581517.849999994</v>
      </c>
      <c r="D50" s="14"/>
      <c r="E50" s="14"/>
      <c r="F50" s="14"/>
      <c r="G50" s="14"/>
      <c r="H50" s="14"/>
      <c r="I50" s="14"/>
    </row>
    <row r="51" spans="1:10" s="2" customFormat="1" ht="16.5" customHeight="1">
      <c r="A51" s="9"/>
      <c r="B51" s="9" t="s">
        <v>5</v>
      </c>
      <c r="C51" s="14">
        <f>F17</f>
        <v>24902794.689999998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22587279.540000003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160771.97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zoomScale="120" workbookViewId="0">
      <selection activeCell="I52" sqref="I52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7" t="s">
        <v>79</v>
      </c>
      <c r="B1" s="87"/>
      <c r="C1" s="87"/>
      <c r="D1" s="87"/>
      <c r="E1" s="87"/>
      <c r="F1" s="87"/>
      <c r="G1" s="87"/>
      <c r="H1" s="87"/>
      <c r="I1" s="87"/>
    </row>
    <row r="2" spans="1:9" s="2" customFormat="1" ht="15" customHeight="1" thickBot="1">
      <c r="A2" s="88" t="s">
        <v>3</v>
      </c>
      <c r="B2" s="89" t="s">
        <v>74</v>
      </c>
      <c r="C2" s="90" t="s">
        <v>73</v>
      </c>
      <c r="D2" s="92" t="s">
        <v>87</v>
      </c>
      <c r="E2" s="88"/>
      <c r="F2" s="93" t="s">
        <v>75</v>
      </c>
      <c r="G2" s="94"/>
      <c r="H2" s="95" t="s">
        <v>2</v>
      </c>
      <c r="I2" s="96"/>
    </row>
    <row r="3" spans="1:9" s="2" customFormat="1" ht="15" customHeight="1" thickBot="1">
      <c r="A3" s="88"/>
      <c r="B3" s="89"/>
      <c r="C3" s="91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80" t="s">
        <v>72</v>
      </c>
    </row>
    <row r="4" spans="1:9" s="2" customFormat="1" ht="11.25">
      <c r="A4" s="63"/>
      <c r="B4" s="66" t="s">
        <v>71</v>
      </c>
      <c r="C4" s="75">
        <v>227332763.43000001</v>
      </c>
      <c r="D4" s="76">
        <v>14382443.129999999</v>
      </c>
      <c r="E4" s="76">
        <f>(D4/D$48)*100</f>
        <v>99.964780008107041</v>
      </c>
      <c r="F4" s="75">
        <v>132454035.20999999</v>
      </c>
      <c r="G4" s="75">
        <f>(F4/F$48)*100</f>
        <v>99.874951434937444</v>
      </c>
      <c r="H4" s="75">
        <v>94878728.220000014</v>
      </c>
      <c r="I4" s="75">
        <f>(H4/H$48)*100</f>
        <v>93.834643308902301</v>
      </c>
    </row>
    <row r="5" spans="1:9" s="2" customFormat="1" ht="11.25">
      <c r="A5" s="5"/>
      <c r="B5" s="6" t="s">
        <v>70</v>
      </c>
      <c r="C5" s="46">
        <v>147944465.74000001</v>
      </c>
      <c r="D5" s="79">
        <v>9215465.5099999979</v>
      </c>
      <c r="E5" s="79">
        <f t="shared" ref="E5:E47" si="0">(D5/D$48)*100</f>
        <v>64.051842517485269</v>
      </c>
      <c r="F5" s="46">
        <v>79796983.359999999</v>
      </c>
      <c r="G5" s="46">
        <f t="shared" ref="G5:G47" si="1">(F5/F$48)*100</f>
        <v>60.169702078905139</v>
      </c>
      <c r="H5" s="46">
        <v>68147482.38000001</v>
      </c>
      <c r="I5" s="46">
        <f t="shared" ref="I5:I47" si="2">(H5/H$48)*100</f>
        <v>67.397559194717928</v>
      </c>
    </row>
    <row r="6" spans="1:9" s="2" customFormat="1" ht="11.25">
      <c r="A6" s="63" t="s">
        <v>69</v>
      </c>
      <c r="B6" s="65" t="s">
        <v>68</v>
      </c>
      <c r="C6" s="70">
        <v>108434465.73999999</v>
      </c>
      <c r="D6" s="71">
        <v>7248157.8899999997</v>
      </c>
      <c r="E6" s="76">
        <f t="shared" si="0"/>
        <v>50.378124383230251</v>
      </c>
      <c r="F6" s="70">
        <v>59904977.43</v>
      </c>
      <c r="G6" s="75">
        <f t="shared" si="1"/>
        <v>45.170437443045671</v>
      </c>
      <c r="H6" s="70">
        <v>48529488.309999995</v>
      </c>
      <c r="I6" s="75">
        <f t="shared" si="2"/>
        <v>47.995449675225345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35634.519999999997</v>
      </c>
      <c r="E7" s="79">
        <f t="shared" si="0"/>
        <v>0.24767676258452836</v>
      </c>
      <c r="F7" s="56">
        <v>245180.15</v>
      </c>
      <c r="G7" s="46">
        <f t="shared" si="1"/>
        <v>0.18487436441809463</v>
      </c>
      <c r="H7" s="56">
        <v>454819.85</v>
      </c>
      <c r="I7" s="46">
        <f t="shared" si="2"/>
        <v>0.44981482356718755</v>
      </c>
    </row>
    <row r="8" spans="1:9" s="2" customFormat="1" ht="11.25">
      <c r="A8" s="63" t="s">
        <v>65</v>
      </c>
      <c r="B8" s="65" t="s">
        <v>50</v>
      </c>
      <c r="C8" s="70">
        <v>1620000</v>
      </c>
      <c r="D8" s="71">
        <v>268570.83</v>
      </c>
      <c r="E8" s="76">
        <f t="shared" si="0"/>
        <v>1.8666942531859483</v>
      </c>
      <c r="F8" s="70">
        <v>952875.41000000015</v>
      </c>
      <c r="G8" s="75">
        <f t="shared" si="1"/>
        <v>0.71850121550778634</v>
      </c>
      <c r="H8" s="70">
        <v>667124.58999999985</v>
      </c>
      <c r="I8" s="75">
        <f t="shared" si="2"/>
        <v>0.65978327407693904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52627.89</v>
      </c>
      <c r="E9" s="79">
        <f t="shared" si="0"/>
        <v>0.36578871882811032</v>
      </c>
      <c r="F9" s="56">
        <v>380453.69</v>
      </c>
      <c r="G9" s="46">
        <f t="shared" si="1"/>
        <v>0.28687532057252113</v>
      </c>
      <c r="H9" s="56">
        <v>319546.31</v>
      </c>
      <c r="I9" s="46">
        <f t="shared" si="2"/>
        <v>0.31602988975568203</v>
      </c>
    </row>
    <row r="10" spans="1:9" s="2" customFormat="1" ht="11.25">
      <c r="A10" s="63" t="s">
        <v>56</v>
      </c>
      <c r="B10" s="65" t="s">
        <v>7</v>
      </c>
      <c r="C10" s="70">
        <v>4570000</v>
      </c>
      <c r="D10" s="71">
        <v>25757.02</v>
      </c>
      <c r="E10" s="76">
        <f t="shared" si="0"/>
        <v>0.17902346734079619</v>
      </c>
      <c r="F10" s="70">
        <v>44068.1</v>
      </c>
      <c r="G10" s="75">
        <f t="shared" si="1"/>
        <v>3.3228880798926975E-2</v>
      </c>
      <c r="H10" s="70">
        <v>4525931.9000000004</v>
      </c>
      <c r="I10" s="75">
        <f t="shared" si="2"/>
        <v>4.4761266665815187</v>
      </c>
    </row>
    <row r="11" spans="1:9" s="2" customFormat="1" ht="11.25">
      <c r="A11" s="5" t="s">
        <v>55</v>
      </c>
      <c r="B11" s="8" t="s">
        <v>54</v>
      </c>
      <c r="C11" s="56">
        <v>11000000</v>
      </c>
      <c r="D11" s="57">
        <v>205710.56</v>
      </c>
      <c r="E11" s="79">
        <f t="shared" si="0"/>
        <v>1.4297856553210309</v>
      </c>
      <c r="F11" s="56">
        <v>7012401.5700000003</v>
      </c>
      <c r="G11" s="46">
        <f t="shared" si="1"/>
        <v>5.287594788151484</v>
      </c>
      <c r="H11" s="56">
        <v>3987598.4299999997</v>
      </c>
      <c r="I11" s="46">
        <f t="shared" si="2"/>
        <v>3.943717241556727</v>
      </c>
    </row>
    <row r="12" spans="1:9" s="2" customFormat="1" ht="11.25">
      <c r="A12" s="63" t="s">
        <v>62</v>
      </c>
      <c r="B12" s="65" t="s">
        <v>60</v>
      </c>
      <c r="C12" s="70">
        <v>700000</v>
      </c>
      <c r="D12" s="71">
        <v>0</v>
      </c>
      <c r="E12" s="76">
        <f t="shared" si="0"/>
        <v>0</v>
      </c>
      <c r="F12" s="70">
        <v>484321.02</v>
      </c>
      <c r="G12" s="75">
        <f t="shared" si="1"/>
        <v>0.36519490157267342</v>
      </c>
      <c r="H12" s="70">
        <v>215678.97999999998</v>
      </c>
      <c r="I12" s="75">
        <f t="shared" si="2"/>
        <v>0.21330555897208747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1349150.39</v>
      </c>
      <c r="E13" s="79">
        <f t="shared" si="0"/>
        <v>9.377233110895105</v>
      </c>
      <c r="F13" s="56">
        <v>10481097.370000001</v>
      </c>
      <c r="G13" s="46">
        <f t="shared" si="1"/>
        <v>7.9031121185092408</v>
      </c>
      <c r="H13" s="56">
        <v>8118902.629999999</v>
      </c>
      <c r="I13" s="46">
        <f t="shared" si="2"/>
        <v>8.0295588551656767</v>
      </c>
    </row>
    <row r="14" spans="1:9" s="2" customFormat="1" ht="11.25">
      <c r="A14" s="63" t="s">
        <v>52</v>
      </c>
      <c r="B14" s="65" t="s">
        <v>7</v>
      </c>
      <c r="C14" s="70">
        <v>700000</v>
      </c>
      <c r="D14" s="71">
        <v>0</v>
      </c>
      <c r="E14" s="76">
        <f t="shared" si="0"/>
        <v>0</v>
      </c>
      <c r="F14" s="70">
        <v>404.36</v>
      </c>
      <c r="G14" s="75">
        <f t="shared" si="1"/>
        <v>3.0490151015936956E-4</v>
      </c>
      <c r="H14" s="70">
        <v>699595.64</v>
      </c>
      <c r="I14" s="75">
        <f t="shared" si="2"/>
        <v>0.69189699916345715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79">
        <f t="shared" si="0"/>
        <v>0</v>
      </c>
      <c r="F15" s="56">
        <v>0</v>
      </c>
      <c r="G15" s="46">
        <f t="shared" si="1"/>
        <v>0</v>
      </c>
      <c r="H15" s="56">
        <v>120000</v>
      </c>
      <c r="I15" s="46">
        <f t="shared" si="2"/>
        <v>0.11867947018597035</v>
      </c>
    </row>
    <row r="16" spans="1:9" s="2" customFormat="1" ht="11.25">
      <c r="A16" s="63" t="s">
        <v>51</v>
      </c>
      <c r="B16" s="65" t="s">
        <v>50</v>
      </c>
      <c r="C16" s="70">
        <v>800000</v>
      </c>
      <c r="D16" s="71">
        <v>29856.41</v>
      </c>
      <c r="E16" s="76">
        <f t="shared" si="0"/>
        <v>0.20751616609951079</v>
      </c>
      <c r="F16" s="70">
        <v>291204.26</v>
      </c>
      <c r="G16" s="75">
        <f t="shared" si="1"/>
        <v>0.21957814481858171</v>
      </c>
      <c r="H16" s="70">
        <v>508795.74</v>
      </c>
      <c r="I16" s="75">
        <f t="shared" si="2"/>
        <v>0.50319674046732277</v>
      </c>
    </row>
    <row r="17" spans="1:9" s="2" customFormat="1" ht="11.25">
      <c r="A17" s="5"/>
      <c r="B17" s="6" t="s">
        <v>59</v>
      </c>
      <c r="C17" s="56">
        <v>29596938.689999998</v>
      </c>
      <c r="D17" s="57">
        <v>3625624.47</v>
      </c>
      <c r="E17" s="79">
        <f t="shared" si="0"/>
        <v>25.199804321114655</v>
      </c>
      <c r="F17" s="56">
        <v>28528419.159999996</v>
      </c>
      <c r="G17" s="46">
        <f t="shared" si="1"/>
        <v>21.5114207249567</v>
      </c>
      <c r="H17" s="56">
        <v>1068519.5300000012</v>
      </c>
      <c r="I17" s="46">
        <f t="shared" si="2"/>
        <v>1.0567610975313517</v>
      </c>
    </row>
    <row r="18" spans="1:9" s="2" customFormat="1" ht="11.25">
      <c r="A18" s="63" t="s">
        <v>58</v>
      </c>
      <c r="B18" s="65" t="s">
        <v>57</v>
      </c>
      <c r="C18" s="70">
        <v>28176938.689999998</v>
      </c>
      <c r="D18" s="71">
        <v>3524375.37</v>
      </c>
      <c r="E18" s="76">
        <f t="shared" si="0"/>
        <v>24.496075203882341</v>
      </c>
      <c r="F18" s="70">
        <v>28176938.689999998</v>
      </c>
      <c r="G18" s="75">
        <f t="shared" si="1"/>
        <v>21.246392220419843</v>
      </c>
      <c r="H18" s="70">
        <v>0</v>
      </c>
      <c r="I18" s="75">
        <f t="shared" si="2"/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93250.18</v>
      </c>
      <c r="E19" s="79">
        <f t="shared" si="0"/>
        <v>0.64813284121196346</v>
      </c>
      <c r="F19" s="56">
        <v>287926.74</v>
      </c>
      <c r="G19" s="46">
        <f t="shared" si="1"/>
        <v>0.21710678069360012</v>
      </c>
      <c r="H19" s="56">
        <v>812073.26</v>
      </c>
      <c r="I19" s="46">
        <f t="shared" si="2"/>
        <v>0.80313686874161472</v>
      </c>
    </row>
    <row r="20" spans="1:9" s="2" customFormat="1" ht="11.25">
      <c r="A20" s="63" t="s">
        <v>53</v>
      </c>
      <c r="B20" s="65" t="s">
        <v>50</v>
      </c>
      <c r="C20" s="70">
        <v>50000</v>
      </c>
      <c r="D20" s="71">
        <v>0</v>
      </c>
      <c r="E20" s="76">
        <f t="shared" si="0"/>
        <v>0</v>
      </c>
      <c r="F20" s="70">
        <v>0</v>
      </c>
      <c r="G20" s="75">
        <f t="shared" si="1"/>
        <v>0</v>
      </c>
      <c r="H20" s="70">
        <v>50000</v>
      </c>
      <c r="I20" s="75">
        <f t="shared" si="2"/>
        <v>4.9449779244154314E-2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79">
        <f t="shared" si="0"/>
        <v>0</v>
      </c>
      <c r="F21" s="56">
        <v>0</v>
      </c>
      <c r="G21" s="46">
        <f t="shared" si="1"/>
        <v>0</v>
      </c>
      <c r="H21" s="56">
        <v>50000</v>
      </c>
      <c r="I21" s="46">
        <f t="shared" si="2"/>
        <v>4.9449779244154314E-2</v>
      </c>
    </row>
    <row r="22" spans="1:9" s="2" customFormat="1" ht="11.25">
      <c r="A22" s="63" t="s">
        <v>21</v>
      </c>
      <c r="B22" s="64" t="s">
        <v>7</v>
      </c>
      <c r="C22" s="70">
        <v>0</v>
      </c>
      <c r="D22" s="71">
        <v>0</v>
      </c>
      <c r="E22" s="76">
        <f t="shared" si="0"/>
        <v>0</v>
      </c>
      <c r="F22" s="70">
        <v>0</v>
      </c>
      <c r="G22" s="75">
        <f t="shared" si="1"/>
        <v>0</v>
      </c>
      <c r="H22" s="70">
        <v>0</v>
      </c>
      <c r="I22" s="75">
        <f t="shared" si="2"/>
        <v>0</v>
      </c>
    </row>
    <row r="23" spans="1:9" s="2" customFormat="1" ht="11.25">
      <c r="A23" s="5" t="s">
        <v>51</v>
      </c>
      <c r="B23" s="61" t="s">
        <v>50</v>
      </c>
      <c r="C23" s="56">
        <v>200000</v>
      </c>
      <c r="D23" s="57">
        <v>7998.92</v>
      </c>
      <c r="E23" s="79">
        <f t="shared" si="0"/>
        <v>5.5596276020348688E-2</v>
      </c>
      <c r="F23" s="56">
        <v>63553.729999999996</v>
      </c>
      <c r="G23" s="46">
        <f t="shared" si="1"/>
        <v>4.792172384326053E-2</v>
      </c>
      <c r="H23" s="56">
        <v>136446.27000000002</v>
      </c>
      <c r="I23" s="46">
        <f t="shared" si="2"/>
        <v>0.13494475860376554</v>
      </c>
    </row>
    <row r="24" spans="1:9" s="2" customFormat="1" ht="11.25">
      <c r="A24" s="63" t="s">
        <v>14</v>
      </c>
      <c r="B24" s="64" t="s">
        <v>7</v>
      </c>
      <c r="C24" s="70">
        <v>20000</v>
      </c>
      <c r="D24" s="71">
        <v>0</v>
      </c>
      <c r="E24" s="76">
        <f t="shared" si="0"/>
        <v>0</v>
      </c>
      <c r="F24" s="70">
        <v>0</v>
      </c>
      <c r="G24" s="75">
        <f t="shared" si="1"/>
        <v>0</v>
      </c>
      <c r="H24" s="70">
        <v>20000</v>
      </c>
      <c r="I24" s="75">
        <f t="shared" si="2"/>
        <v>1.9779911697661728E-2</v>
      </c>
    </row>
    <row r="25" spans="1:9" s="2" customFormat="1" ht="11.25">
      <c r="A25" s="5"/>
      <c r="B25" s="62" t="s">
        <v>49</v>
      </c>
      <c r="C25" s="46">
        <v>49791359</v>
      </c>
      <c r="D25" s="79">
        <v>1541353.15</v>
      </c>
      <c r="E25" s="79">
        <f t="shared" si="0"/>
        <v>10.713133169507122</v>
      </c>
      <c r="F25" s="46">
        <v>24128632.690000001</v>
      </c>
      <c r="G25" s="46">
        <f t="shared" si="1"/>
        <v>18.193828631075604</v>
      </c>
      <c r="H25" s="46">
        <v>25662726.309999999</v>
      </c>
      <c r="I25" s="46">
        <f t="shared" si="2"/>
        <v>25.380323016653016</v>
      </c>
    </row>
    <row r="26" spans="1:9" s="2" customFormat="1" ht="11.25">
      <c r="A26" s="63" t="s">
        <v>43</v>
      </c>
      <c r="B26" s="64" t="s">
        <v>42</v>
      </c>
      <c r="C26" s="70">
        <v>1500000</v>
      </c>
      <c r="D26" s="71">
        <v>0</v>
      </c>
      <c r="E26" s="76">
        <f t="shared" si="0"/>
        <v>0</v>
      </c>
      <c r="F26" s="70">
        <v>712312</v>
      </c>
      <c r="G26" s="75">
        <f t="shared" si="1"/>
        <v>0.5371080336943338</v>
      </c>
      <c r="H26" s="70">
        <v>787688</v>
      </c>
      <c r="I26" s="75">
        <f t="shared" si="2"/>
        <v>0.7790199542653885</v>
      </c>
    </row>
    <row r="27" spans="1:9" s="2" customFormat="1" ht="11.25">
      <c r="A27" s="5" t="s">
        <v>41</v>
      </c>
      <c r="B27" s="61" t="s">
        <v>40</v>
      </c>
      <c r="C27" s="56">
        <v>1550000</v>
      </c>
      <c r="D27" s="57">
        <v>91234.7</v>
      </c>
      <c r="E27" s="79">
        <f t="shared" si="0"/>
        <v>0.63412430226001837</v>
      </c>
      <c r="F27" s="56">
        <v>474364.07</v>
      </c>
      <c r="G27" s="46">
        <f t="shared" si="1"/>
        <v>0.35768701480943932</v>
      </c>
      <c r="H27" s="56">
        <v>1075635.93</v>
      </c>
      <c r="I27" s="46">
        <f t="shared" si="2"/>
        <v>1.0637991857116125</v>
      </c>
    </row>
    <row r="28" spans="1:9" s="2" customFormat="1" ht="11.25">
      <c r="A28" s="63" t="s">
        <v>39</v>
      </c>
      <c r="B28" s="64" t="s">
        <v>17</v>
      </c>
      <c r="C28" s="70">
        <v>1710000</v>
      </c>
      <c r="D28" s="71">
        <v>23246.11</v>
      </c>
      <c r="E28" s="76">
        <f t="shared" si="0"/>
        <v>0.16157145564143507</v>
      </c>
      <c r="F28" s="70">
        <v>417934.35</v>
      </c>
      <c r="G28" s="75">
        <f t="shared" si="1"/>
        <v>0.31513704239409063</v>
      </c>
      <c r="H28" s="70">
        <v>1292065.6499999999</v>
      </c>
      <c r="I28" s="75">
        <f t="shared" si="2"/>
        <v>1.2778472232290949</v>
      </c>
    </row>
    <row r="29" spans="1:9" s="2" customFormat="1" ht="11.25">
      <c r="A29" s="5" t="s">
        <v>38</v>
      </c>
      <c r="B29" s="61" t="s">
        <v>37</v>
      </c>
      <c r="C29" s="56">
        <v>50000</v>
      </c>
      <c r="D29" s="57">
        <v>6210</v>
      </c>
      <c r="E29" s="79">
        <f t="shared" si="0"/>
        <v>4.3162436189681276E-2</v>
      </c>
      <c r="F29" s="56">
        <v>6440</v>
      </c>
      <c r="G29" s="46">
        <f t="shared" si="1"/>
        <v>4.8559840870173602E-3</v>
      </c>
      <c r="H29" s="56">
        <v>43560</v>
      </c>
      <c r="I29" s="46">
        <f t="shared" si="2"/>
        <v>4.3080647677507238E-2</v>
      </c>
    </row>
    <row r="30" spans="1:9" s="2" customFormat="1" ht="11.25">
      <c r="A30" s="63" t="s">
        <v>36</v>
      </c>
      <c r="B30" s="64" t="s">
        <v>35</v>
      </c>
      <c r="C30" s="70">
        <v>200000</v>
      </c>
      <c r="D30" s="71">
        <v>0</v>
      </c>
      <c r="E30" s="76">
        <f t="shared" si="0"/>
        <v>0</v>
      </c>
      <c r="F30" s="70">
        <v>33689.300000000003</v>
      </c>
      <c r="G30" s="75">
        <f t="shared" si="1"/>
        <v>2.5402904456949371E-2</v>
      </c>
      <c r="H30" s="70">
        <v>166310.70000000001</v>
      </c>
      <c r="I30" s="75">
        <f t="shared" si="2"/>
        <v>0.16448054801881551</v>
      </c>
    </row>
    <row r="31" spans="1:9" s="2" customFormat="1" ht="11.25">
      <c r="A31" s="5" t="s">
        <v>34</v>
      </c>
      <c r="B31" s="61" t="s">
        <v>33</v>
      </c>
      <c r="C31" s="56">
        <v>900888</v>
      </c>
      <c r="D31" s="57">
        <v>0</v>
      </c>
      <c r="E31" s="79">
        <f t="shared" si="0"/>
        <v>0</v>
      </c>
      <c r="F31" s="56">
        <v>361497.31</v>
      </c>
      <c r="G31" s="46">
        <f t="shared" si="1"/>
        <v>0.27258155044403443</v>
      </c>
      <c r="H31" s="56">
        <v>539390.68999999994</v>
      </c>
      <c r="I31" s="46">
        <f t="shared" si="2"/>
        <v>0.5334550109370414</v>
      </c>
    </row>
    <row r="32" spans="1:9" s="2" customFormat="1" ht="11.25">
      <c r="A32" s="63" t="s">
        <v>32</v>
      </c>
      <c r="B32" s="64" t="s">
        <v>31</v>
      </c>
      <c r="C32" s="70">
        <v>941831</v>
      </c>
      <c r="D32" s="71">
        <v>0</v>
      </c>
      <c r="E32" s="76">
        <f t="shared" si="0"/>
        <v>0</v>
      </c>
      <c r="F32" s="70">
        <v>0</v>
      </c>
      <c r="G32" s="75">
        <f t="shared" si="1"/>
        <v>0</v>
      </c>
      <c r="H32" s="70">
        <v>941831</v>
      </c>
      <c r="I32" s="75">
        <f t="shared" si="2"/>
        <v>0.93146670070602211</v>
      </c>
    </row>
    <row r="33" spans="1:9" s="2" customFormat="1" ht="11.25">
      <c r="A33" s="5" t="s">
        <v>30</v>
      </c>
      <c r="B33" s="61" t="s">
        <v>29</v>
      </c>
      <c r="C33" s="56">
        <v>1750000</v>
      </c>
      <c r="D33" s="57">
        <v>-9238.67</v>
      </c>
      <c r="E33" s="79">
        <f t="shared" si="0"/>
        <v>-6.4213124694448107E-2</v>
      </c>
      <c r="F33" s="56">
        <v>525583.80000000005</v>
      </c>
      <c r="G33" s="46">
        <f t="shared" si="1"/>
        <v>0.3963084734773471</v>
      </c>
      <c r="H33" s="56">
        <v>1224416.2</v>
      </c>
      <c r="I33" s="46">
        <f t="shared" si="2"/>
        <v>1.2109422158593259</v>
      </c>
    </row>
    <row r="34" spans="1:9" s="2" customFormat="1" ht="11.25">
      <c r="A34" s="63" t="s">
        <v>28</v>
      </c>
      <c r="B34" s="64" t="s">
        <v>27</v>
      </c>
      <c r="C34" s="70">
        <v>7177667</v>
      </c>
      <c r="D34" s="71">
        <v>0</v>
      </c>
      <c r="E34" s="76">
        <f t="shared" si="0"/>
        <v>0</v>
      </c>
      <c r="F34" s="70">
        <v>7169718.7999999998</v>
      </c>
      <c r="G34" s="75">
        <f t="shared" si="1"/>
        <v>5.4062174536008074</v>
      </c>
      <c r="H34" s="70">
        <v>7948.2000000001863</v>
      </c>
      <c r="I34" s="75">
        <f t="shared" si="2"/>
        <v>7.8607347077679322E-3</v>
      </c>
    </row>
    <row r="35" spans="1:9" s="2" customFormat="1" ht="11.25">
      <c r="A35" s="5" t="s">
        <v>26</v>
      </c>
      <c r="B35" s="61" t="s">
        <v>15</v>
      </c>
      <c r="C35" s="56">
        <v>14830000</v>
      </c>
      <c r="D35" s="57">
        <v>225908.46</v>
      </c>
      <c r="E35" s="79">
        <f t="shared" si="0"/>
        <v>1.5701706102188671</v>
      </c>
      <c r="F35" s="56">
        <v>3962233.48</v>
      </c>
      <c r="G35" s="46">
        <f t="shared" si="1"/>
        <v>2.9876619142744438</v>
      </c>
      <c r="H35" s="56">
        <v>10867766.52</v>
      </c>
      <c r="I35" s="46">
        <f t="shared" si="2"/>
        <v>10.748173105820223</v>
      </c>
    </row>
    <row r="36" spans="1:9" s="2" customFormat="1" ht="11.25">
      <c r="A36" s="63" t="s">
        <v>25</v>
      </c>
      <c r="B36" s="64" t="s">
        <v>24</v>
      </c>
      <c r="C36" s="70">
        <v>11700000</v>
      </c>
      <c r="D36" s="71">
        <v>873454.51</v>
      </c>
      <c r="E36" s="76">
        <f t="shared" si="0"/>
        <v>6.070921828094094</v>
      </c>
      <c r="F36" s="70">
        <v>6702643.4600000009</v>
      </c>
      <c r="G36" s="75">
        <f t="shared" si="1"/>
        <v>5.0540263948308981</v>
      </c>
      <c r="H36" s="70">
        <v>4997356.5399999991</v>
      </c>
      <c r="I36" s="75">
        <f t="shared" si="2"/>
        <v>4.942363554146616</v>
      </c>
    </row>
    <row r="37" spans="1:9" s="2" customFormat="1" ht="11.25">
      <c r="A37" s="5" t="s">
        <v>23</v>
      </c>
      <c r="B37" s="61" t="s">
        <v>22</v>
      </c>
      <c r="C37" s="56">
        <v>150000</v>
      </c>
      <c r="D37" s="57">
        <v>2190</v>
      </c>
      <c r="E37" s="79">
        <f t="shared" si="0"/>
        <v>1.5221535467858614E-2</v>
      </c>
      <c r="F37" s="56">
        <v>76515.520000000004</v>
      </c>
      <c r="G37" s="46">
        <f t="shared" si="1"/>
        <v>5.7695364523269968E-2</v>
      </c>
      <c r="H37" s="56">
        <v>73484.479999999996</v>
      </c>
      <c r="I37" s="46">
        <f t="shared" si="2"/>
        <v>7.2675826277429467E-2</v>
      </c>
    </row>
    <row r="38" spans="1:9" s="2" customFormat="1" ht="11.25">
      <c r="A38" s="63" t="s">
        <v>21</v>
      </c>
      <c r="B38" s="64" t="s">
        <v>7</v>
      </c>
      <c r="C38" s="70">
        <v>2231973</v>
      </c>
      <c r="D38" s="71">
        <v>1453.5</v>
      </c>
      <c r="E38" s="76">
        <f t="shared" si="0"/>
        <v>1.0102512238599313E-2</v>
      </c>
      <c r="F38" s="70">
        <v>785789.78</v>
      </c>
      <c r="G38" s="75">
        <f t="shared" si="1"/>
        <v>0.59251283655603604</v>
      </c>
      <c r="H38" s="70">
        <v>1446183.22</v>
      </c>
      <c r="I38" s="75">
        <f t="shared" si="2"/>
        <v>1.430268819512005</v>
      </c>
    </row>
    <row r="39" spans="1:9" s="2" customFormat="1" ht="11.25">
      <c r="A39" s="5" t="s">
        <v>20</v>
      </c>
      <c r="B39" s="61" t="s">
        <v>19</v>
      </c>
      <c r="C39" s="56">
        <v>4500000</v>
      </c>
      <c r="D39" s="57">
        <v>326894.54000000004</v>
      </c>
      <c r="E39" s="79">
        <f t="shared" si="0"/>
        <v>2.2720716140910167</v>
      </c>
      <c r="F39" s="56">
        <v>2838419.1999999997</v>
      </c>
      <c r="G39" s="46">
        <f t="shared" si="1"/>
        <v>2.1402668427771032</v>
      </c>
      <c r="H39" s="56">
        <v>1661580.8000000003</v>
      </c>
      <c r="I39" s="46">
        <f t="shared" si="2"/>
        <v>1.6432960751265067</v>
      </c>
    </row>
    <row r="40" spans="1:9" s="2" customFormat="1" ht="11.25">
      <c r="A40" s="63" t="s">
        <v>18</v>
      </c>
      <c r="B40" s="64" t="s">
        <v>17</v>
      </c>
      <c r="C40" s="70">
        <v>100000</v>
      </c>
      <c r="D40" s="71">
        <v>0</v>
      </c>
      <c r="E40" s="76">
        <f t="shared" si="0"/>
        <v>0</v>
      </c>
      <c r="F40" s="70">
        <v>0</v>
      </c>
      <c r="G40" s="75">
        <f t="shared" si="1"/>
        <v>0</v>
      </c>
      <c r="H40" s="70">
        <v>100000</v>
      </c>
      <c r="I40" s="75">
        <f t="shared" si="2"/>
        <v>9.8899558488308628E-2</v>
      </c>
    </row>
    <row r="41" spans="1:9" s="2" customFormat="1" ht="11.25">
      <c r="A41" s="5" t="s">
        <v>16</v>
      </c>
      <c r="B41" s="61" t="s">
        <v>15</v>
      </c>
      <c r="C41" s="56">
        <v>379000</v>
      </c>
      <c r="D41" s="57">
        <v>0</v>
      </c>
      <c r="E41" s="79">
        <f t="shared" si="0"/>
        <v>0</v>
      </c>
      <c r="F41" s="56">
        <v>52500</v>
      </c>
      <c r="G41" s="46">
        <f t="shared" si="1"/>
        <v>3.9586826796337175E-2</v>
      </c>
      <c r="H41" s="56">
        <v>326500</v>
      </c>
      <c r="I41" s="46">
        <f t="shared" si="2"/>
        <v>0.32290705846432771</v>
      </c>
    </row>
    <row r="42" spans="1:9" s="2" customFormat="1" ht="11.25">
      <c r="A42" s="63" t="s">
        <v>14</v>
      </c>
      <c r="B42" s="64" t="s">
        <v>7</v>
      </c>
      <c r="C42" s="70">
        <v>120000</v>
      </c>
      <c r="D42" s="71">
        <v>0</v>
      </c>
      <c r="E42" s="76">
        <f t="shared" si="0"/>
        <v>0</v>
      </c>
      <c r="F42" s="70">
        <v>8991.6200000000008</v>
      </c>
      <c r="G42" s="75">
        <f t="shared" si="1"/>
        <v>6.7799943534948828E-3</v>
      </c>
      <c r="H42" s="70">
        <v>111008.38</v>
      </c>
      <c r="I42" s="75">
        <f t="shared" si="2"/>
        <v>0.10978679770502391</v>
      </c>
    </row>
    <row r="43" spans="1:9" s="2" customFormat="1" ht="11.25">
      <c r="A43" s="5"/>
      <c r="B43" s="62" t="s">
        <v>13</v>
      </c>
      <c r="C43" s="46">
        <v>6399797</v>
      </c>
      <c r="D43" s="79">
        <v>5067.28</v>
      </c>
      <c r="E43" s="79">
        <f t="shared" si="0"/>
        <v>3.5219991892954612E-2</v>
      </c>
      <c r="F43" s="46">
        <v>165839.25</v>
      </c>
      <c r="G43" s="46">
        <f t="shared" si="1"/>
        <v>0.12504856506256115</v>
      </c>
      <c r="H43" s="46">
        <v>6233957.75</v>
      </c>
      <c r="I43" s="46">
        <f t="shared" si="2"/>
        <v>6.1653566910976991</v>
      </c>
    </row>
    <row r="44" spans="1:9" s="2" customFormat="1" ht="11.25">
      <c r="A44" s="63" t="s">
        <v>77</v>
      </c>
      <c r="B44" s="64" t="s">
        <v>78</v>
      </c>
      <c r="C44" s="70">
        <v>300000</v>
      </c>
      <c r="D44" s="71">
        <v>0</v>
      </c>
      <c r="E44" s="76">
        <f t="shared" si="0"/>
        <v>0</v>
      </c>
      <c r="F44" s="70">
        <v>0</v>
      </c>
      <c r="G44" s="75">
        <f t="shared" si="1"/>
        <v>0</v>
      </c>
      <c r="H44" s="70">
        <v>300000</v>
      </c>
      <c r="I44" s="75">
        <f t="shared" si="2"/>
        <v>0.2966986754649259</v>
      </c>
    </row>
    <row r="45" spans="1:9" s="2" customFormat="1" ht="11.25">
      <c r="A45" s="5" t="s">
        <v>12</v>
      </c>
      <c r="B45" s="61" t="s">
        <v>11</v>
      </c>
      <c r="C45" s="56">
        <v>3500000</v>
      </c>
      <c r="D45" s="57">
        <v>0</v>
      </c>
      <c r="E45" s="79">
        <f t="shared" si="0"/>
        <v>0</v>
      </c>
      <c r="F45" s="56">
        <v>100000</v>
      </c>
      <c r="G45" s="46">
        <f t="shared" si="1"/>
        <v>7.5403479612070806E-2</v>
      </c>
      <c r="H45" s="56">
        <v>3400000</v>
      </c>
      <c r="I45" s="46">
        <f t="shared" si="2"/>
        <v>3.3625849886024932</v>
      </c>
    </row>
    <row r="46" spans="1:9" s="2" customFormat="1" ht="11.25">
      <c r="A46" s="63" t="s">
        <v>10</v>
      </c>
      <c r="B46" s="64" t="s">
        <v>9</v>
      </c>
      <c r="C46" s="70">
        <v>2000000</v>
      </c>
      <c r="D46" s="71">
        <v>5067.28</v>
      </c>
      <c r="E46" s="76">
        <f t="shared" si="0"/>
        <v>3.5219991892954612E-2</v>
      </c>
      <c r="F46" s="70">
        <v>50971.329999999994</v>
      </c>
      <c r="G46" s="75">
        <f t="shared" si="1"/>
        <v>3.8434156424551329E-2</v>
      </c>
      <c r="H46" s="70">
        <v>1949028.67</v>
      </c>
      <c r="I46" s="75">
        <f t="shared" si="2"/>
        <v>1.9275807494405537</v>
      </c>
    </row>
    <row r="47" spans="1:9" s="2" customFormat="1" ht="12" thickBot="1">
      <c r="A47" s="5" t="s">
        <v>8</v>
      </c>
      <c r="B47" s="61" t="s">
        <v>7</v>
      </c>
      <c r="C47" s="56">
        <v>599797</v>
      </c>
      <c r="D47" s="57">
        <v>0</v>
      </c>
      <c r="E47" s="79">
        <f t="shared" si="0"/>
        <v>0</v>
      </c>
      <c r="F47" s="56">
        <v>14867.92</v>
      </c>
      <c r="G47" s="46">
        <f t="shared" si="1"/>
        <v>1.1210929025938999E-2</v>
      </c>
      <c r="H47" s="56">
        <v>584929.07999999996</v>
      </c>
      <c r="I47" s="46">
        <f t="shared" si="2"/>
        <v>0.57849227758972555</v>
      </c>
    </row>
    <row r="48" spans="1:9" s="2" customFormat="1" ht="16.5" customHeight="1" thickTop="1" thickBot="1">
      <c r="A48" s="83" t="s">
        <v>0</v>
      </c>
      <c r="B48" s="84"/>
      <c r="C48" s="81">
        <f t="shared" ref="C48:I48" si="3">C43+C4</f>
        <v>233732560.43000001</v>
      </c>
      <c r="D48" s="81">
        <f t="shared" si="3"/>
        <v>14387510.409999998</v>
      </c>
      <c r="E48" s="81">
        <f t="shared" si="3"/>
        <v>100</v>
      </c>
      <c r="F48" s="81">
        <f t="shared" si="3"/>
        <v>132619874.45999999</v>
      </c>
      <c r="G48" s="81">
        <f t="shared" si="3"/>
        <v>100</v>
      </c>
      <c r="H48" s="81">
        <f t="shared" si="3"/>
        <v>101112685.97000001</v>
      </c>
      <c r="I48" s="81">
        <f t="shared" si="3"/>
        <v>100</v>
      </c>
    </row>
    <row r="49" spans="1:10" s="2" customFormat="1" ht="16.5" customHeight="1" thickTop="1">
      <c r="A49" s="85" t="s">
        <v>76</v>
      </c>
      <c r="B49" s="85"/>
      <c r="C49" s="86"/>
      <c r="D49" s="86"/>
      <c r="E49" s="86"/>
      <c r="F49" s="86"/>
      <c r="G49" s="86"/>
      <c r="H49" s="86"/>
      <c r="I49" s="86"/>
      <c r="J49" s="30"/>
    </row>
    <row r="50" spans="1:10" s="2" customFormat="1" ht="16.5" customHeight="1">
      <c r="A50" s="9"/>
      <c r="B50" s="9" t="s">
        <v>6</v>
      </c>
      <c r="C50" s="14">
        <f>F5</f>
        <v>79796983.359999999</v>
      </c>
      <c r="D50" s="14"/>
      <c r="E50" s="14"/>
      <c r="F50" s="14"/>
      <c r="G50" s="14"/>
      <c r="H50" s="14"/>
      <c r="I50" s="14"/>
    </row>
    <row r="51" spans="1:10" s="2" customFormat="1" ht="16.5" customHeight="1">
      <c r="A51" s="9"/>
      <c r="B51" s="9" t="s">
        <v>5</v>
      </c>
      <c r="C51" s="14">
        <f>F17</f>
        <v>28528419.159999996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24128632.690000001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165839.25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0"/>
  <sheetViews>
    <sheetView tabSelected="1" topLeftCell="A44" zoomScale="120" workbookViewId="0">
      <selection activeCell="K58" sqref="K58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7" t="s">
        <v>79</v>
      </c>
      <c r="B1" s="87"/>
      <c r="C1" s="87"/>
      <c r="D1" s="87"/>
      <c r="E1" s="87"/>
      <c r="F1" s="87"/>
      <c r="G1" s="87"/>
      <c r="H1" s="87"/>
      <c r="I1" s="87"/>
    </row>
    <row r="2" spans="1:9" s="2" customFormat="1" ht="15" customHeight="1" thickBot="1">
      <c r="A2" s="88" t="s">
        <v>3</v>
      </c>
      <c r="B2" s="89" t="s">
        <v>74</v>
      </c>
      <c r="C2" s="90" t="s">
        <v>73</v>
      </c>
      <c r="D2" s="92" t="s">
        <v>88</v>
      </c>
      <c r="E2" s="88"/>
      <c r="F2" s="93" t="s">
        <v>75</v>
      </c>
      <c r="G2" s="94"/>
      <c r="H2" s="95" t="s">
        <v>2</v>
      </c>
      <c r="I2" s="96"/>
    </row>
    <row r="3" spans="1:9" s="2" customFormat="1" ht="15" customHeight="1" thickBot="1">
      <c r="A3" s="88"/>
      <c r="B3" s="89"/>
      <c r="C3" s="91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82" t="s">
        <v>72</v>
      </c>
    </row>
    <row r="4" spans="1:9" s="2" customFormat="1" ht="11.25">
      <c r="A4" s="63"/>
      <c r="B4" s="66" t="s">
        <v>71</v>
      </c>
      <c r="C4" s="75">
        <v>230849736.5</v>
      </c>
      <c r="D4" s="76">
        <v>14882452.250000002</v>
      </c>
      <c r="E4" s="76">
        <v>99.93704801948428</v>
      </c>
      <c r="F4" s="75">
        <v>147336487.45999998</v>
      </c>
      <c r="G4" s="75">
        <v>99.881220304338441</v>
      </c>
      <c r="H4" s="75">
        <v>83513249.040000021</v>
      </c>
      <c r="I4" s="75">
        <v>93.063591012810264</v>
      </c>
    </row>
    <row r="5" spans="1:9" s="2" customFormat="1" ht="11.25">
      <c r="A5" s="5"/>
      <c r="B5" s="6" t="s">
        <v>70</v>
      </c>
      <c r="C5" s="46">
        <v>147944465.74000001</v>
      </c>
      <c r="D5" s="79">
        <v>9938217.3400000017</v>
      </c>
      <c r="E5" s="79">
        <v>66.736051750856547</v>
      </c>
      <c r="F5" s="46">
        <v>89735200.699999988</v>
      </c>
      <c r="G5" s="46">
        <v>60.832598256450424</v>
      </c>
      <c r="H5" s="46">
        <v>58209265.040000021</v>
      </c>
      <c r="I5" s="46">
        <v>64.865914056872569</v>
      </c>
    </row>
    <row r="6" spans="1:9" s="2" customFormat="1" ht="11.25">
      <c r="A6" s="63" t="s">
        <v>69</v>
      </c>
      <c r="B6" s="65" t="s">
        <v>68</v>
      </c>
      <c r="C6" s="70">
        <v>108434465.73999999</v>
      </c>
      <c r="D6" s="71">
        <v>7337476.0800000001</v>
      </c>
      <c r="E6" s="76">
        <v>49.271832829080779</v>
      </c>
      <c r="F6" s="70">
        <v>67242453.50999999</v>
      </c>
      <c r="G6" s="75">
        <v>45.584487784534197</v>
      </c>
      <c r="H6" s="70">
        <v>41192012.230000004</v>
      </c>
      <c r="I6" s="75">
        <v>45.902615731442722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49844.44</v>
      </c>
      <c r="E7" s="57">
        <v>0.33471004039568159</v>
      </c>
      <c r="F7" s="56">
        <v>295024.58999999997</v>
      </c>
      <c r="G7" s="56">
        <v>0.20000080480395027</v>
      </c>
      <c r="H7" s="56">
        <v>404975.41000000003</v>
      </c>
      <c r="I7" s="56">
        <v>0.45128726710696715</v>
      </c>
    </row>
    <row r="8" spans="1:9" s="2" customFormat="1" ht="11.25">
      <c r="A8" s="63" t="s">
        <v>65</v>
      </c>
      <c r="B8" s="65" t="s">
        <v>50</v>
      </c>
      <c r="C8" s="70">
        <v>1620000</v>
      </c>
      <c r="D8" s="71">
        <v>142334.71</v>
      </c>
      <c r="E8" s="76">
        <v>0.95579078697258146</v>
      </c>
      <c r="F8" s="70">
        <v>1095210.1200000001</v>
      </c>
      <c r="G8" s="75">
        <v>0.74245643534130823</v>
      </c>
      <c r="H8" s="70">
        <v>524789.87999999989</v>
      </c>
      <c r="I8" s="75">
        <v>0.58480338534775023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40116.730000000003</v>
      </c>
      <c r="E9" s="57">
        <v>0.26938756496898453</v>
      </c>
      <c r="F9" s="56">
        <v>420570.42</v>
      </c>
      <c r="G9" s="56">
        <v>0.28510986991537007</v>
      </c>
      <c r="H9" s="56">
        <v>279429.58</v>
      </c>
      <c r="I9" s="56">
        <v>0.31138436653980456</v>
      </c>
    </row>
    <row r="10" spans="1:9" s="2" customFormat="1" ht="11.25">
      <c r="A10" s="63" t="s">
        <v>56</v>
      </c>
      <c r="B10" s="65" t="s">
        <v>7</v>
      </c>
      <c r="C10" s="70">
        <v>4570000</v>
      </c>
      <c r="D10" s="71">
        <v>0</v>
      </c>
      <c r="E10" s="76">
        <v>0</v>
      </c>
      <c r="F10" s="70">
        <v>44068.1</v>
      </c>
      <c r="G10" s="75">
        <v>2.9874307989652529E-2</v>
      </c>
      <c r="H10" s="70">
        <v>4525931.9000000004</v>
      </c>
      <c r="I10" s="75">
        <v>5.043504834684267</v>
      </c>
    </row>
    <row r="11" spans="1:9" s="2" customFormat="1" ht="11.25">
      <c r="A11" s="5" t="s">
        <v>55</v>
      </c>
      <c r="B11" s="8" t="s">
        <v>54</v>
      </c>
      <c r="C11" s="56">
        <v>11000000</v>
      </c>
      <c r="D11" s="57">
        <v>980738.93</v>
      </c>
      <c r="E11" s="57">
        <v>6.5857529320806405</v>
      </c>
      <c r="F11" s="56">
        <v>7993140.5</v>
      </c>
      <c r="G11" s="56">
        <v>5.418648435071292</v>
      </c>
      <c r="H11" s="56">
        <v>3006859.5</v>
      </c>
      <c r="I11" s="56">
        <v>3.350715556605329</v>
      </c>
    </row>
    <row r="12" spans="1:9" s="2" customFormat="1" ht="11.25">
      <c r="A12" s="63" t="s">
        <v>62</v>
      </c>
      <c r="B12" s="65" t="s">
        <v>60</v>
      </c>
      <c r="C12" s="70">
        <v>700000</v>
      </c>
      <c r="D12" s="71">
        <v>11682.8</v>
      </c>
      <c r="E12" s="76">
        <v>7.8451086218135235E-2</v>
      </c>
      <c r="F12" s="70">
        <v>496003.82</v>
      </c>
      <c r="G12" s="75">
        <v>0.33624710125292839</v>
      </c>
      <c r="H12" s="70">
        <v>203996.18</v>
      </c>
      <c r="I12" s="75">
        <v>0.22732461354248876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1346167.24</v>
      </c>
      <c r="E13" s="57">
        <v>9.0396379471761179</v>
      </c>
      <c r="F13" s="56">
        <v>11827264.610000001</v>
      </c>
      <c r="G13" s="56">
        <v>8.0178484126671581</v>
      </c>
      <c r="H13" s="56">
        <v>6772735.3899999987</v>
      </c>
      <c r="I13" s="56">
        <v>7.5472464982299492</v>
      </c>
    </row>
    <row r="14" spans="1:9" s="2" customFormat="1" ht="11.25">
      <c r="A14" s="63" t="s">
        <v>52</v>
      </c>
      <c r="B14" s="65" t="s">
        <v>7</v>
      </c>
      <c r="C14" s="70">
        <v>700000</v>
      </c>
      <c r="D14" s="71">
        <v>0</v>
      </c>
      <c r="E14" s="76">
        <v>0</v>
      </c>
      <c r="F14" s="70">
        <v>404.36</v>
      </c>
      <c r="G14" s="75">
        <v>2.7412062645532477E-4</v>
      </c>
      <c r="H14" s="70">
        <v>699595.64</v>
      </c>
      <c r="I14" s="75">
        <v>0.77959944396512759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7">
        <v>0</v>
      </c>
      <c r="F15" s="56">
        <v>0</v>
      </c>
      <c r="G15" s="56">
        <v>0</v>
      </c>
      <c r="H15" s="56">
        <v>120000</v>
      </c>
      <c r="I15" s="56">
        <v>0.13372286493354263</v>
      </c>
    </row>
    <row r="16" spans="1:9" s="2" customFormat="1" ht="11.25">
      <c r="A16" s="63" t="s">
        <v>51</v>
      </c>
      <c r="B16" s="65" t="s">
        <v>50</v>
      </c>
      <c r="C16" s="70">
        <v>800000</v>
      </c>
      <c r="D16" s="71">
        <v>29856.41</v>
      </c>
      <c r="E16" s="76">
        <v>0.2004885639636042</v>
      </c>
      <c r="F16" s="70">
        <v>321060.67</v>
      </c>
      <c r="G16" s="75">
        <v>0.21765098424811127</v>
      </c>
      <c r="H16" s="70">
        <v>478939.33</v>
      </c>
      <c r="I16" s="75">
        <v>0.53370949447459504</v>
      </c>
    </row>
    <row r="17" spans="1:9" s="2" customFormat="1" ht="11.25">
      <c r="A17" s="5"/>
      <c r="B17" s="6" t="s">
        <v>59</v>
      </c>
      <c r="C17" s="46">
        <v>33113911.759999998</v>
      </c>
      <c r="D17" s="79">
        <v>3524971.99</v>
      </c>
      <c r="E17" s="79">
        <v>23.670514046632807</v>
      </c>
      <c r="F17" s="46">
        <v>32053391.149999999</v>
      </c>
      <c r="G17" s="46">
        <v>21.729388817033239</v>
      </c>
      <c r="H17" s="46">
        <v>1060520.6099999994</v>
      </c>
      <c r="I17" s="46">
        <v>1.1817987857522347</v>
      </c>
    </row>
    <row r="18" spans="1:9" s="2" customFormat="1" ht="11.25">
      <c r="A18" s="63" t="s">
        <v>58</v>
      </c>
      <c r="B18" s="65" t="s">
        <v>57</v>
      </c>
      <c r="C18" s="70">
        <v>31693911.759999998</v>
      </c>
      <c r="D18" s="71">
        <v>3516973.0700000003</v>
      </c>
      <c r="E18" s="76">
        <v>23.616800556495857</v>
      </c>
      <c r="F18" s="70">
        <v>31693911.759999998</v>
      </c>
      <c r="G18" s="75">
        <v>21.485693309108179</v>
      </c>
      <c r="H18" s="70">
        <v>0</v>
      </c>
      <c r="I18" s="75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0</v>
      </c>
      <c r="E19" s="57">
        <v>0</v>
      </c>
      <c r="F19" s="56">
        <v>287926.74</v>
      </c>
      <c r="G19" s="56">
        <v>0.19518908483044664</v>
      </c>
      <c r="H19" s="56">
        <v>812073.26</v>
      </c>
      <c r="I19" s="56">
        <v>0.90493969052601375</v>
      </c>
    </row>
    <row r="20" spans="1:9" s="2" customFormat="1" ht="11.25">
      <c r="A20" s="63" t="s">
        <v>53</v>
      </c>
      <c r="B20" s="65" t="s">
        <v>50</v>
      </c>
      <c r="C20" s="70">
        <v>50000</v>
      </c>
      <c r="D20" s="71">
        <v>7998.92</v>
      </c>
      <c r="E20" s="76">
        <v>5.3713490136950579E-2</v>
      </c>
      <c r="F20" s="70">
        <v>7998.92</v>
      </c>
      <c r="G20" s="75">
        <v>5.4225664293353106E-3</v>
      </c>
      <c r="H20" s="70">
        <v>42001.08</v>
      </c>
      <c r="I20" s="75">
        <v>4.680420623252432E-2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79">
        <v>0</v>
      </c>
      <c r="F21" s="56">
        <v>0</v>
      </c>
      <c r="G21" s="46">
        <v>0</v>
      </c>
      <c r="H21" s="56">
        <v>50000</v>
      </c>
      <c r="I21" s="46">
        <v>5.5717860388976095E-2</v>
      </c>
    </row>
    <row r="22" spans="1:9" s="2" customFormat="1" ht="11.25">
      <c r="A22" s="63" t="s">
        <v>21</v>
      </c>
      <c r="B22" s="64" t="s">
        <v>7</v>
      </c>
      <c r="C22" s="70">
        <v>0</v>
      </c>
      <c r="D22" s="71">
        <v>0</v>
      </c>
      <c r="E22" s="76">
        <v>0</v>
      </c>
      <c r="F22" s="70">
        <v>0</v>
      </c>
      <c r="G22" s="75">
        <v>0</v>
      </c>
      <c r="H22" s="70">
        <v>0</v>
      </c>
      <c r="I22" s="75">
        <v>0</v>
      </c>
    </row>
    <row r="23" spans="1:9" s="2" customFormat="1" ht="11.25">
      <c r="A23" s="5" t="s">
        <v>51</v>
      </c>
      <c r="B23" s="61" t="s">
        <v>50</v>
      </c>
      <c r="C23" s="56">
        <v>200000</v>
      </c>
      <c r="D23" s="57">
        <v>0</v>
      </c>
      <c r="E23" s="79">
        <v>0</v>
      </c>
      <c r="F23" s="56">
        <v>63553.729999999996</v>
      </c>
      <c r="G23" s="46">
        <v>4.3083856665279856E-2</v>
      </c>
      <c r="H23" s="56">
        <v>136446.27000000002</v>
      </c>
      <c r="I23" s="46">
        <v>0.15204988444913078</v>
      </c>
    </row>
    <row r="24" spans="1:9" s="2" customFormat="1" ht="11.25">
      <c r="A24" s="63" t="s">
        <v>14</v>
      </c>
      <c r="B24" s="64" t="s">
        <v>7</v>
      </c>
      <c r="C24" s="70">
        <v>20000</v>
      </c>
      <c r="D24" s="71">
        <v>0</v>
      </c>
      <c r="E24" s="76">
        <v>0</v>
      </c>
      <c r="F24" s="70">
        <v>0</v>
      </c>
      <c r="G24" s="75">
        <v>0</v>
      </c>
      <c r="H24" s="70">
        <v>20000</v>
      </c>
      <c r="I24" s="75">
        <v>2.2287144155590438E-2</v>
      </c>
    </row>
    <row r="25" spans="1:9" s="2" customFormat="1" ht="11.25">
      <c r="A25" s="5"/>
      <c r="B25" s="62" t="s">
        <v>49</v>
      </c>
      <c r="C25" s="46">
        <v>49791359</v>
      </c>
      <c r="D25" s="79">
        <v>1419262.92</v>
      </c>
      <c r="E25" s="79">
        <v>9.5304822219949301</v>
      </c>
      <c r="F25" s="46">
        <v>25547895.609999999</v>
      </c>
      <c r="G25" s="46">
        <v>17.319233230854785</v>
      </c>
      <c r="H25" s="46">
        <v>24243463.390000001</v>
      </c>
      <c r="I25" s="46">
        <v>27.015878170185463</v>
      </c>
    </row>
    <row r="26" spans="1:9" s="2" customFormat="1" ht="11.25">
      <c r="A26" s="63" t="s">
        <v>43</v>
      </c>
      <c r="B26" s="64" t="s">
        <v>42</v>
      </c>
      <c r="C26" s="70">
        <v>1500000</v>
      </c>
      <c r="D26" s="71">
        <v>0</v>
      </c>
      <c r="E26" s="76">
        <v>0</v>
      </c>
      <c r="F26" s="70">
        <v>712312</v>
      </c>
      <c r="G26" s="75">
        <v>0.48288508178762807</v>
      </c>
      <c r="H26" s="70">
        <v>787688</v>
      </c>
      <c r="I26" s="75">
        <v>0.87776580028143603</v>
      </c>
    </row>
    <row r="27" spans="1:9" s="2" customFormat="1" ht="11.25">
      <c r="A27" s="5" t="s">
        <v>41</v>
      </c>
      <c r="B27" s="61" t="s">
        <v>40</v>
      </c>
      <c r="C27" s="56">
        <v>1550000</v>
      </c>
      <c r="D27" s="57">
        <v>0</v>
      </c>
      <c r="E27" s="57">
        <v>0</v>
      </c>
      <c r="F27" s="56">
        <v>474364.07</v>
      </c>
      <c r="G27" s="56">
        <v>0.32157724808659982</v>
      </c>
      <c r="H27" s="56">
        <v>1075635.93</v>
      </c>
      <c r="I27" s="56">
        <v>1.1986426515421291</v>
      </c>
    </row>
    <row r="28" spans="1:9" s="2" customFormat="1" ht="11.25">
      <c r="A28" s="63" t="s">
        <v>39</v>
      </c>
      <c r="B28" s="64" t="s">
        <v>17</v>
      </c>
      <c r="C28" s="70">
        <v>1710000</v>
      </c>
      <c r="D28" s="71">
        <v>29187.360000000001</v>
      </c>
      <c r="E28" s="76">
        <v>0.19599583112265484</v>
      </c>
      <c r="F28" s="70">
        <v>447121.70999999996</v>
      </c>
      <c r="G28" s="75">
        <v>0.3031093165668613</v>
      </c>
      <c r="H28" s="70">
        <v>1262878.29</v>
      </c>
      <c r="I28" s="75">
        <v>1.4072975250097775</v>
      </c>
    </row>
    <row r="29" spans="1:9" s="2" customFormat="1" ht="11.25">
      <c r="A29" s="5" t="s">
        <v>38</v>
      </c>
      <c r="B29" s="61" t="s">
        <v>37</v>
      </c>
      <c r="C29" s="56">
        <v>50000</v>
      </c>
      <c r="D29" s="57">
        <v>18624.400000000001</v>
      </c>
      <c r="E29" s="57">
        <v>0.12506457443087599</v>
      </c>
      <c r="F29" s="56">
        <v>25064.400000000001</v>
      </c>
      <c r="G29" s="56">
        <v>1.6991465599284897E-2</v>
      </c>
      <c r="H29" s="56">
        <v>24935.599999999999</v>
      </c>
      <c r="I29" s="56">
        <v>2.7787165590307049E-2</v>
      </c>
    </row>
    <row r="30" spans="1:9" s="2" customFormat="1" ht="11.25">
      <c r="A30" s="63" t="s">
        <v>36</v>
      </c>
      <c r="B30" s="64" t="s">
        <v>35</v>
      </c>
      <c r="C30" s="70">
        <v>200000</v>
      </c>
      <c r="D30" s="71">
        <v>0</v>
      </c>
      <c r="E30" s="76">
        <v>0</v>
      </c>
      <c r="F30" s="70">
        <v>33689.300000000003</v>
      </c>
      <c r="G30" s="75">
        <v>2.283839158383958E-2</v>
      </c>
      <c r="H30" s="70">
        <v>166310.70000000001</v>
      </c>
      <c r="I30" s="75">
        <v>0.18532952727585775</v>
      </c>
    </row>
    <row r="31" spans="1:9" s="2" customFormat="1" ht="11.25">
      <c r="A31" s="5" t="s">
        <v>34</v>
      </c>
      <c r="B31" s="61" t="s">
        <v>33</v>
      </c>
      <c r="C31" s="56">
        <v>900888</v>
      </c>
      <c r="D31" s="57">
        <v>0</v>
      </c>
      <c r="E31" s="57">
        <v>0</v>
      </c>
      <c r="F31" s="56">
        <v>361497.31</v>
      </c>
      <c r="G31" s="56">
        <v>0.24506348075752976</v>
      </c>
      <c r="H31" s="56">
        <v>539390.68999999994</v>
      </c>
      <c r="I31" s="56">
        <v>0.60107390321066956</v>
      </c>
    </row>
    <row r="32" spans="1:9" s="2" customFormat="1" ht="11.25">
      <c r="A32" s="63" t="s">
        <v>32</v>
      </c>
      <c r="B32" s="64" t="s">
        <v>31</v>
      </c>
      <c r="C32" s="70">
        <v>941831</v>
      </c>
      <c r="D32" s="71">
        <v>0</v>
      </c>
      <c r="E32" s="76">
        <v>0</v>
      </c>
      <c r="F32" s="70">
        <v>0</v>
      </c>
      <c r="G32" s="75">
        <v>0</v>
      </c>
      <c r="H32" s="70">
        <v>941831</v>
      </c>
      <c r="I32" s="75">
        <v>1.049536163360195</v>
      </c>
    </row>
    <row r="33" spans="1:9" s="2" customFormat="1" ht="11.25">
      <c r="A33" s="5" t="s">
        <v>30</v>
      </c>
      <c r="B33" s="61" t="s">
        <v>29</v>
      </c>
      <c r="C33" s="56">
        <v>1750000</v>
      </c>
      <c r="D33" s="57">
        <v>14526.4</v>
      </c>
      <c r="E33" s="57">
        <v>9.754612411743073E-2</v>
      </c>
      <c r="F33" s="56">
        <v>540110.20000000007</v>
      </c>
      <c r="G33" s="56">
        <v>0.36614735972626061</v>
      </c>
      <c r="H33" s="56">
        <v>1209889.7999999998</v>
      </c>
      <c r="I33" s="56">
        <v>1.3482494192489238</v>
      </c>
    </row>
    <row r="34" spans="1:9" s="2" customFormat="1" ht="11.25">
      <c r="A34" s="63" t="s">
        <v>28</v>
      </c>
      <c r="B34" s="64" t="s">
        <v>27</v>
      </c>
      <c r="C34" s="70">
        <v>7177667</v>
      </c>
      <c r="D34" s="71">
        <v>0</v>
      </c>
      <c r="E34" s="76">
        <v>0</v>
      </c>
      <c r="F34" s="70">
        <v>7169718.7999999998</v>
      </c>
      <c r="G34" s="75">
        <v>4.860440718578789</v>
      </c>
      <c r="H34" s="70">
        <v>7948.2000000001863</v>
      </c>
      <c r="I34" s="75">
        <v>8.857133958873404E-3</v>
      </c>
    </row>
    <row r="35" spans="1:9" s="2" customFormat="1" ht="11.25">
      <c r="A35" s="5" t="s">
        <v>26</v>
      </c>
      <c r="B35" s="61" t="s">
        <v>15</v>
      </c>
      <c r="C35" s="56">
        <v>14830000</v>
      </c>
      <c r="D35" s="57">
        <v>151262.31</v>
      </c>
      <c r="E35" s="57">
        <v>1.0157404494953521</v>
      </c>
      <c r="F35" s="56">
        <v>4113495.79</v>
      </c>
      <c r="G35" s="56">
        <v>2.7885894818383146</v>
      </c>
      <c r="H35" s="56">
        <v>10716504.210000001</v>
      </c>
      <c r="I35" s="56">
        <v>11.942013708613091</v>
      </c>
    </row>
    <row r="36" spans="1:9" s="2" customFormat="1" ht="11.25">
      <c r="A36" s="63" t="s">
        <v>25</v>
      </c>
      <c r="B36" s="64" t="s">
        <v>24</v>
      </c>
      <c r="C36" s="70">
        <v>11700000</v>
      </c>
      <c r="D36" s="71">
        <v>875314.39999999991</v>
      </c>
      <c r="E36" s="76">
        <v>5.8778174292443</v>
      </c>
      <c r="F36" s="70">
        <v>7577957.8600000013</v>
      </c>
      <c r="G36" s="75">
        <v>5.1371910076052334</v>
      </c>
      <c r="H36" s="70">
        <v>4122042.1399999987</v>
      </c>
      <c r="I36" s="75">
        <v>4.5934273694799233</v>
      </c>
    </row>
    <row r="37" spans="1:9" s="2" customFormat="1" ht="11.25">
      <c r="A37" s="5" t="s">
        <v>23</v>
      </c>
      <c r="B37" s="61" t="s">
        <v>22</v>
      </c>
      <c r="C37" s="56">
        <v>150000</v>
      </c>
      <c r="D37" s="57">
        <v>591.26</v>
      </c>
      <c r="E37" s="57">
        <v>3.9703657716758517E-3</v>
      </c>
      <c r="F37" s="56">
        <v>77106.78</v>
      </c>
      <c r="G37" s="56">
        <v>5.2271636258662837E-2</v>
      </c>
      <c r="H37" s="56">
        <v>72893.22</v>
      </c>
      <c r="I37" s="56">
        <v>8.1229085105258406E-2</v>
      </c>
    </row>
    <row r="38" spans="1:9" s="2" customFormat="1" ht="11.25">
      <c r="A38" s="63" t="s">
        <v>21</v>
      </c>
      <c r="B38" s="64" t="s">
        <v>7</v>
      </c>
      <c r="C38" s="70">
        <v>2231973</v>
      </c>
      <c r="D38" s="71">
        <v>0</v>
      </c>
      <c r="E38" s="76">
        <v>0</v>
      </c>
      <c r="F38" s="70">
        <v>785789.78</v>
      </c>
      <c r="G38" s="75">
        <v>0.53269657423036854</v>
      </c>
      <c r="H38" s="70">
        <v>1446183.22</v>
      </c>
      <c r="I38" s="75">
        <v>1.6115646949767981</v>
      </c>
    </row>
    <row r="39" spans="1:9" s="2" customFormat="1" ht="11.25">
      <c r="A39" s="5" t="s">
        <v>20</v>
      </c>
      <c r="B39" s="61" t="s">
        <v>19</v>
      </c>
      <c r="C39" s="56">
        <v>4500000</v>
      </c>
      <c r="D39" s="57">
        <v>329756.79000000004</v>
      </c>
      <c r="E39" s="57">
        <v>2.2143474478126408</v>
      </c>
      <c r="F39" s="56">
        <v>3168175.9899999998</v>
      </c>
      <c r="G39" s="56">
        <v>2.1477455413481019</v>
      </c>
      <c r="H39" s="56">
        <v>1331824.0100000002</v>
      </c>
      <c r="I39" s="56">
        <v>1.4841276850373264</v>
      </c>
    </row>
    <row r="40" spans="1:9" s="2" customFormat="1" ht="11.25">
      <c r="A40" s="63" t="s">
        <v>18</v>
      </c>
      <c r="B40" s="64" t="s">
        <v>17</v>
      </c>
      <c r="C40" s="70">
        <v>100000</v>
      </c>
      <c r="D40" s="71">
        <v>0</v>
      </c>
      <c r="E40" s="76">
        <v>0</v>
      </c>
      <c r="F40" s="70">
        <v>0</v>
      </c>
      <c r="G40" s="75">
        <v>0</v>
      </c>
      <c r="H40" s="70">
        <v>100000</v>
      </c>
      <c r="I40" s="75">
        <v>0.11143572077795219</v>
      </c>
    </row>
    <row r="41" spans="1:9" s="2" customFormat="1" ht="11.25">
      <c r="A41" s="5" t="s">
        <v>16</v>
      </c>
      <c r="B41" s="61" t="s">
        <v>15</v>
      </c>
      <c r="C41" s="56">
        <v>379000</v>
      </c>
      <c r="D41" s="57">
        <v>0</v>
      </c>
      <c r="E41" s="57">
        <v>0</v>
      </c>
      <c r="F41" s="56">
        <v>52500</v>
      </c>
      <c r="G41" s="56">
        <v>3.5590396896093945E-2</v>
      </c>
      <c r="H41" s="56">
        <v>326500</v>
      </c>
      <c r="I41" s="56">
        <v>0.36383762834001387</v>
      </c>
    </row>
    <row r="42" spans="1:9" s="2" customFormat="1" ht="11.25">
      <c r="A42" s="63" t="s">
        <v>14</v>
      </c>
      <c r="B42" s="64" t="s">
        <v>7</v>
      </c>
      <c r="C42" s="70">
        <v>120000</v>
      </c>
      <c r="D42" s="71">
        <v>0</v>
      </c>
      <c r="E42" s="76">
        <v>0</v>
      </c>
      <c r="F42" s="70">
        <v>8991.6200000000008</v>
      </c>
      <c r="G42" s="75">
        <v>6.095529991216311E-3</v>
      </c>
      <c r="H42" s="70">
        <v>111008.38</v>
      </c>
      <c r="I42" s="75">
        <v>0.12370298837692813</v>
      </c>
    </row>
    <row r="43" spans="1:9" s="2" customFormat="1" ht="11.25">
      <c r="A43" s="5"/>
      <c r="B43" s="62" t="s">
        <v>13</v>
      </c>
      <c r="C43" s="46">
        <v>6399797</v>
      </c>
      <c r="D43" s="79">
        <v>9374.7000000000007</v>
      </c>
      <c r="E43" s="79">
        <v>6.2951980515728465E-2</v>
      </c>
      <c r="F43" s="46">
        <v>175213.95</v>
      </c>
      <c r="G43" s="46">
        <v>0.11877969566156878</v>
      </c>
      <c r="H43" s="46">
        <v>6224583.0499999998</v>
      </c>
      <c r="I43" s="46">
        <v>6.9364089871897407</v>
      </c>
    </row>
    <row r="44" spans="1:9" s="2" customFormat="1" ht="11.25">
      <c r="A44" s="63" t="s">
        <v>77</v>
      </c>
      <c r="B44" s="64" t="s">
        <v>78</v>
      </c>
      <c r="C44" s="70">
        <v>0</v>
      </c>
      <c r="D44" s="71">
        <v>0</v>
      </c>
      <c r="E44" s="76">
        <v>0</v>
      </c>
      <c r="F44" s="70">
        <v>0</v>
      </c>
      <c r="G44" s="75">
        <v>0</v>
      </c>
      <c r="H44" s="70">
        <v>0</v>
      </c>
      <c r="I44" s="75">
        <v>0</v>
      </c>
    </row>
    <row r="45" spans="1:9" s="2" customFormat="1" ht="11.25">
      <c r="A45" s="5" t="s">
        <v>12</v>
      </c>
      <c r="B45" s="61" t="s">
        <v>11</v>
      </c>
      <c r="C45" s="56">
        <v>3500000</v>
      </c>
      <c r="D45" s="57">
        <v>0</v>
      </c>
      <c r="E45" s="57">
        <v>0</v>
      </c>
      <c r="F45" s="56">
        <v>100000</v>
      </c>
      <c r="G45" s="56">
        <v>6.7791232183036093E-2</v>
      </c>
      <c r="H45" s="56">
        <v>3400000</v>
      </c>
      <c r="I45" s="56">
        <v>3.7888145064503749</v>
      </c>
    </row>
    <row r="46" spans="1:9" s="2" customFormat="1" ht="11.25">
      <c r="A46" s="63" t="s">
        <v>10</v>
      </c>
      <c r="B46" s="64" t="s">
        <v>9</v>
      </c>
      <c r="C46" s="70">
        <v>2384929.08</v>
      </c>
      <c r="D46" s="71">
        <v>9374.7000000000007</v>
      </c>
      <c r="E46" s="76">
        <v>6.2951980515728465E-2</v>
      </c>
      <c r="F46" s="70">
        <v>60346.03</v>
      </c>
      <c r="G46" s="75">
        <v>4.0909317310544611E-2</v>
      </c>
      <c r="H46" s="70">
        <v>2324583.0500000003</v>
      </c>
      <c r="I46" s="75">
        <v>2.5904158768496051</v>
      </c>
    </row>
    <row r="47" spans="1:9" s="2" customFormat="1" ht="12" thickBot="1">
      <c r="A47" s="5" t="s">
        <v>8</v>
      </c>
      <c r="B47" s="61" t="s">
        <v>7</v>
      </c>
      <c r="C47" s="56">
        <v>514867.92</v>
      </c>
      <c r="D47" s="57">
        <v>0</v>
      </c>
      <c r="E47" s="57">
        <v>0</v>
      </c>
      <c r="F47" s="56">
        <v>14867.92</v>
      </c>
      <c r="G47" s="56">
        <v>1.007914616798806E-2</v>
      </c>
      <c r="H47" s="56">
        <v>500000</v>
      </c>
      <c r="I47" s="56">
        <v>0.55717860388976093</v>
      </c>
    </row>
    <row r="48" spans="1:9" s="2" customFormat="1" ht="16.5" customHeight="1" thickTop="1" thickBot="1">
      <c r="A48" s="83" t="s">
        <v>0</v>
      </c>
      <c r="B48" s="84"/>
      <c r="C48" s="81">
        <f>C4+C43</f>
        <v>237249533.5</v>
      </c>
      <c r="D48" s="81">
        <f>D4+D43</f>
        <v>14891826.950000001</v>
      </c>
      <c r="E48" s="81">
        <f>E4+E43</f>
        <v>100.00000000000001</v>
      </c>
      <c r="F48" s="81">
        <f>F4+F43</f>
        <v>147511701.40999997</v>
      </c>
      <c r="G48" s="81">
        <f>G4+G43</f>
        <v>100.00000000000001</v>
      </c>
      <c r="H48" s="81">
        <f>H4+H43</f>
        <v>89737832.090000018</v>
      </c>
      <c r="I48" s="81">
        <f>I4+I43</f>
        <v>100</v>
      </c>
    </row>
    <row r="49" spans="1:10" s="2" customFormat="1" ht="16.5" customHeight="1" thickTop="1">
      <c r="A49" s="85" t="s">
        <v>76</v>
      </c>
      <c r="B49" s="85"/>
      <c r="C49" s="86"/>
      <c r="D49" s="86"/>
      <c r="E49" s="86"/>
      <c r="F49" s="86"/>
      <c r="G49" s="86"/>
      <c r="H49" s="86"/>
      <c r="I49" s="86"/>
      <c r="J49" s="30"/>
    </row>
    <row r="50" spans="1:10" s="2" customFormat="1" ht="16.5" customHeight="1">
      <c r="A50" s="9"/>
      <c r="B50" s="9" t="s">
        <v>6</v>
      </c>
      <c r="C50" s="14">
        <f>F5</f>
        <v>89735200.699999988</v>
      </c>
      <c r="D50" s="14"/>
      <c r="E50" s="14"/>
      <c r="F50" s="14"/>
      <c r="G50" s="14"/>
      <c r="H50" s="14"/>
      <c r="I50" s="14"/>
    </row>
    <row r="51" spans="1:10" s="2" customFormat="1" ht="16.5" customHeight="1">
      <c r="A51" s="9"/>
      <c r="B51" s="9" t="s">
        <v>5</v>
      </c>
      <c r="C51" s="14">
        <f>F17</f>
        <v>32053391.149999999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25547895.609999999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175213.95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>
        <f>SUM(C50:C53)</f>
        <v>147511701.40999997</v>
      </c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 2014</vt:lpstr>
      <vt:lpstr>FEV 2014</vt:lpstr>
      <vt:lpstr>MAR 2014</vt:lpstr>
      <vt:lpstr>ABR 2014</vt:lpstr>
      <vt:lpstr>MAIO 2014</vt:lpstr>
      <vt:lpstr>JUNHO</vt:lpstr>
      <vt:lpstr>JULHO</vt:lpstr>
      <vt:lpstr>AGOSTO</vt:lpstr>
      <vt:lpstr>SETEMBRO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2014-02-24T18:12:23Z</cp:lastPrinted>
  <dcterms:created xsi:type="dcterms:W3CDTF">2013-04-10T18:42:15Z</dcterms:created>
  <dcterms:modified xsi:type="dcterms:W3CDTF">2014-10-07T19:53:30Z</dcterms:modified>
</cp:coreProperties>
</file>