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1"/>
  </bookViews>
  <sheets>
    <sheet name="JAN 2014" sheetId="16" r:id="rId1"/>
    <sheet name="FEV 2014" sheetId="18" r:id="rId2"/>
    <sheet name="Plan1" sheetId="17" r:id="rId3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5" i="18"/>
  <c r="C54"/>
  <c r="C53"/>
  <c r="H50"/>
  <c r="F50"/>
  <c r="D50"/>
  <c r="C50"/>
  <c r="C52"/>
  <c r="I18" i="16"/>
  <c r="I33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5"/>
  <c r="H6"/>
  <c r="H7"/>
  <c r="H8"/>
  <c r="H9"/>
  <c r="H10"/>
  <c r="H11"/>
  <c r="H12"/>
  <c r="H13"/>
  <c r="H14"/>
  <c r="H15"/>
  <c r="H16"/>
  <c r="H17"/>
  <c r="H19"/>
  <c r="H20"/>
  <c r="H4"/>
  <c r="F42"/>
  <c r="G42" s="1"/>
  <c r="F24"/>
  <c r="G24" s="1"/>
  <c r="F17"/>
  <c r="G17" s="1"/>
  <c r="F5"/>
  <c r="G5" s="1"/>
  <c r="F4"/>
  <c r="G4" s="1"/>
  <c r="D42"/>
  <c r="D24"/>
  <c r="D17"/>
  <c r="D5"/>
  <c r="C47"/>
  <c r="C42"/>
  <c r="C24"/>
  <c r="C52"/>
  <c r="C51"/>
  <c r="C50"/>
  <c r="C49"/>
  <c r="H47"/>
  <c r="I46" s="1"/>
  <c r="F47"/>
  <c r="G46" s="1"/>
  <c r="I4" l="1"/>
  <c r="I5"/>
  <c r="I17"/>
  <c r="I24"/>
  <c r="I42"/>
  <c r="I6"/>
  <c r="I7"/>
  <c r="I8"/>
  <c r="I9"/>
  <c r="I10"/>
  <c r="I11"/>
  <c r="I12"/>
  <c r="I13"/>
  <c r="I14"/>
  <c r="I15"/>
  <c r="I16"/>
  <c r="I19"/>
  <c r="I20"/>
  <c r="I21"/>
  <c r="I22"/>
  <c r="I23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G6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D4"/>
  <c r="D47"/>
  <c r="E46" l="1"/>
  <c r="E44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2"/>
</calcChain>
</file>

<file path=xl/sharedStrings.xml><?xml version="1.0" encoding="utf-8"?>
<sst xmlns="http://schemas.openxmlformats.org/spreadsheetml/2006/main" count="297" uniqueCount="82">
  <si>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</si>
  <si>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</si>
  <si>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</si>
  <si>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</si>
  <si>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</si>
  <si>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</si>
  <si>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</si>
  <si>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</si>
  <si>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</si>
  <si>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</si>
  <si>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</si>
  <si>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</si>
  <si>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</si>
  <si>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</si>
  <si>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</si>
  <si>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</si>
  <si>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</si>
  <si>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</si>
  <si>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</si>
  <si>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</si>
  <si>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</si>
  <si>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</si>
  <si>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</si>
  <si>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</si>
  <si>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</si>
  <si>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</si>
  <si>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</si>
  <si>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</si>
  <si>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</si>
  <si>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</si>
  <si>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</si>
  <si>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</si>
  <si>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</si>
  <si>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</si>
  <si>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</si>
  <si>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</si>
  <si>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</si>
  <si>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</si>
  <si>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</si>
  <si>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</si>
  <si>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</si>
  <si>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</si>
  <si>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</si>
  <si>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</si>
  <si>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</si>
  <si>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</si>
  <si>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</si>
  <si>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</si>
  <si>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</si>
  <si>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</si>
  <si>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</si>
  <si>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</si>
  <si>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</si>
  <si>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</si>
  <si>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</si>
  <si>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</si>
  <si>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</si>
  <si>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</si>
  <si>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</si>
  <si>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</si>
  <si>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</si>
  <si>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</si>
  <si>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</si>
  <si>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</si>
  <si>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</si>
  <si>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</si>
  <si>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</si>
  <si>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</si>
  <si>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</si>
  <si>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</si>
  <si>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</si>
  <si>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</si>
  <si>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</si>
  <si>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</si>
  <si>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</si>
  <si>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</si>
  <si>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</si>
  <si>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</si>
  <si>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</si>
  <si>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TABELA 10 - RESUMO DA EXECUÇÃO ORÇAMENTÁRIA - 2014</t>
  </si>
  <si>
    <t>JANEIRO</t>
  </si>
  <si>
    <t>FEVEREIRO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</si>
</sst>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5" borderId="0" xfId="1" applyFont="1" applyFill="1"/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5" borderId="0" xfId="12" applyFont="1" applyFill="1" applyAlignment="1">
      <alignment horizontal="right"/>
    </xf>
    <xf numFmtId="43" fontId="5" fillId="6" borderId="0" xfId="12" applyFont="1" applyFill="1" applyAlignment="1">
      <alignment horizontal="right"/>
    </xf>
    <xf numFmtId="43" fontId="6" fillId="5" borderId="0" xfId="12" applyFont="1" applyFill="1" applyAlignment="1">
      <alignment horizontal="right"/>
    </xf>
    <xf numFmtId="43" fontId="6" fillId="6" borderId="0" xfId="12" applyFont="1" applyFill="1" applyAlignment="1">
      <alignment horizontal="right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4" borderId="10" xfId="12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165" fontId="6" fillId="5" borderId="0" xfId="12" applyNumberFormat="1" applyFont="1" applyFill="1" applyAlignment="1">
      <alignment horizontal="right"/>
    </xf>
    <xf numFmtId="165" fontId="6" fillId="6" borderId="0" xfId="12" applyNumberFormat="1" applyFont="1" applyFill="1" applyAlignment="1">
      <alignment horizontal="right"/>
    </xf>
    <xf numFmtId="165" fontId="5" fillId="5" borderId="0" xfId="12" applyNumberFormat="1" applyFont="1" applyFill="1" applyAlignment="1">
      <alignment horizontal="right"/>
    </xf>
    <xf numFmtId="43" fontId="3" fillId="0" borderId="0" xfId="1" applyNumberFormat="1" applyFont="1"/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  <xf numFmtId="4" fontId="5" fillId="6" borderId="11" xfId="1" applyNumberFormat="1" applyFont="1" applyFill="1" applyBorder="1"/>
    <xf numFmtId="4" fontId="5" fillId="6" borderId="12" xfId="1" applyNumberFormat="1" applyFont="1" applyFill="1" applyBorder="1" applyAlignment="1">
      <alignment horizontal="right"/>
    </xf>
    <xf numFmtId="4" fontId="5" fillId="6" borderId="0" xfId="1" applyNumberFormat="1" applyFont="1" applyFill="1" applyBorder="1" applyAlignment="1">
      <alignment horizontal="right"/>
    </xf>
    <xf numFmtId="4" fontId="5" fillId="5" borderId="11" xfId="1" applyNumberFormat="1" applyFont="1" applyFill="1" applyBorder="1"/>
    <xf numFmtId="4" fontId="5" fillId="5" borderId="12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6" fillId="5" borderId="11" xfId="1" applyNumberFormat="1" applyFont="1" applyFill="1" applyBorder="1"/>
    <xf numFmtId="4" fontId="6" fillId="5" borderId="12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6" fillId="6" borderId="11" xfId="1" applyNumberFormat="1" applyFont="1" applyFill="1" applyBorder="1"/>
    <xf numFmtId="4" fontId="6" fillId="6" borderId="12" xfId="1" applyNumberFormat="1" applyFont="1" applyFill="1" applyBorder="1" applyAlignment="1">
      <alignment horizontal="right"/>
    </xf>
    <xf numFmtId="4" fontId="6" fillId="6" borderId="0" xfId="1" applyNumberFormat="1" applyFont="1" applyFill="1" applyBorder="1" applyAlignment="1">
      <alignment horizontal="right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01"/>
          <c:w val="0.59679330708661416"/>
          <c:h val="0.717919075144513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2014'!$C$47</c:f>
              <c:numCache>
                <c:formatCode>_-* #,##0.00_-;\-* #,##0.00_-;_-* "-"??_-;_-@_-</c:formatCode>
                <c:ptCount val="1"/>
                <c:pt idx="0">
                  <c:v>189125369.47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2014'!$D$47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2014'!$F$47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2014'!$H$47</c:f>
              <c:numCache>
                <c:formatCode>_-* #,##0.00_-;\-* #,##0.00_-;_-* "-"??_-;_-@_-</c:formatCode>
                <c:ptCount val="1"/>
                <c:pt idx="0">
                  <c:v>162577421.19</c:v>
                </c:pt>
              </c:numCache>
            </c:numRef>
          </c:val>
        </c:ser>
        <c:axId val="44046592"/>
        <c:axId val="44056576"/>
      </c:barChart>
      <c:catAx>
        <c:axId val="44046592"/>
        <c:scaling>
          <c:orientation val="minMax"/>
        </c:scaling>
        <c:delete val="1"/>
        <c:axPos val="b"/>
        <c:tickLblPos val="none"/>
        <c:crossAx val="44056576"/>
        <c:crosses val="autoZero"/>
        <c:auto val="1"/>
        <c:lblAlgn val="ctr"/>
        <c:lblOffset val="100"/>
      </c:catAx>
      <c:valAx>
        <c:axId val="4405657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404659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687"/>
                  <c:y val="-9.6376076672737843E-2"/>
                </c:manualLayout>
              </c:layout>
              <c:showPercent val="1"/>
            </c:dLbl>
            <c:dLbl>
              <c:idx val="1"/>
              <c:layout>
                <c:manualLayout>
                  <c:x val="7.6964348206474242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251334208223978"/>
                  <c:y val="4.4705447758725723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'JAN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'JAN 2014'!$C$49:$C$52</c:f>
              <c:numCache>
                <c:formatCode>_-* #,##0.00_-;\-* #,##0.00_-;_-* "-"??_-;_-@_-</c:formatCode>
                <c:ptCount val="4"/>
                <c:pt idx="0">
                  <c:v>10711158.939999998</c:v>
                </c:pt>
                <c:pt idx="1">
                  <c:v>3260480.47</c:v>
                </c:pt>
                <c:pt idx="2">
                  <c:v>12576308.870000001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07"/>
          <c:w val="0.59679330708661416"/>
          <c:h val="0.717919075144513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2014'!$C$50</c:f>
              <c:numCache>
                <c:formatCode>_-* #,##0.00_-;\-* #,##0.00_-;_-* "-"??_-;_-@_-</c:formatCode>
                <c:ptCount val="1"/>
                <c:pt idx="0">
                  <c:v>197421616.06999999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2014'!$D$50</c:f>
              <c:numCache>
                <c:formatCode>_-* #,##0.00_-;\-* #,##0.00_-;_-* "-"??_-;_-@_-</c:formatCode>
                <c:ptCount val="1"/>
                <c:pt idx="0">
                  <c:v>16231738.360000001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2014'!$F$50</c:f>
              <c:numCache>
                <c:formatCode>_-* #,##0.00_-;\-* #,##0.00_-;_-* "-"??_-;_-@_-</c:formatCode>
                <c:ptCount val="1"/>
                <c:pt idx="0">
                  <c:v>42779686.640000001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2014'!$H$50</c:f>
              <c:numCache>
                <c:formatCode>_-* #,##0.00_-;\-* #,##0.00_-;_-* "-"??_-;_-@_-</c:formatCode>
                <c:ptCount val="1"/>
                <c:pt idx="0">
                  <c:v>154641929.43000001</c:v>
                </c:pt>
              </c:numCache>
            </c:numRef>
          </c:val>
        </c:ser>
        <c:axId val="72764032"/>
        <c:axId val="72774016"/>
      </c:barChart>
      <c:catAx>
        <c:axId val="72764032"/>
        <c:scaling>
          <c:orientation val="minMax"/>
        </c:scaling>
        <c:delete val="1"/>
        <c:axPos val="b"/>
        <c:tickLblPos val="none"/>
        <c:crossAx val="72774016"/>
        <c:crosses val="autoZero"/>
        <c:auto val="1"/>
        <c:lblAlgn val="ctr"/>
        <c:lblOffset val="100"/>
      </c:catAx>
      <c:valAx>
        <c:axId val="7277401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276403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696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026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'FEV 2014'!$B$52:$B$55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'FEV 2014'!$C$52:$C$55</c:f>
              <c:numCache>
                <c:formatCode>_-* #,##0.00_-;\-* #,##0.00_-;_-* "-"??_-;_-@_-</c:formatCode>
                <c:ptCount val="4"/>
                <c:pt idx="0">
                  <c:v>21265057.010000002</c:v>
                </c:pt>
                <c:pt idx="1">
                  <c:v>6640534.3899999997</c:v>
                </c:pt>
                <c:pt idx="2">
                  <c:v>14759227.319999998</c:v>
                </c:pt>
                <c:pt idx="3">
                  <c:v>114867.92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55</xdr:row>
      <xdr:rowOff>158748</xdr:rowOff>
    </xdr:from>
    <xdr:to>
      <xdr:col>9</xdr:col>
      <xdr:colOff>484188</xdr:colOff>
      <xdr:row>70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55</xdr:row>
      <xdr:rowOff>182562</xdr:rowOff>
    </xdr:from>
    <xdr:to>
      <xdr:col>2</xdr:col>
      <xdr:colOff>698500</xdr:colOff>
      <xdr:row>70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36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35" t="s">
        <v>79</v>
      </c>
      <c r="B1" s="35"/>
      <c r="C1" s="35"/>
      <c r="D1" s="35"/>
      <c r="E1" s="35"/>
      <c r="F1" s="35"/>
      <c r="G1" s="35"/>
      <c r="H1" s="35"/>
      <c r="I1" s="35"/>
    </row>
    <row r="2" spans="1:9" s="2" customFormat="1" ht="15" customHeight="1" thickBot="1">
      <c r="A2" s="36" t="s">
        <v>3</v>
      </c>
      <c r="B2" s="37" t="s">
        <v>74</v>
      </c>
      <c r="C2" s="38" t="s">
        <v>73</v>
      </c>
      <c r="D2" s="40" t="s">
        <v>80</v>
      </c>
      <c r="E2" s="36"/>
      <c r="F2" s="41" t="s">
        <v>75</v>
      </c>
      <c r="G2" s="42"/>
      <c r="H2" s="43" t="s">
        <v>2</v>
      </c>
      <c r="I2" s="44"/>
    </row>
    <row r="3" spans="1:9" s="2" customFormat="1" ht="15" customHeight="1" thickBot="1">
      <c r="A3" s="36"/>
      <c r="B3" s="37"/>
      <c r="C3" s="39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7" t="s">
        <v>72</v>
      </c>
    </row>
    <row r="4" spans="1:9" s="2" customFormat="1" ht="11.25">
      <c r="A4" s="3"/>
      <c r="B4" s="4" t="s">
        <v>71</v>
      </c>
      <c r="C4" s="10">
        <v>176725572.47</v>
      </c>
      <c r="D4" s="10">
        <f>SUM(D5,D17,D24)</f>
        <v>26547948.280000001</v>
      </c>
      <c r="E4" s="10">
        <f>(D4/D$47)*100</f>
        <v>100</v>
      </c>
      <c r="F4" s="10">
        <f t="shared" ref="F4" si="0">SUM(F5,F17,F24)</f>
        <v>26547948.280000001</v>
      </c>
      <c r="G4" s="10">
        <f t="shared" ref="G4" si="1">(F4/F$47)*100</f>
        <v>100</v>
      </c>
      <c r="H4" s="10">
        <f>C4-F4</f>
        <v>150177624.19</v>
      </c>
      <c r="I4" s="10">
        <f t="shared" ref="I4:I5" si="2">(H4/H$47)*100</f>
        <v>92.37298949064477</v>
      </c>
    </row>
    <row r="5" spans="1:9" s="2" customFormat="1" ht="11.25">
      <c r="A5" s="5"/>
      <c r="B5" s="6" t="s">
        <v>70</v>
      </c>
      <c r="C5" s="11">
        <v>130623733</v>
      </c>
      <c r="D5" s="11">
        <f>SUM(D6:D16)</f>
        <v>10711158.939999998</v>
      </c>
      <c r="E5" s="11">
        <f>(D5/D$47)*100</f>
        <v>40.346466050897391</v>
      </c>
      <c r="F5" s="11">
        <f t="shared" ref="F5" si="3">SUM(F6:F16)</f>
        <v>10711158.939999998</v>
      </c>
      <c r="G5" s="11">
        <f t="shared" ref="G5" si="4">(F5/F$47)*100</f>
        <v>40.346466050897391</v>
      </c>
      <c r="H5" s="10">
        <f t="shared" ref="H5:H46" si="5">C5-F5</f>
        <v>119912574.06</v>
      </c>
      <c r="I5" s="11">
        <f t="shared" si="2"/>
        <v>73.757212522064364</v>
      </c>
    </row>
    <row r="6" spans="1:9" s="2" customFormat="1" ht="11.25">
      <c r="A6" s="3" t="s">
        <v>69</v>
      </c>
      <c r="B6" s="7" t="s">
        <v>68</v>
      </c>
      <c r="C6" s="12">
        <v>100933733</v>
      </c>
      <c r="D6" s="12">
        <v>8613746.2400000002</v>
      </c>
      <c r="E6" s="12">
        <f t="shared" ref="E6:E46" si="6">(D6/D$47)*100</f>
        <v>32.445996011259368</v>
      </c>
      <c r="F6" s="12">
        <v>8613746.2400000002</v>
      </c>
      <c r="G6" s="12">
        <f t="shared" ref="G6" si="7">(F6/F$47)*100</f>
        <v>32.445996011259368</v>
      </c>
      <c r="H6" s="12">
        <f t="shared" si="5"/>
        <v>92319986.760000005</v>
      </c>
      <c r="I6" s="12">
        <f t="shared" ref="I6" si="8">(H6/H$47)*100</f>
        <v>56.785244890868356</v>
      </c>
    </row>
    <row r="7" spans="1:9" s="2" customFormat="1" ht="11.25">
      <c r="A7" s="5" t="s">
        <v>67</v>
      </c>
      <c r="B7" s="8" t="s">
        <v>66</v>
      </c>
      <c r="C7" s="13">
        <v>700000</v>
      </c>
      <c r="D7" s="13">
        <v>26382.84</v>
      </c>
      <c r="E7" s="13">
        <f t="shared" si="6"/>
        <v>9.9378075178320327E-2</v>
      </c>
      <c r="F7" s="13">
        <v>26382.84</v>
      </c>
      <c r="G7" s="13">
        <f t="shared" ref="G7" si="9">(F7/F$47)*100</f>
        <v>9.9378075178320327E-2</v>
      </c>
      <c r="H7" s="13">
        <f t="shared" si="5"/>
        <v>673617.16</v>
      </c>
      <c r="I7" s="13">
        <f t="shared" ref="I7" si="10">(H7/H$47)*100</f>
        <v>0.41433623135943409</v>
      </c>
    </row>
    <row r="8" spans="1:9" s="2" customFormat="1" ht="11.25">
      <c r="A8" s="3" t="s">
        <v>65</v>
      </c>
      <c r="B8" s="7" t="s">
        <v>50</v>
      </c>
      <c r="C8" s="12">
        <v>1500000</v>
      </c>
      <c r="D8" s="12">
        <v>127278.03</v>
      </c>
      <c r="E8" s="12">
        <f t="shared" si="6"/>
        <v>0.4794269924651216</v>
      </c>
      <c r="F8" s="12">
        <v>127278.03</v>
      </c>
      <c r="G8" s="12">
        <f t="shared" ref="G8" si="11">(F8/F$47)*100</f>
        <v>0.4794269924651216</v>
      </c>
      <c r="H8" s="12">
        <f t="shared" si="5"/>
        <v>1372721.97</v>
      </c>
      <c r="I8" s="12">
        <f t="shared" ref="I8" si="12">(H8/H$47)*100</f>
        <v>0.844349701177592</v>
      </c>
    </row>
    <row r="9" spans="1:9" s="2" customFormat="1" ht="11.25">
      <c r="A9" s="5" t="s">
        <v>64</v>
      </c>
      <c r="B9" s="8" t="s">
        <v>63</v>
      </c>
      <c r="C9" s="13">
        <v>500000</v>
      </c>
      <c r="D9" s="13">
        <v>45900.04</v>
      </c>
      <c r="E9" s="13">
        <f t="shared" si="6"/>
        <v>0.17289486748992566</v>
      </c>
      <c r="F9" s="13">
        <v>45900.04</v>
      </c>
      <c r="G9" s="13">
        <f t="shared" ref="G9" si="13">(F9/F$47)*100</f>
        <v>0.17289486748992566</v>
      </c>
      <c r="H9" s="13">
        <f t="shared" si="5"/>
        <v>454099.96</v>
      </c>
      <c r="I9" s="13">
        <f t="shared" ref="I9" si="14">(H9/H$47)*100</f>
        <v>0.27931305385223526</v>
      </c>
    </row>
    <row r="10" spans="1:9" s="2" customFormat="1" ht="11.25">
      <c r="A10" s="3" t="s">
        <v>56</v>
      </c>
      <c r="B10" s="7" t="s">
        <v>7</v>
      </c>
      <c r="C10" s="12">
        <v>4570000</v>
      </c>
      <c r="D10" s="27">
        <v>0</v>
      </c>
      <c r="E10" s="27">
        <f t="shared" si="6"/>
        <v>0</v>
      </c>
      <c r="F10" s="27">
        <v>0</v>
      </c>
      <c r="G10" s="27">
        <f t="shared" ref="G10" si="15">(F10/F$47)*100</f>
        <v>0</v>
      </c>
      <c r="H10" s="12">
        <f t="shared" si="5"/>
        <v>4570000</v>
      </c>
      <c r="I10" s="27">
        <f t="shared" ref="I10" si="16">(H10/H$47)*100</f>
        <v>2.8109684398666652</v>
      </c>
    </row>
    <row r="11" spans="1:9" s="2" customFormat="1" ht="11.25">
      <c r="A11" s="5" t="s">
        <v>55</v>
      </c>
      <c r="B11" s="8" t="s">
        <v>54</v>
      </c>
      <c r="C11" s="13">
        <v>1500000</v>
      </c>
      <c r="D11" s="13">
        <v>138266.34</v>
      </c>
      <c r="E11" s="13">
        <f t="shared" si="6"/>
        <v>0.52081742265621134</v>
      </c>
      <c r="F11" s="13">
        <v>138266.34</v>
      </c>
      <c r="G11" s="13">
        <f t="shared" ref="G11" si="17">(F11/F$47)*100</f>
        <v>0.52081742265621134</v>
      </c>
      <c r="H11" s="13">
        <f t="shared" si="5"/>
        <v>1361733.66</v>
      </c>
      <c r="I11" s="13">
        <f t="shared" ref="I11" si="18">(H11/H$47)*100</f>
        <v>0.83759088441228091</v>
      </c>
    </row>
    <row r="12" spans="1:9" s="2" customFormat="1" ht="11.25">
      <c r="A12" s="3" t="s">
        <v>62</v>
      </c>
      <c r="B12" s="7" t="s">
        <v>60</v>
      </c>
      <c r="C12" s="12">
        <v>700000</v>
      </c>
      <c r="D12" s="12">
        <v>391021.02</v>
      </c>
      <c r="E12" s="12">
        <f t="shared" si="6"/>
        <v>1.472886024471342</v>
      </c>
      <c r="F12" s="12">
        <v>391021.02</v>
      </c>
      <c r="G12" s="12">
        <f t="shared" ref="G12" si="19">(F12/F$47)*100</f>
        <v>1.472886024471342</v>
      </c>
      <c r="H12" s="12">
        <f t="shared" si="5"/>
        <v>308978.98</v>
      </c>
      <c r="I12" s="12">
        <f t="shared" ref="I12" si="20">(H12/H$47)*100</f>
        <v>0.190050363536585</v>
      </c>
    </row>
    <row r="13" spans="1:9" s="2" customFormat="1" ht="11.25">
      <c r="A13" s="5" t="s">
        <v>53</v>
      </c>
      <c r="B13" s="8" t="s">
        <v>50</v>
      </c>
      <c r="C13" s="13">
        <v>18600000</v>
      </c>
      <c r="D13" s="13">
        <v>1273962.29</v>
      </c>
      <c r="E13" s="13">
        <f t="shared" si="6"/>
        <v>4.7987222084493224</v>
      </c>
      <c r="F13" s="13">
        <v>1273962.29</v>
      </c>
      <c r="G13" s="13">
        <f t="shared" ref="G13" si="21">(F13/F$47)*100</f>
        <v>4.7987222084493224</v>
      </c>
      <c r="H13" s="13">
        <f t="shared" si="5"/>
        <v>17326037.710000001</v>
      </c>
      <c r="I13" s="13">
        <f t="shared" ref="I13" si="22">(H13/H$47)*100</f>
        <v>10.657099604102781</v>
      </c>
    </row>
    <row r="14" spans="1:9" s="2" customFormat="1" ht="11.25">
      <c r="A14" s="3" t="s">
        <v>52</v>
      </c>
      <c r="B14" s="7" t="s">
        <v>7</v>
      </c>
      <c r="C14" s="12">
        <v>700000</v>
      </c>
      <c r="D14" s="27">
        <v>0</v>
      </c>
      <c r="E14" s="27">
        <f t="shared" si="6"/>
        <v>0</v>
      </c>
      <c r="F14" s="27">
        <v>0</v>
      </c>
      <c r="G14" s="27">
        <f t="shared" ref="G14" si="23">(F14/F$47)*100</f>
        <v>0</v>
      </c>
      <c r="H14" s="12">
        <f t="shared" si="5"/>
        <v>700000</v>
      </c>
      <c r="I14" s="27">
        <f t="shared" ref="I14" si="24">(H14/H$47)*100</f>
        <v>0.43056409363384368</v>
      </c>
    </row>
    <row r="15" spans="1:9" s="2" customFormat="1" ht="11.25">
      <c r="A15" s="5" t="s">
        <v>21</v>
      </c>
      <c r="B15" s="8" t="s">
        <v>7</v>
      </c>
      <c r="C15" s="13">
        <v>120000</v>
      </c>
      <c r="D15" s="28">
        <v>0</v>
      </c>
      <c r="E15" s="28">
        <f t="shared" si="6"/>
        <v>0</v>
      </c>
      <c r="F15" s="28">
        <v>0</v>
      </c>
      <c r="G15" s="28">
        <f t="shared" ref="G15" si="25">(F15/F$47)*100</f>
        <v>0</v>
      </c>
      <c r="H15" s="13">
        <f t="shared" si="5"/>
        <v>120000</v>
      </c>
      <c r="I15" s="28">
        <f t="shared" ref="I15" si="26">(H15/H$47)*100</f>
        <v>7.3810987480087492E-2</v>
      </c>
    </row>
    <row r="16" spans="1:9" s="2" customFormat="1" ht="11.25">
      <c r="A16" s="3" t="s">
        <v>51</v>
      </c>
      <c r="B16" s="7" t="s">
        <v>50</v>
      </c>
      <c r="C16" s="12">
        <v>800000</v>
      </c>
      <c r="D16" s="12">
        <v>94602.14</v>
      </c>
      <c r="E16" s="12">
        <f t="shared" si="6"/>
        <v>0.35634444892778733</v>
      </c>
      <c r="F16" s="12">
        <v>94602.14</v>
      </c>
      <c r="G16" s="12">
        <f t="shared" ref="G16" si="27">(F16/F$47)*100</f>
        <v>0.35634444892778733</v>
      </c>
      <c r="H16" s="12">
        <f t="shared" si="5"/>
        <v>705397.86</v>
      </c>
      <c r="I16" s="12">
        <f t="shared" ref="I16" si="28">(H16/H$47)*100</f>
        <v>0.43388427177450423</v>
      </c>
    </row>
    <row r="17" spans="1:9" s="2" customFormat="1" ht="11.25">
      <c r="A17" s="5"/>
      <c r="B17" s="6" t="s">
        <v>59</v>
      </c>
      <c r="C17" s="11">
        <v>4580480.4700000007</v>
      </c>
      <c r="D17" s="11">
        <f>SUM(D18:D23)</f>
        <v>3260480.47</v>
      </c>
      <c r="E17" s="11">
        <f t="shared" si="6"/>
        <v>12.28147816023996</v>
      </c>
      <c r="F17" s="11">
        <f t="shared" ref="F17" si="29">SUM(F18:F23)</f>
        <v>3260480.47</v>
      </c>
      <c r="G17" s="11">
        <f t="shared" ref="G17" si="30">(F17/F$47)*100</f>
        <v>12.28147816023996</v>
      </c>
      <c r="H17" s="11">
        <f t="shared" si="5"/>
        <v>1320000.0000000005</v>
      </c>
      <c r="I17" s="11">
        <f t="shared" ref="I17" si="31">(H17/H$47)*100</f>
        <v>0.81192086228096261</v>
      </c>
    </row>
    <row r="18" spans="1:9" s="2" customFormat="1" ht="11.25">
      <c r="A18" s="3" t="s">
        <v>58</v>
      </c>
      <c r="B18" s="7" t="s">
        <v>57</v>
      </c>
      <c r="C18" s="12">
        <v>3260480.47</v>
      </c>
      <c r="D18" s="12">
        <v>3260480.47</v>
      </c>
      <c r="E18" s="12">
        <f t="shared" si="6"/>
        <v>12.28147816023996</v>
      </c>
      <c r="F18" s="12">
        <v>3260480.47</v>
      </c>
      <c r="G18" s="12">
        <f t="shared" ref="G18" si="32">(F18/F$47)*100</f>
        <v>12.28147816023996</v>
      </c>
      <c r="H18" s="27">
        <v>0</v>
      </c>
      <c r="I18" s="27">
        <f t="shared" ref="G18:I20" si="33">(H18/H$47)*100</f>
        <v>0</v>
      </c>
    </row>
    <row r="19" spans="1:9" s="2" customFormat="1" ht="11.25">
      <c r="A19" s="5" t="s">
        <v>56</v>
      </c>
      <c r="B19" s="8" t="s">
        <v>7</v>
      </c>
      <c r="C19" s="13">
        <v>1100000</v>
      </c>
      <c r="D19" s="28">
        <v>0</v>
      </c>
      <c r="E19" s="28">
        <f t="shared" si="6"/>
        <v>0</v>
      </c>
      <c r="F19" s="28">
        <v>0</v>
      </c>
      <c r="G19" s="28">
        <f t="shared" ref="G19" si="34">(F19/F$47)*100</f>
        <v>0</v>
      </c>
      <c r="H19" s="13">
        <f t="shared" si="5"/>
        <v>1100000</v>
      </c>
      <c r="I19" s="28">
        <f t="shared" ref="I19" si="35">(H19/H$47)*100</f>
        <v>0.67660071856746862</v>
      </c>
    </row>
    <row r="20" spans="1:9" s="2" customFormat="1" ht="11.25">
      <c r="A20" s="3" t="s">
        <v>53</v>
      </c>
      <c r="B20" s="7" t="s">
        <v>50</v>
      </c>
      <c r="C20" s="12">
        <v>50000</v>
      </c>
      <c r="D20" s="27">
        <v>0</v>
      </c>
      <c r="E20" s="27">
        <f t="shared" si="6"/>
        <v>0</v>
      </c>
      <c r="F20" s="27">
        <v>0</v>
      </c>
      <c r="G20" s="27">
        <f t="shared" si="33"/>
        <v>0</v>
      </c>
      <c r="H20" s="12">
        <f t="shared" si="5"/>
        <v>50000</v>
      </c>
      <c r="I20" s="27">
        <f t="shared" ref="I20" si="36">(H20/H$47)*100</f>
        <v>3.0754578116703117E-2</v>
      </c>
    </row>
    <row r="21" spans="1:9" s="2" customFormat="1" ht="11.25">
      <c r="A21" s="5" t="s">
        <v>52</v>
      </c>
      <c r="B21" s="8" t="s">
        <v>7</v>
      </c>
      <c r="C21" s="13">
        <v>50000</v>
      </c>
      <c r="D21" s="28">
        <v>0</v>
      </c>
      <c r="E21" s="28">
        <f t="shared" si="6"/>
        <v>0</v>
      </c>
      <c r="F21" s="28">
        <v>0</v>
      </c>
      <c r="G21" s="28">
        <f t="shared" ref="G21" si="37">(F21/F$47)*100</f>
        <v>0</v>
      </c>
      <c r="H21" s="13">
        <f t="shared" si="5"/>
        <v>50000</v>
      </c>
      <c r="I21" s="28">
        <f t="shared" ref="I21" si="38">(H21/H$47)*100</f>
        <v>3.0754578116703117E-2</v>
      </c>
    </row>
    <row r="22" spans="1:9" s="2" customFormat="1" ht="11.25">
      <c r="A22" s="3" t="s">
        <v>51</v>
      </c>
      <c r="B22" s="7" t="s">
        <v>50</v>
      </c>
      <c r="C22" s="12">
        <v>100000</v>
      </c>
      <c r="D22" s="27">
        <v>0</v>
      </c>
      <c r="E22" s="27">
        <f t="shared" si="6"/>
        <v>0</v>
      </c>
      <c r="F22" s="27">
        <v>0</v>
      </c>
      <c r="G22" s="27">
        <f t="shared" ref="G22" si="39">(F22/F$47)*100</f>
        <v>0</v>
      </c>
      <c r="H22" s="12">
        <f t="shared" si="5"/>
        <v>100000</v>
      </c>
      <c r="I22" s="27">
        <f t="shared" ref="I22" si="40">(H22/H$47)*100</f>
        <v>6.1509156233406234E-2</v>
      </c>
    </row>
    <row r="23" spans="1:9" s="2" customFormat="1" ht="11.25">
      <c r="A23" s="5" t="s">
        <v>14</v>
      </c>
      <c r="B23" s="8" t="s">
        <v>7</v>
      </c>
      <c r="C23" s="13">
        <v>20000</v>
      </c>
      <c r="D23" s="28">
        <v>0</v>
      </c>
      <c r="E23" s="28">
        <f t="shared" si="6"/>
        <v>0</v>
      </c>
      <c r="F23" s="28">
        <v>0</v>
      </c>
      <c r="G23" s="28">
        <f t="shared" ref="G23" si="41">(F23/F$47)*100</f>
        <v>0</v>
      </c>
      <c r="H23" s="13">
        <f t="shared" si="5"/>
        <v>20000</v>
      </c>
      <c r="I23" s="28">
        <f t="shared" ref="I23" si="42">(H23/H$47)*100</f>
        <v>1.2301831246681248E-2</v>
      </c>
    </row>
    <row r="24" spans="1:9" s="2" customFormat="1" ht="11.25">
      <c r="A24" s="3"/>
      <c r="B24" s="4" t="s">
        <v>49</v>
      </c>
      <c r="C24" s="10">
        <f>SUM(C25:C41)</f>
        <v>41521359</v>
      </c>
      <c r="D24" s="10">
        <f>SUM(D25:D41)</f>
        <v>12576308.870000001</v>
      </c>
      <c r="E24" s="10">
        <f t="shared" si="6"/>
        <v>47.372055788862646</v>
      </c>
      <c r="F24" s="10">
        <f t="shared" ref="F24" si="43">SUM(F25:F41)</f>
        <v>12576308.870000001</v>
      </c>
      <c r="G24" s="10">
        <f t="shared" ref="G24" si="44">(F24/F$47)*100</f>
        <v>47.372055788862646</v>
      </c>
      <c r="H24" s="10">
        <f t="shared" si="5"/>
        <v>28945050.129999999</v>
      </c>
      <c r="I24" s="10">
        <f t="shared" ref="I24" si="45">(H24/H$47)*100</f>
        <v>17.803856106299452</v>
      </c>
    </row>
    <row r="25" spans="1:9" s="2" customFormat="1" ht="11.25">
      <c r="A25" s="5" t="s">
        <v>43</v>
      </c>
      <c r="B25" s="8" t="s">
        <v>42</v>
      </c>
      <c r="C25" s="13">
        <v>1500000</v>
      </c>
      <c r="D25" s="13">
        <v>704104</v>
      </c>
      <c r="E25" s="13">
        <f t="shared" si="6"/>
        <v>2.6521974224668785</v>
      </c>
      <c r="F25" s="13">
        <v>704104</v>
      </c>
      <c r="G25" s="13">
        <f t="shared" ref="G25" si="46">(F25/F$47)*100</f>
        <v>2.6521974224668785</v>
      </c>
      <c r="H25" s="13">
        <f t="shared" si="5"/>
        <v>795896</v>
      </c>
      <c r="I25" s="13">
        <f t="shared" ref="I25" si="47">(H25/H$47)*100</f>
        <v>0.48954891409543094</v>
      </c>
    </row>
    <row r="26" spans="1:9" s="2" customFormat="1" ht="11.25">
      <c r="A26" s="3" t="s">
        <v>41</v>
      </c>
      <c r="B26" s="7" t="s">
        <v>40</v>
      </c>
      <c r="C26" s="12">
        <v>1500000</v>
      </c>
      <c r="D26" s="12">
        <v>30000</v>
      </c>
      <c r="E26" s="12">
        <f t="shared" si="6"/>
        <v>0.11300308288833233</v>
      </c>
      <c r="F26" s="12">
        <v>30000</v>
      </c>
      <c r="G26" s="12">
        <f t="shared" ref="G26" si="48">(F26/F$47)*100</f>
        <v>0.11300308288833233</v>
      </c>
      <c r="H26" s="12">
        <f t="shared" si="5"/>
        <v>1470000</v>
      </c>
      <c r="I26" s="12">
        <f t="shared" ref="I26" si="49">(H26/H$47)*100</f>
        <v>0.90418459663107165</v>
      </c>
    </row>
    <row r="27" spans="1:9" s="2" customFormat="1" ht="11.25">
      <c r="A27" s="5" t="s">
        <v>39</v>
      </c>
      <c r="B27" s="8" t="s">
        <v>17</v>
      </c>
      <c r="C27" s="13">
        <v>1710000</v>
      </c>
      <c r="D27" s="13">
        <v>83167.11</v>
      </c>
      <c r="E27" s="13">
        <f t="shared" si="6"/>
        <v>0.31327132749710179</v>
      </c>
      <c r="F27" s="13">
        <v>83167.11</v>
      </c>
      <c r="G27" s="13">
        <f t="shared" ref="G27" si="50">(F27/F$47)*100</f>
        <v>0.31327132749710179</v>
      </c>
      <c r="H27" s="13">
        <f t="shared" si="5"/>
        <v>1626832.89</v>
      </c>
      <c r="I27" s="13">
        <f t="shared" ref="I27" si="51">(H27/H$47)*100</f>
        <v>1.0006511839665377</v>
      </c>
    </row>
    <row r="28" spans="1:9" s="2" customFormat="1" ht="11.25">
      <c r="A28" s="3" t="s">
        <v>38</v>
      </c>
      <c r="B28" s="7" t="s">
        <v>37</v>
      </c>
      <c r="C28" s="12">
        <v>50000</v>
      </c>
      <c r="D28" s="27">
        <v>0</v>
      </c>
      <c r="E28" s="27">
        <f t="shared" si="6"/>
        <v>0</v>
      </c>
      <c r="F28" s="27">
        <v>0</v>
      </c>
      <c r="G28" s="27">
        <f t="shared" ref="G28" si="52">(F28/F$47)*100</f>
        <v>0</v>
      </c>
      <c r="H28" s="12">
        <f t="shared" si="5"/>
        <v>50000</v>
      </c>
      <c r="I28" s="27">
        <f t="shared" ref="I28" si="53">(H28/H$47)*100</f>
        <v>3.0754578116703117E-2</v>
      </c>
    </row>
    <row r="29" spans="1:9" s="2" customFormat="1" ht="11.25">
      <c r="A29" s="5" t="s">
        <v>36</v>
      </c>
      <c r="B29" s="8" t="s">
        <v>35</v>
      </c>
      <c r="C29" s="13">
        <v>50000</v>
      </c>
      <c r="D29" s="28">
        <v>0</v>
      </c>
      <c r="E29" s="28">
        <f t="shared" si="6"/>
        <v>0</v>
      </c>
      <c r="F29" s="28">
        <v>0</v>
      </c>
      <c r="G29" s="28">
        <f t="shared" ref="G29" si="54">(F29/F$47)*100</f>
        <v>0</v>
      </c>
      <c r="H29" s="13">
        <f t="shared" si="5"/>
        <v>50000</v>
      </c>
      <c r="I29" s="28">
        <f t="shared" ref="I29" si="55">(H29/H$47)*100</f>
        <v>3.0754578116703117E-2</v>
      </c>
    </row>
    <row r="30" spans="1:9" s="2" customFormat="1" ht="11.25">
      <c r="A30" s="3" t="s">
        <v>34</v>
      </c>
      <c r="B30" s="7" t="s">
        <v>33</v>
      </c>
      <c r="C30" s="12">
        <v>750888</v>
      </c>
      <c r="D30" s="12">
        <v>330000</v>
      </c>
      <c r="E30" s="12">
        <f t="shared" si="6"/>
        <v>1.2430339117716558</v>
      </c>
      <c r="F30" s="12">
        <v>330000</v>
      </c>
      <c r="G30" s="12">
        <f t="shared" ref="G30" si="56">(F30/F$47)*100</f>
        <v>1.2430339117716558</v>
      </c>
      <c r="H30" s="12">
        <f t="shared" si="5"/>
        <v>420888</v>
      </c>
      <c r="I30" s="12">
        <f t="shared" ref="I30" si="57">(H30/H$47)*100</f>
        <v>0.25888465748765888</v>
      </c>
    </row>
    <row r="31" spans="1:9" s="2" customFormat="1" ht="11.25">
      <c r="A31" s="5" t="s">
        <v>32</v>
      </c>
      <c r="B31" s="8" t="s">
        <v>31</v>
      </c>
      <c r="C31" s="13">
        <v>941831</v>
      </c>
      <c r="D31" s="28">
        <v>0</v>
      </c>
      <c r="E31" s="28">
        <f t="shared" si="6"/>
        <v>0</v>
      </c>
      <c r="F31" s="28">
        <v>0</v>
      </c>
      <c r="G31" s="28">
        <f t="shared" ref="G31" si="58">(F31/F$47)*100</f>
        <v>0</v>
      </c>
      <c r="H31" s="13">
        <f t="shared" si="5"/>
        <v>941831</v>
      </c>
      <c r="I31" s="28">
        <f t="shared" ref="I31" si="59">(H31/H$47)*100</f>
        <v>0.57931230124465227</v>
      </c>
    </row>
    <row r="32" spans="1:9" s="2" customFormat="1" ht="11.25">
      <c r="A32" s="3" t="s">
        <v>30</v>
      </c>
      <c r="B32" s="7" t="s">
        <v>29</v>
      </c>
      <c r="C32" s="12">
        <v>1750000</v>
      </c>
      <c r="D32" s="12">
        <v>654259.37</v>
      </c>
      <c r="E32" s="12">
        <f t="shared" si="6"/>
        <v>2.4644441939526032</v>
      </c>
      <c r="F32" s="12">
        <v>654259.37</v>
      </c>
      <c r="G32" s="12">
        <f t="shared" ref="G32" si="60">(F32/F$47)*100</f>
        <v>2.4644441939526032</v>
      </c>
      <c r="H32" s="12">
        <f t="shared" si="5"/>
        <v>1095740.6299999999</v>
      </c>
      <c r="I32" s="12">
        <f t="shared" ref="I32:I33" si="61">(H32/H$47)*100</f>
        <v>0.6739808160196098</v>
      </c>
    </row>
    <row r="33" spans="1:10" s="2" customFormat="1" ht="11.25">
      <c r="A33" s="5" t="s">
        <v>28</v>
      </c>
      <c r="B33" s="8" t="s">
        <v>27</v>
      </c>
      <c r="C33" s="13">
        <v>6577667</v>
      </c>
      <c r="D33" s="13">
        <v>6577667</v>
      </c>
      <c r="E33" s="13">
        <f t="shared" si="6"/>
        <v>24.776554973761613</v>
      </c>
      <c r="F33" s="13">
        <v>6577667</v>
      </c>
      <c r="G33" s="13">
        <f t="shared" ref="G33" si="62">(F33/F$47)*100</f>
        <v>24.776554973761613</v>
      </c>
      <c r="H33" s="28">
        <v>0</v>
      </c>
      <c r="I33" s="28">
        <f t="shared" si="61"/>
        <v>0</v>
      </c>
    </row>
    <row r="34" spans="1:10" s="2" customFormat="1" ht="11.25">
      <c r="A34" s="3" t="s">
        <v>26</v>
      </c>
      <c r="B34" s="7" t="s">
        <v>15</v>
      </c>
      <c r="C34" s="12">
        <v>9480000</v>
      </c>
      <c r="D34" s="12">
        <v>3074945.57</v>
      </c>
      <c r="E34" s="12">
        <f t="shared" si="6"/>
        <v>11.582610970794011</v>
      </c>
      <c r="F34" s="12">
        <v>3074945.57</v>
      </c>
      <c r="G34" s="12">
        <f t="shared" ref="G34" si="63">(F34/F$47)*100</f>
        <v>11.582610970794011</v>
      </c>
      <c r="H34" s="12">
        <f t="shared" si="5"/>
        <v>6405054.4299999997</v>
      </c>
      <c r="I34" s="12">
        <f t="shared" ref="I34" si="64">(H34/H$47)*100</f>
        <v>3.939694936183407</v>
      </c>
    </row>
    <row r="35" spans="1:10" s="2" customFormat="1" ht="11.25">
      <c r="A35" s="5" t="s">
        <v>25</v>
      </c>
      <c r="B35" s="8" t="s">
        <v>24</v>
      </c>
      <c r="C35" s="13">
        <v>11700000</v>
      </c>
      <c r="D35" s="13">
        <v>819029.9</v>
      </c>
      <c r="E35" s="13">
        <f t="shared" si="6"/>
        <v>3.0850967892574181</v>
      </c>
      <c r="F35" s="13">
        <v>819029.9</v>
      </c>
      <c r="G35" s="13">
        <f t="shared" ref="G35" si="65">(F35/F$47)*100</f>
        <v>3.0850967892574181</v>
      </c>
      <c r="H35" s="13">
        <f t="shared" si="5"/>
        <v>10880970.1</v>
      </c>
      <c r="I35" s="13">
        <f t="shared" ref="I35" si="66">(H35/H$47)*100</f>
        <v>6.6927928985192189</v>
      </c>
    </row>
    <row r="36" spans="1:10" s="2" customFormat="1" ht="11.25">
      <c r="A36" s="3" t="s">
        <v>23</v>
      </c>
      <c r="B36" s="7" t="s">
        <v>22</v>
      </c>
      <c r="C36" s="12">
        <v>150000</v>
      </c>
      <c r="D36" s="12">
        <v>330</v>
      </c>
      <c r="E36" s="12">
        <f t="shared" si="6"/>
        <v>1.2430339117716557E-3</v>
      </c>
      <c r="F36" s="12">
        <v>330</v>
      </c>
      <c r="G36" s="12">
        <f t="shared" ref="G36" si="67">(F36/F$47)*100</f>
        <v>1.2430339117716557E-3</v>
      </c>
      <c r="H36" s="12">
        <f t="shared" si="5"/>
        <v>149670</v>
      </c>
      <c r="I36" s="12">
        <f t="shared" ref="I36" si="68">(H36/H$47)*100</f>
        <v>9.2060754134539124E-2</v>
      </c>
    </row>
    <row r="37" spans="1:10" s="2" customFormat="1" ht="11.25">
      <c r="A37" s="5" t="s">
        <v>21</v>
      </c>
      <c r="B37" s="8" t="s">
        <v>7</v>
      </c>
      <c r="C37" s="13">
        <v>1561973</v>
      </c>
      <c r="D37" s="13">
        <v>1010.12</v>
      </c>
      <c r="E37" s="13">
        <f t="shared" si="6"/>
        <v>3.8048891362387417E-3</v>
      </c>
      <c r="F37" s="13">
        <v>1010.12</v>
      </c>
      <c r="G37" s="13">
        <f t="shared" ref="G37" si="69">(F37/F$47)*100</f>
        <v>3.8048891362387417E-3</v>
      </c>
      <c r="H37" s="13">
        <f t="shared" si="5"/>
        <v>1560962.88</v>
      </c>
      <c r="I37" s="13">
        <f t="shared" ref="I37" si="70">(H37/H$47)*100</f>
        <v>0.96013509660467755</v>
      </c>
    </row>
    <row r="38" spans="1:10" s="2" customFormat="1" ht="11.25">
      <c r="A38" s="3" t="s">
        <v>20</v>
      </c>
      <c r="B38" s="7" t="s">
        <v>19</v>
      </c>
      <c r="C38" s="12">
        <v>3000000</v>
      </c>
      <c r="D38" s="12">
        <v>301795.8</v>
      </c>
      <c r="E38" s="12">
        <f t="shared" si="6"/>
        <v>1.1367951934250189</v>
      </c>
      <c r="F38" s="12">
        <v>301795.8</v>
      </c>
      <c r="G38" s="12">
        <f t="shared" ref="G38" si="71">(F38/F$47)*100</f>
        <v>1.1367951934250189</v>
      </c>
      <c r="H38" s="12">
        <f t="shared" si="5"/>
        <v>2698204.2</v>
      </c>
      <c r="I38" s="12">
        <f t="shared" ref="I38" si="72">(H38/H$47)*100</f>
        <v>1.6596426368743291</v>
      </c>
    </row>
    <row r="39" spans="1:10" s="2" customFormat="1" ht="11.25">
      <c r="A39" s="5" t="s">
        <v>18</v>
      </c>
      <c r="B39" s="8" t="s">
        <v>17</v>
      </c>
      <c r="C39" s="13">
        <v>100000</v>
      </c>
      <c r="D39" s="28">
        <v>0</v>
      </c>
      <c r="E39" s="28">
        <f t="shared" si="6"/>
        <v>0</v>
      </c>
      <c r="F39" s="28">
        <v>0</v>
      </c>
      <c r="G39" s="28">
        <f t="shared" ref="G39" si="73">(F39/F$47)*100</f>
        <v>0</v>
      </c>
      <c r="H39" s="13">
        <f t="shared" si="5"/>
        <v>100000</v>
      </c>
      <c r="I39" s="28">
        <f t="shared" ref="I39" si="74">(H39/H$47)*100</f>
        <v>6.1509156233406234E-2</v>
      </c>
    </row>
    <row r="40" spans="1:10" s="2" customFormat="1" ht="11.25">
      <c r="A40" s="3" t="s">
        <v>16</v>
      </c>
      <c r="B40" s="7" t="s">
        <v>15</v>
      </c>
      <c r="C40" s="12">
        <v>579000</v>
      </c>
      <c r="D40" s="27">
        <v>0</v>
      </c>
      <c r="E40" s="27">
        <f t="shared" si="6"/>
        <v>0</v>
      </c>
      <c r="F40" s="27">
        <v>0</v>
      </c>
      <c r="G40" s="27">
        <f t="shared" ref="G40" si="75">(F40/F$47)*100</f>
        <v>0</v>
      </c>
      <c r="H40" s="12">
        <f t="shared" si="5"/>
        <v>579000</v>
      </c>
      <c r="I40" s="27">
        <f t="shared" ref="I40" si="76">(H40/H$47)*100</f>
        <v>0.35613801459142214</v>
      </c>
    </row>
    <row r="41" spans="1:10" s="2" customFormat="1" ht="11.25">
      <c r="A41" s="5" t="s">
        <v>14</v>
      </c>
      <c r="B41" s="8" t="s">
        <v>7</v>
      </c>
      <c r="C41" s="13">
        <v>120000</v>
      </c>
      <c r="D41" s="28">
        <v>0</v>
      </c>
      <c r="E41" s="28">
        <f t="shared" si="6"/>
        <v>0</v>
      </c>
      <c r="F41" s="28">
        <v>0</v>
      </c>
      <c r="G41" s="28">
        <f t="shared" ref="G41" si="77">(F41/F$47)*100</f>
        <v>0</v>
      </c>
      <c r="H41" s="13">
        <f t="shared" si="5"/>
        <v>120000</v>
      </c>
      <c r="I41" s="28">
        <f t="shared" ref="I41" si="78">(H41/H$47)*100</f>
        <v>7.3810987480087492E-2</v>
      </c>
    </row>
    <row r="42" spans="1:10" s="2" customFormat="1" ht="11.25">
      <c r="A42" s="3"/>
      <c r="B42" s="4" t="s">
        <v>13</v>
      </c>
      <c r="C42" s="10">
        <f>SUM(C43:C46)</f>
        <v>12399797</v>
      </c>
      <c r="D42" s="29">
        <f>SUM(D43:D46)</f>
        <v>0</v>
      </c>
      <c r="E42" s="29">
        <f t="shared" si="6"/>
        <v>0</v>
      </c>
      <c r="F42" s="29">
        <f t="shared" ref="F42" si="79">SUM(F43:F46)</f>
        <v>0</v>
      </c>
      <c r="G42" s="29">
        <f t="shared" ref="G42" si="80">(F42/F$47)*100</f>
        <v>0</v>
      </c>
      <c r="H42" s="10">
        <f t="shared" si="5"/>
        <v>12399797</v>
      </c>
      <c r="I42" s="29">
        <f t="shared" ref="I42" si="81">(H42/H$47)*100</f>
        <v>7.6270105093552196</v>
      </c>
    </row>
    <row r="43" spans="1:10" s="2" customFormat="1" ht="11.25">
      <c r="A43" s="5" t="s">
        <v>77</v>
      </c>
      <c r="B43" s="8" t="s">
        <v>78</v>
      </c>
      <c r="C43" s="13">
        <v>300000</v>
      </c>
      <c r="D43" s="28">
        <v>0</v>
      </c>
      <c r="E43" s="28">
        <f t="shared" si="6"/>
        <v>0</v>
      </c>
      <c r="F43" s="28">
        <v>0</v>
      </c>
      <c r="G43" s="28">
        <f t="shared" ref="G43" si="82">(F43/F$47)*100</f>
        <v>0</v>
      </c>
      <c r="H43" s="13">
        <f t="shared" si="5"/>
        <v>300000</v>
      </c>
      <c r="I43" s="28">
        <f t="shared" ref="I43" si="83">(H43/H$47)*100</f>
        <v>0.18452746870021872</v>
      </c>
    </row>
    <row r="44" spans="1:10" s="2" customFormat="1" ht="11.25">
      <c r="A44" s="3" t="s">
        <v>12</v>
      </c>
      <c r="B44" s="7" t="s">
        <v>11</v>
      </c>
      <c r="C44" s="12">
        <v>9500000</v>
      </c>
      <c r="D44" s="29">
        <v>0</v>
      </c>
      <c r="E44" s="29">
        <f t="shared" si="6"/>
        <v>0</v>
      </c>
      <c r="F44" s="29">
        <v>0</v>
      </c>
      <c r="G44" s="29">
        <f t="shared" ref="G44" si="84">(F44/F$47)*100</f>
        <v>0</v>
      </c>
      <c r="H44" s="12">
        <f t="shared" si="5"/>
        <v>9500000</v>
      </c>
      <c r="I44" s="29">
        <f t="shared" ref="I44" si="85">(H44/H$47)*100</f>
        <v>5.8433698421735931</v>
      </c>
    </row>
    <row r="45" spans="1:10" s="2" customFormat="1" ht="11.25">
      <c r="A45" s="5" t="s">
        <v>10</v>
      </c>
      <c r="B45" s="8" t="s">
        <v>9</v>
      </c>
      <c r="C45" s="13">
        <v>2000000</v>
      </c>
      <c r="D45" s="28">
        <v>0</v>
      </c>
      <c r="E45" s="28">
        <f t="shared" si="6"/>
        <v>0</v>
      </c>
      <c r="F45" s="28">
        <v>0</v>
      </c>
      <c r="G45" s="28">
        <f t="shared" ref="G45" si="86">(F45/F$47)*100</f>
        <v>0</v>
      </c>
      <c r="H45" s="13">
        <f t="shared" si="5"/>
        <v>2000000</v>
      </c>
      <c r="I45" s="28">
        <f t="shared" ref="I45" si="87">(H45/H$47)*100</f>
        <v>1.2301831246681247</v>
      </c>
    </row>
    <row r="46" spans="1:10" s="2" customFormat="1" ht="12" thickBot="1">
      <c r="A46" s="3" t="s">
        <v>8</v>
      </c>
      <c r="B46" s="7" t="s">
        <v>7</v>
      </c>
      <c r="C46" s="12">
        <v>599797</v>
      </c>
      <c r="D46" s="29">
        <v>0</v>
      </c>
      <c r="E46" s="29">
        <f t="shared" si="6"/>
        <v>0</v>
      </c>
      <c r="F46" s="29">
        <v>0</v>
      </c>
      <c r="G46" s="29">
        <f t="shared" ref="G46" si="88">(F46/F$47)*100</f>
        <v>0</v>
      </c>
      <c r="H46" s="12">
        <f t="shared" si="5"/>
        <v>599797</v>
      </c>
      <c r="I46" s="29">
        <f t="shared" ref="I46" si="89">(H46/H$47)*100</f>
        <v>0.36893007381328363</v>
      </c>
    </row>
    <row r="47" spans="1:10" s="2" customFormat="1" ht="16.5" customHeight="1" thickTop="1" thickBot="1">
      <c r="A47" s="31" t="s">
        <v>0</v>
      </c>
      <c r="B47" s="32"/>
      <c r="C47" s="18">
        <f>SUM(C42,C24,C17,C5)</f>
        <v>189125369.47</v>
      </c>
      <c r="D47" s="18">
        <f>SUM(D42,D24,D17,D5)</f>
        <v>26547948.280000001</v>
      </c>
      <c r="E47" s="18">
        <v>100</v>
      </c>
      <c r="F47" s="18">
        <f>SUM(F42,F24,F17,F5)</f>
        <v>26547948.280000001</v>
      </c>
      <c r="G47" s="18">
        <v>100</v>
      </c>
      <c r="H47" s="18">
        <f>SUM(H42,H24,H17,H5)</f>
        <v>162577421.19</v>
      </c>
      <c r="I47" s="18">
        <v>100</v>
      </c>
    </row>
    <row r="48" spans="1:10" s="2" customFormat="1" ht="16.5" customHeight="1" thickTop="1">
      <c r="A48" s="33" t="s">
        <v>76</v>
      </c>
      <c r="B48" s="33"/>
      <c r="C48" s="34"/>
      <c r="D48" s="34"/>
      <c r="E48" s="34"/>
      <c r="F48" s="34"/>
      <c r="G48" s="34"/>
      <c r="H48" s="34"/>
      <c r="I48" s="34"/>
      <c r="J48" s="30"/>
    </row>
    <row r="49" spans="1:9" s="2" customFormat="1" ht="16.5" customHeight="1">
      <c r="A49" s="9"/>
      <c r="B49" s="9" t="s">
        <v>6</v>
      </c>
      <c r="C49" s="14">
        <f>F5</f>
        <v>10711158.939999998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F17</f>
        <v>3260480.47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12576308.870000001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0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3"/>
  <sheetViews>
    <sheetView tabSelected="1" topLeftCell="A47" zoomScale="120" workbookViewId="0">
      <selection activeCell="J54" sqref="J54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35" t="s">
        <v>79</v>
      </c>
      <c r="B1" s="35"/>
      <c r="C1" s="35"/>
      <c r="D1" s="35"/>
      <c r="E1" s="35"/>
      <c r="F1" s="35"/>
      <c r="G1" s="35"/>
      <c r="H1" s="35"/>
      <c r="I1" s="35"/>
    </row>
    <row r="2" spans="1:9" s="2" customFormat="1" ht="15" customHeight="1" thickBot="1">
      <c r="A2" s="36" t="s">
        <v>3</v>
      </c>
      <c r="B2" s="37" t="s">
        <v>74</v>
      </c>
      <c r="C2" s="38" t="s">
        <v>73</v>
      </c>
      <c r="D2" s="40" t="s">
        <v>81</v>
      </c>
      <c r="E2" s="36"/>
      <c r="F2" s="41" t="s">
        <v>75</v>
      </c>
      <c r="G2" s="42"/>
      <c r="H2" s="43" t="s">
        <v>2</v>
      </c>
      <c r="I2" s="44"/>
    </row>
    <row r="3" spans="1:9" s="2" customFormat="1" ht="15" customHeight="1" thickBot="1">
      <c r="A3" s="36"/>
      <c r="B3" s="37"/>
      <c r="C3" s="39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9" t="s">
        <v>72</v>
      </c>
    </row>
    <row r="4" spans="1:9" s="2" customFormat="1" ht="11.25">
      <c r="A4" s="3"/>
      <c r="B4" s="4" t="s">
        <v>71</v>
      </c>
      <c r="C4" s="48">
        <v>185021819.06999999</v>
      </c>
      <c r="D4" s="48">
        <v>16116870.440000001</v>
      </c>
      <c r="E4" s="49">
        <v>99.292325212171548</v>
      </c>
      <c r="F4" s="48">
        <v>42664818.719999999</v>
      </c>
      <c r="G4" s="49">
        <v>99.731489571284996</v>
      </c>
      <c r="H4" s="48">
        <v>142357000.34999999</v>
      </c>
      <c r="I4" s="50">
        <v>92.055887348740768</v>
      </c>
    </row>
    <row r="5" spans="1:9" s="2" customFormat="1" ht="11.25">
      <c r="A5" s="5"/>
      <c r="B5" s="6" t="s">
        <v>70</v>
      </c>
      <c r="C5" s="45">
        <v>135623733</v>
      </c>
      <c r="D5" s="45">
        <v>10553898.07</v>
      </c>
      <c r="E5" s="46">
        <v>65.020134232868443</v>
      </c>
      <c r="F5" s="45">
        <v>21265057.010000002</v>
      </c>
      <c r="G5" s="46">
        <v>49.7083047591019</v>
      </c>
      <c r="H5" s="45">
        <v>114358675.98999999</v>
      </c>
      <c r="I5" s="47">
        <v>73.950626722984225</v>
      </c>
    </row>
    <row r="6" spans="1:9" s="2" customFormat="1" ht="11.25">
      <c r="A6" s="3" t="s">
        <v>69</v>
      </c>
      <c r="B6" s="7" t="s">
        <v>68</v>
      </c>
      <c r="C6" s="48">
        <v>100933733</v>
      </c>
      <c r="D6" s="51">
        <v>6761658.8300000001</v>
      </c>
      <c r="E6" s="52">
        <v>41.657022064024943</v>
      </c>
      <c r="F6" s="51">
        <v>15375405.07</v>
      </c>
      <c r="G6" s="52">
        <v>35.940901576459048</v>
      </c>
      <c r="H6" s="51">
        <v>85558327.930000007</v>
      </c>
      <c r="I6" s="53">
        <v>55.326733341573267</v>
      </c>
    </row>
    <row r="7" spans="1:9" s="2" customFormat="1" ht="11.25">
      <c r="A7" s="5" t="s">
        <v>67</v>
      </c>
      <c r="B7" s="8" t="s">
        <v>66</v>
      </c>
      <c r="C7" s="45">
        <v>700000</v>
      </c>
      <c r="D7" s="54">
        <v>29176.45</v>
      </c>
      <c r="E7" s="55">
        <v>0.17974938575833474</v>
      </c>
      <c r="F7" s="54">
        <v>55559.29</v>
      </c>
      <c r="G7" s="55">
        <v>0.12987306444655153</v>
      </c>
      <c r="H7" s="54">
        <v>644440.71</v>
      </c>
      <c r="I7" s="56">
        <v>0.4167309036917517</v>
      </c>
    </row>
    <row r="8" spans="1:9" s="2" customFormat="1" ht="11.25">
      <c r="A8" s="3" t="s">
        <v>65</v>
      </c>
      <c r="B8" s="7" t="s">
        <v>50</v>
      </c>
      <c r="C8" s="48">
        <v>1500000</v>
      </c>
      <c r="D8" s="51">
        <v>101190.59</v>
      </c>
      <c r="E8" s="52">
        <v>0.62341190916041844</v>
      </c>
      <c r="F8" s="51">
        <v>228468.62</v>
      </c>
      <c r="G8" s="52">
        <v>0.53405865714401124</v>
      </c>
      <c r="H8" s="51">
        <v>1271531.3799999999</v>
      </c>
      <c r="I8" s="53">
        <v>0.82224231467285824</v>
      </c>
    </row>
    <row r="9" spans="1:9" s="2" customFormat="1" ht="11.25">
      <c r="A9" s="5" t="s">
        <v>64</v>
      </c>
      <c r="B9" s="8" t="s">
        <v>63</v>
      </c>
      <c r="C9" s="45">
        <v>500000</v>
      </c>
      <c r="D9" s="54">
        <v>29623.03</v>
      </c>
      <c r="E9" s="55">
        <v>0.18250066223960498</v>
      </c>
      <c r="F9" s="54">
        <v>75523.070000000007</v>
      </c>
      <c r="G9" s="55">
        <v>0.17653955868247101</v>
      </c>
      <c r="H9" s="54">
        <v>424476.93</v>
      </c>
      <c r="I9" s="56">
        <v>0.27449019264347907</v>
      </c>
    </row>
    <row r="10" spans="1:9" s="2" customFormat="1" ht="11.25">
      <c r="A10" s="3" t="s">
        <v>56</v>
      </c>
      <c r="B10" s="7" t="s">
        <v>7</v>
      </c>
      <c r="C10" s="48">
        <v>4570000</v>
      </c>
      <c r="D10" s="51">
        <v>8900.7999999999993</v>
      </c>
      <c r="E10" s="52">
        <v>5.4835777922186753E-2</v>
      </c>
      <c r="F10" s="51">
        <v>8900.7999999999993</v>
      </c>
      <c r="G10" s="52">
        <v>2.080613650796952E-2</v>
      </c>
      <c r="H10" s="51">
        <v>4561099.2</v>
      </c>
      <c r="I10" s="53">
        <v>2.9494582852218105</v>
      </c>
    </row>
    <row r="11" spans="1:9" s="2" customFormat="1" ht="11.25">
      <c r="A11" s="5" t="s">
        <v>55</v>
      </c>
      <c r="B11" s="8" t="s">
        <v>54</v>
      </c>
      <c r="C11" s="45">
        <v>6500000</v>
      </c>
      <c r="D11" s="54">
        <v>2310743.52</v>
      </c>
      <c r="E11" s="55">
        <v>14.235958396756709</v>
      </c>
      <c r="F11" s="54">
        <v>2449009.86</v>
      </c>
      <c r="G11" s="55">
        <v>5.7247026622914028</v>
      </c>
      <c r="H11" s="54">
        <v>4050990.14</v>
      </c>
      <c r="I11" s="56">
        <v>2.6195936347481461</v>
      </c>
    </row>
    <row r="12" spans="1:9" s="2" customFormat="1" ht="11.25">
      <c r="A12" s="3" t="s">
        <v>62</v>
      </c>
      <c r="B12" s="7" t="s">
        <v>60</v>
      </c>
      <c r="C12" s="48">
        <v>700000</v>
      </c>
      <c r="D12" s="51">
        <v>0</v>
      </c>
      <c r="E12" s="52">
        <v>0</v>
      </c>
      <c r="F12" s="51">
        <v>391021.02</v>
      </c>
      <c r="G12" s="52">
        <v>0.9140343249601699</v>
      </c>
      <c r="H12" s="51">
        <v>308978.98</v>
      </c>
      <c r="I12" s="53">
        <v>0.19980284851519647</v>
      </c>
    </row>
    <row r="13" spans="1:9" s="2" customFormat="1" ht="11.25">
      <c r="A13" s="5" t="s">
        <v>53</v>
      </c>
      <c r="B13" s="8" t="s">
        <v>50</v>
      </c>
      <c r="C13" s="45">
        <v>18600000</v>
      </c>
      <c r="D13" s="54">
        <v>1285668.33</v>
      </c>
      <c r="E13" s="55">
        <v>7.9207063438644534</v>
      </c>
      <c r="F13" s="54">
        <v>2559630.62</v>
      </c>
      <c r="G13" s="55">
        <v>5.9832851080463181</v>
      </c>
      <c r="H13" s="54">
        <v>16040369.379999999</v>
      </c>
      <c r="I13" s="56">
        <v>10.37258746002701</v>
      </c>
    </row>
    <row r="14" spans="1:9" s="2" customFormat="1" ht="11.25">
      <c r="A14" s="3" t="s">
        <v>52</v>
      </c>
      <c r="B14" s="7" t="s">
        <v>7</v>
      </c>
      <c r="C14" s="48">
        <v>700000</v>
      </c>
      <c r="D14" s="51">
        <v>0</v>
      </c>
      <c r="E14" s="52">
        <v>0</v>
      </c>
      <c r="F14" s="51">
        <v>0</v>
      </c>
      <c r="G14" s="52">
        <v>0</v>
      </c>
      <c r="H14" s="51">
        <v>700000</v>
      </c>
      <c r="I14" s="53">
        <v>0.45265860467478258</v>
      </c>
    </row>
    <row r="15" spans="1:9" s="2" customFormat="1" ht="11.25">
      <c r="A15" s="5" t="s">
        <v>61</v>
      </c>
      <c r="B15" s="8" t="s">
        <v>60</v>
      </c>
      <c r="C15" s="45">
        <v>0</v>
      </c>
      <c r="D15" s="54">
        <v>0</v>
      </c>
      <c r="E15" s="55">
        <v>0</v>
      </c>
      <c r="F15" s="54">
        <v>0</v>
      </c>
      <c r="G15" s="55">
        <v>0</v>
      </c>
      <c r="H15" s="54">
        <v>0</v>
      </c>
      <c r="I15" s="56">
        <v>0</v>
      </c>
    </row>
    <row r="16" spans="1:9" s="2" customFormat="1" ht="11.25">
      <c r="A16" s="3" t="s">
        <v>21</v>
      </c>
      <c r="B16" s="7" t="s">
        <v>7</v>
      </c>
      <c r="C16" s="48">
        <v>120000</v>
      </c>
      <c r="D16" s="51">
        <v>0</v>
      </c>
      <c r="E16" s="52">
        <v>0</v>
      </c>
      <c r="F16" s="51">
        <v>0</v>
      </c>
      <c r="G16" s="52">
        <v>0</v>
      </c>
      <c r="H16" s="51">
        <v>120000</v>
      </c>
      <c r="I16" s="53">
        <v>7.7598617944248438E-2</v>
      </c>
    </row>
    <row r="17" spans="1:9" s="2" customFormat="1" ht="11.25">
      <c r="A17" s="5" t="s">
        <v>51</v>
      </c>
      <c r="B17" s="8" t="s">
        <v>50</v>
      </c>
      <c r="C17" s="45">
        <v>800000</v>
      </c>
      <c r="D17" s="54">
        <v>26936.52</v>
      </c>
      <c r="E17" s="55">
        <v>0.16594969314180097</v>
      </c>
      <c r="F17" s="54">
        <v>121538.66</v>
      </c>
      <c r="G17" s="55">
        <v>0.28410367056396002</v>
      </c>
      <c r="H17" s="54">
        <v>678461.34</v>
      </c>
      <c r="I17" s="56">
        <v>0.43873051927169032</v>
      </c>
    </row>
    <row r="18" spans="1:9" s="2" customFormat="1" ht="11.25">
      <c r="A18" s="3"/>
      <c r="B18" s="4" t="s">
        <v>59</v>
      </c>
      <c r="C18" s="48">
        <v>7876727.0700000003</v>
      </c>
      <c r="D18" s="48">
        <v>3380053.9200000004</v>
      </c>
      <c r="E18" s="49">
        <v>20.823733386003148</v>
      </c>
      <c r="F18" s="48">
        <v>6640534.3899999997</v>
      </c>
      <c r="G18" s="49">
        <v>15.522634482766282</v>
      </c>
      <c r="H18" s="48">
        <v>1236192.6800000006</v>
      </c>
      <c r="I18" s="50">
        <v>0.79939036233997196</v>
      </c>
    </row>
    <row r="19" spans="1:9" s="2" customFormat="1" ht="11.25">
      <c r="A19" s="5" t="s">
        <v>58</v>
      </c>
      <c r="B19" s="8" t="s">
        <v>57</v>
      </c>
      <c r="C19" s="45">
        <v>6556727.0700000003</v>
      </c>
      <c r="D19" s="54">
        <v>3296246.6</v>
      </c>
      <c r="E19" s="55">
        <v>20.307415797946611</v>
      </c>
      <c r="F19" s="54">
        <v>6556727.0700000003</v>
      </c>
      <c r="G19" s="55">
        <v>15.326730008978858</v>
      </c>
      <c r="H19" s="54">
        <v>0</v>
      </c>
      <c r="I19" s="56">
        <v>0</v>
      </c>
    </row>
    <row r="20" spans="1:9" s="2" customFormat="1" ht="11.25">
      <c r="A20" s="3" t="s">
        <v>56</v>
      </c>
      <c r="B20" s="7" t="s">
        <v>7</v>
      </c>
      <c r="C20" s="48">
        <v>1100000</v>
      </c>
      <c r="D20" s="51">
        <v>76012.350000000006</v>
      </c>
      <c r="E20" s="52">
        <v>0.468294573964535</v>
      </c>
      <c r="F20" s="51">
        <v>76012.350000000006</v>
      </c>
      <c r="G20" s="52">
        <v>0.17768327907508957</v>
      </c>
      <c r="H20" s="51">
        <v>1023987.65</v>
      </c>
      <c r="I20" s="53">
        <v>0.66216688693315662</v>
      </c>
    </row>
    <row r="21" spans="1:9" s="2" customFormat="1" ht="11.25">
      <c r="A21" s="5" t="s">
        <v>55</v>
      </c>
      <c r="B21" s="8" t="s">
        <v>54</v>
      </c>
      <c r="C21" s="45">
        <v>0</v>
      </c>
      <c r="D21" s="54">
        <v>0</v>
      </c>
      <c r="E21" s="55">
        <v>0</v>
      </c>
      <c r="F21" s="54">
        <v>0</v>
      </c>
      <c r="G21" s="55">
        <v>0</v>
      </c>
      <c r="H21" s="54">
        <v>0</v>
      </c>
      <c r="I21" s="56">
        <v>0</v>
      </c>
    </row>
    <row r="22" spans="1:9" s="2" customFormat="1" ht="11.25">
      <c r="A22" s="3" t="s">
        <v>53</v>
      </c>
      <c r="B22" s="7" t="s">
        <v>50</v>
      </c>
      <c r="C22" s="48">
        <v>50000</v>
      </c>
      <c r="D22" s="51">
        <v>0</v>
      </c>
      <c r="E22" s="52">
        <v>0</v>
      </c>
      <c r="F22" s="51">
        <v>0</v>
      </c>
      <c r="G22" s="52">
        <v>0</v>
      </c>
      <c r="H22" s="51">
        <v>50000</v>
      </c>
      <c r="I22" s="53">
        <v>3.2332757476770183E-2</v>
      </c>
    </row>
    <row r="23" spans="1:9" s="2" customFormat="1" ht="11.25">
      <c r="A23" s="5" t="s">
        <v>52</v>
      </c>
      <c r="B23" s="8" t="s">
        <v>7</v>
      </c>
      <c r="C23" s="45">
        <v>50000</v>
      </c>
      <c r="D23" s="54">
        <v>0</v>
      </c>
      <c r="E23" s="55">
        <v>0</v>
      </c>
      <c r="F23" s="54">
        <v>0</v>
      </c>
      <c r="G23" s="55">
        <v>0</v>
      </c>
      <c r="H23" s="54">
        <v>50000</v>
      </c>
      <c r="I23" s="56">
        <v>3.2332757476770183E-2</v>
      </c>
    </row>
    <row r="24" spans="1:9" s="2" customFormat="1" ht="11.25">
      <c r="A24" s="3" t="s">
        <v>21</v>
      </c>
      <c r="B24" s="7" t="s">
        <v>7</v>
      </c>
      <c r="C24" s="48">
        <v>0</v>
      </c>
      <c r="D24" s="51">
        <v>0</v>
      </c>
      <c r="E24" s="52">
        <v>0</v>
      </c>
      <c r="F24" s="51">
        <v>0</v>
      </c>
      <c r="G24" s="52">
        <v>0</v>
      </c>
      <c r="H24" s="51">
        <v>0</v>
      </c>
      <c r="I24" s="53">
        <v>0</v>
      </c>
    </row>
    <row r="25" spans="1:9" s="2" customFormat="1" ht="11.25">
      <c r="A25" s="5" t="s">
        <v>51</v>
      </c>
      <c r="B25" s="8" t="s">
        <v>50</v>
      </c>
      <c r="C25" s="45">
        <v>100000</v>
      </c>
      <c r="D25" s="54">
        <v>7794.97</v>
      </c>
      <c r="E25" s="55">
        <v>4.8023014092003879E-2</v>
      </c>
      <c r="F25" s="54">
        <v>7794.97</v>
      </c>
      <c r="G25" s="55">
        <v>1.8221194712332283E-2</v>
      </c>
      <c r="H25" s="54">
        <v>92205.03</v>
      </c>
      <c r="I25" s="56">
        <v>5.9624857462566384E-2</v>
      </c>
    </row>
    <row r="26" spans="1:9" s="2" customFormat="1" ht="11.25">
      <c r="A26" s="3" t="s">
        <v>14</v>
      </c>
      <c r="B26" s="7" t="s">
        <v>7</v>
      </c>
      <c r="C26" s="48">
        <v>20000</v>
      </c>
      <c r="D26" s="51">
        <v>0</v>
      </c>
      <c r="E26" s="52">
        <v>0</v>
      </c>
      <c r="F26" s="51">
        <v>0</v>
      </c>
      <c r="G26" s="52">
        <v>0</v>
      </c>
      <c r="H26" s="51">
        <v>20000</v>
      </c>
      <c r="I26" s="53">
        <v>1.2933102990708075E-2</v>
      </c>
    </row>
    <row r="27" spans="1:9" s="2" customFormat="1" ht="11.25">
      <c r="A27" s="5"/>
      <c r="B27" s="6" t="s">
        <v>49</v>
      </c>
      <c r="C27" s="45">
        <v>41521359</v>
      </c>
      <c r="D27" s="45">
        <v>2182918.4500000002</v>
      </c>
      <c r="E27" s="46">
        <v>13.448457593299946</v>
      </c>
      <c r="F27" s="45">
        <v>14759227.319999998</v>
      </c>
      <c r="G27" s="46">
        <v>34.500550329416804</v>
      </c>
      <c r="H27" s="45">
        <v>26762131.68</v>
      </c>
      <c r="I27" s="47">
        <v>17.305870263416566</v>
      </c>
    </row>
    <row r="28" spans="1:9" s="2" customFormat="1" ht="11.25">
      <c r="A28" s="3" t="s">
        <v>43</v>
      </c>
      <c r="B28" s="7" t="s">
        <v>42</v>
      </c>
      <c r="C28" s="48">
        <v>1500000</v>
      </c>
      <c r="D28" s="51">
        <v>4104</v>
      </c>
      <c r="E28" s="52">
        <v>2.5283798376848649E-2</v>
      </c>
      <c r="F28" s="51">
        <v>708208</v>
      </c>
      <c r="G28" s="52">
        <v>1.6554772968762448</v>
      </c>
      <c r="H28" s="51">
        <v>791792</v>
      </c>
      <c r="I28" s="53">
        <v>0.51201637416093637</v>
      </c>
    </row>
    <row r="29" spans="1:9" s="2" customFormat="1" ht="11.25">
      <c r="A29" s="5" t="s">
        <v>41</v>
      </c>
      <c r="B29" s="8" t="s">
        <v>40</v>
      </c>
      <c r="C29" s="45">
        <v>1500000</v>
      </c>
      <c r="D29" s="54">
        <v>150000</v>
      </c>
      <c r="E29" s="55">
        <v>0.92411543775031624</v>
      </c>
      <c r="F29" s="54">
        <v>180000</v>
      </c>
      <c r="G29" s="55">
        <v>0.42076044528969458</v>
      </c>
      <c r="H29" s="54">
        <v>1320000</v>
      </c>
      <c r="I29" s="56">
        <v>0.85358479738673276</v>
      </c>
    </row>
    <row r="30" spans="1:9" s="2" customFormat="1" ht="11.25">
      <c r="A30" s="3" t="s">
        <v>39</v>
      </c>
      <c r="B30" s="7" t="s">
        <v>17</v>
      </c>
      <c r="C30" s="48">
        <v>1710000</v>
      </c>
      <c r="D30" s="51">
        <v>51389.33</v>
      </c>
      <c r="E30" s="52">
        <v>0.31659782125763641</v>
      </c>
      <c r="F30" s="51">
        <v>134556.44</v>
      </c>
      <c r="G30" s="52">
        <v>0.314533486727756</v>
      </c>
      <c r="H30" s="51">
        <v>1575443.56</v>
      </c>
      <c r="I30" s="53">
        <v>1.0187686908763889</v>
      </c>
    </row>
    <row r="31" spans="1:9" s="2" customFormat="1" ht="11.25">
      <c r="A31" s="5" t="s">
        <v>38</v>
      </c>
      <c r="B31" s="8" t="s">
        <v>37</v>
      </c>
      <c r="C31" s="45">
        <v>50000</v>
      </c>
      <c r="D31" s="54">
        <v>0</v>
      </c>
      <c r="E31" s="55">
        <v>0</v>
      </c>
      <c r="F31" s="54">
        <v>0</v>
      </c>
      <c r="G31" s="55">
        <v>0</v>
      </c>
      <c r="H31" s="54">
        <v>50000</v>
      </c>
      <c r="I31" s="56">
        <v>3.2332757476770183E-2</v>
      </c>
    </row>
    <row r="32" spans="1:9" s="2" customFormat="1" ht="11.25">
      <c r="A32" s="3" t="s">
        <v>36</v>
      </c>
      <c r="B32" s="7" t="s">
        <v>35</v>
      </c>
      <c r="C32" s="48">
        <v>50000</v>
      </c>
      <c r="D32" s="51">
        <v>0</v>
      </c>
      <c r="E32" s="52">
        <v>0</v>
      </c>
      <c r="F32" s="51">
        <v>0</v>
      </c>
      <c r="G32" s="52">
        <v>0</v>
      </c>
      <c r="H32" s="51">
        <v>50000</v>
      </c>
      <c r="I32" s="53">
        <v>3.2332757476770183E-2</v>
      </c>
    </row>
    <row r="33" spans="1:9" s="2" customFormat="1" ht="11.25">
      <c r="A33" s="5" t="s">
        <v>34</v>
      </c>
      <c r="B33" s="8" t="s">
        <v>33</v>
      </c>
      <c r="C33" s="45">
        <v>750888</v>
      </c>
      <c r="D33" s="54">
        <v>0</v>
      </c>
      <c r="E33" s="55">
        <v>0</v>
      </c>
      <c r="F33" s="54">
        <v>330000</v>
      </c>
      <c r="G33" s="55">
        <v>0.77139414969777342</v>
      </c>
      <c r="H33" s="54">
        <v>420888</v>
      </c>
      <c r="I33" s="56">
        <v>0.27216939257765699</v>
      </c>
    </row>
    <row r="34" spans="1:9" s="2" customFormat="1" ht="11.25">
      <c r="A34" s="3" t="s">
        <v>32</v>
      </c>
      <c r="B34" s="7" t="s">
        <v>31</v>
      </c>
      <c r="C34" s="48">
        <v>941831</v>
      </c>
      <c r="D34" s="51">
        <v>0</v>
      </c>
      <c r="E34" s="52">
        <v>0</v>
      </c>
      <c r="F34" s="51">
        <v>0</v>
      </c>
      <c r="G34" s="52">
        <v>0</v>
      </c>
      <c r="H34" s="51">
        <v>941831</v>
      </c>
      <c r="I34" s="53">
        <v>0.60903986614207883</v>
      </c>
    </row>
    <row r="35" spans="1:9" s="2" customFormat="1" ht="11.25">
      <c r="A35" s="5" t="s">
        <v>30</v>
      </c>
      <c r="B35" s="8" t="s">
        <v>29</v>
      </c>
      <c r="C35" s="45">
        <v>1750000</v>
      </c>
      <c r="D35" s="54">
        <v>-128936.9</v>
      </c>
      <c r="E35" s="55">
        <v>-0.79435053190445826</v>
      </c>
      <c r="F35" s="54">
        <v>525322.47</v>
      </c>
      <c r="G35" s="55">
        <v>1.2279717577660123</v>
      </c>
      <c r="H35" s="54">
        <v>1224677.53</v>
      </c>
      <c r="I35" s="56">
        <v>0.79194403129479884</v>
      </c>
    </row>
    <row r="36" spans="1:9" s="2" customFormat="1" ht="11.25">
      <c r="A36" s="3" t="s">
        <v>28</v>
      </c>
      <c r="B36" s="7" t="s">
        <v>27</v>
      </c>
      <c r="C36" s="48">
        <v>6577667</v>
      </c>
      <c r="D36" s="51">
        <v>0</v>
      </c>
      <c r="E36" s="52">
        <v>0</v>
      </c>
      <c r="F36" s="51">
        <v>6577667</v>
      </c>
      <c r="G36" s="52">
        <v>15.375678310485167</v>
      </c>
      <c r="H36" s="51">
        <v>0</v>
      </c>
      <c r="I36" s="53">
        <v>0</v>
      </c>
    </row>
    <row r="37" spans="1:9" s="2" customFormat="1" ht="11.25">
      <c r="A37" s="5" t="s">
        <v>26</v>
      </c>
      <c r="B37" s="8" t="s">
        <v>15</v>
      </c>
      <c r="C37" s="45">
        <v>9480000</v>
      </c>
      <c r="D37" s="54">
        <v>61895.34</v>
      </c>
      <c r="E37" s="55">
        <v>0.38132292812536434</v>
      </c>
      <c r="F37" s="54">
        <v>3136840.91</v>
      </c>
      <c r="G37" s="55">
        <v>7.3325476560807274</v>
      </c>
      <c r="H37" s="54">
        <v>6343159.0899999999</v>
      </c>
      <c r="I37" s="56">
        <v>4.1018364898708057</v>
      </c>
    </row>
    <row r="38" spans="1:9" s="2" customFormat="1" ht="11.25">
      <c r="A38" s="3" t="s">
        <v>25</v>
      </c>
      <c r="B38" s="7" t="s">
        <v>24</v>
      </c>
      <c r="C38" s="48">
        <v>11700000</v>
      </c>
      <c r="D38" s="51">
        <v>816332.52</v>
      </c>
      <c r="E38" s="52">
        <v>5.0292365604641249</v>
      </c>
      <c r="F38" s="51">
        <v>1635362.42</v>
      </c>
      <c r="G38" s="52">
        <v>3.8227545558290701</v>
      </c>
      <c r="H38" s="51">
        <v>10064637.58</v>
      </c>
      <c r="I38" s="53">
        <v>6.508349719314543</v>
      </c>
    </row>
    <row r="39" spans="1:9" s="2" customFormat="1" ht="11.25">
      <c r="A39" s="5" t="s">
        <v>23</v>
      </c>
      <c r="B39" s="8" t="s">
        <v>22</v>
      </c>
      <c r="C39" s="45">
        <v>150000</v>
      </c>
      <c r="D39" s="54">
        <v>540</v>
      </c>
      <c r="E39" s="55">
        <v>3.3268155759011383E-3</v>
      </c>
      <c r="F39" s="54">
        <v>870</v>
      </c>
      <c r="G39" s="55">
        <v>2.0336754855668571E-3</v>
      </c>
      <c r="H39" s="54">
        <v>149130</v>
      </c>
      <c r="I39" s="56">
        <v>9.6435682450214749E-2</v>
      </c>
    </row>
    <row r="40" spans="1:9" s="2" customFormat="1" ht="11.25">
      <c r="A40" s="3" t="s">
        <v>21</v>
      </c>
      <c r="B40" s="7" t="s">
        <v>7</v>
      </c>
      <c r="C40" s="48">
        <v>1561973</v>
      </c>
      <c r="D40" s="51">
        <v>783326.16</v>
      </c>
      <c r="E40" s="52">
        <v>4.825891981664495</v>
      </c>
      <c r="F40" s="51">
        <v>784336.28</v>
      </c>
      <c r="G40" s="52">
        <v>1.8334315690536811</v>
      </c>
      <c r="H40" s="51">
        <v>777636.72</v>
      </c>
      <c r="I40" s="53">
        <v>0.50286278945582086</v>
      </c>
    </row>
    <row r="41" spans="1:9" s="2" customFormat="1" ht="11.25">
      <c r="A41" s="5" t="s">
        <v>20</v>
      </c>
      <c r="B41" s="8" t="s">
        <v>19</v>
      </c>
      <c r="C41" s="45">
        <v>3200000</v>
      </c>
      <c r="D41" s="54">
        <v>433415.47999999992</v>
      </c>
      <c r="E41" s="55">
        <v>2.6701729068530891</v>
      </c>
      <c r="F41" s="54">
        <v>735211.27999999991</v>
      </c>
      <c r="G41" s="55">
        <v>1.7185990308600352</v>
      </c>
      <c r="H41" s="54">
        <v>2464788.7200000002</v>
      </c>
      <c r="I41" s="56">
        <v>1.5938683183047764</v>
      </c>
    </row>
    <row r="42" spans="1:9" s="2" customFormat="1" ht="11.25">
      <c r="A42" s="3" t="s">
        <v>18</v>
      </c>
      <c r="B42" s="7" t="s">
        <v>17</v>
      </c>
      <c r="C42" s="48">
        <v>100000</v>
      </c>
      <c r="D42" s="51">
        <v>0</v>
      </c>
      <c r="E42" s="52">
        <v>0</v>
      </c>
      <c r="F42" s="51">
        <v>0</v>
      </c>
      <c r="G42" s="52">
        <v>0</v>
      </c>
      <c r="H42" s="51">
        <v>100000</v>
      </c>
      <c r="I42" s="53">
        <v>6.4665514953540365E-2</v>
      </c>
    </row>
    <row r="43" spans="1:9" s="2" customFormat="1" ht="11.25">
      <c r="A43" s="5" t="s">
        <v>16</v>
      </c>
      <c r="B43" s="8" t="s">
        <v>15</v>
      </c>
      <c r="C43" s="45">
        <v>379000</v>
      </c>
      <c r="D43" s="54">
        <v>0</v>
      </c>
      <c r="E43" s="55">
        <v>0</v>
      </c>
      <c r="F43" s="54">
        <v>0</v>
      </c>
      <c r="G43" s="55">
        <v>0</v>
      </c>
      <c r="H43" s="54">
        <v>379000</v>
      </c>
      <c r="I43" s="56">
        <v>0.24508230167391798</v>
      </c>
    </row>
    <row r="44" spans="1:9" s="2" customFormat="1" ht="11.25">
      <c r="A44" s="3" t="s">
        <v>14</v>
      </c>
      <c r="B44" s="7" t="s">
        <v>7</v>
      </c>
      <c r="C44" s="48">
        <v>120000</v>
      </c>
      <c r="D44" s="51">
        <v>10852.52</v>
      </c>
      <c r="E44" s="52">
        <v>6.6859875136627084E-2</v>
      </c>
      <c r="F44" s="51">
        <v>10852.52</v>
      </c>
      <c r="G44" s="52">
        <v>2.5368395265085095E-2</v>
      </c>
      <c r="H44" s="51">
        <v>109147.48</v>
      </c>
      <c r="I44" s="53">
        <v>7.0580780000812471E-2</v>
      </c>
    </row>
    <row r="45" spans="1:9" s="2" customFormat="1" ht="11.25">
      <c r="A45" s="5"/>
      <c r="B45" s="6" t="s">
        <v>13</v>
      </c>
      <c r="C45" s="45">
        <v>12399797</v>
      </c>
      <c r="D45" s="45">
        <v>114867.92</v>
      </c>
      <c r="E45" s="46">
        <v>0.70767478782845528</v>
      </c>
      <c r="F45" s="45">
        <v>114867.92</v>
      </c>
      <c r="G45" s="46">
        <v>0.26851042871500563</v>
      </c>
      <c r="H45" s="45">
        <v>12284929.08</v>
      </c>
      <c r="I45" s="47">
        <v>7.9441126512592293</v>
      </c>
    </row>
    <row r="46" spans="1:9" s="2" customFormat="1" ht="11.25">
      <c r="A46" s="3" t="s">
        <v>77</v>
      </c>
      <c r="B46" s="7" t="s">
        <v>78</v>
      </c>
      <c r="C46" s="48">
        <v>300000</v>
      </c>
      <c r="D46" s="51">
        <v>0</v>
      </c>
      <c r="E46" s="52">
        <v>0</v>
      </c>
      <c r="F46" s="51">
        <v>0</v>
      </c>
      <c r="G46" s="52">
        <v>0</v>
      </c>
      <c r="H46" s="51">
        <v>300000</v>
      </c>
      <c r="I46" s="53">
        <v>0.1939965448606211</v>
      </c>
    </row>
    <row r="47" spans="1:9" s="2" customFormat="1" ht="11.25">
      <c r="A47" s="5" t="s">
        <v>12</v>
      </c>
      <c r="B47" s="8" t="s">
        <v>11</v>
      </c>
      <c r="C47" s="45">
        <v>9500000</v>
      </c>
      <c r="D47" s="54">
        <v>100000</v>
      </c>
      <c r="E47" s="55">
        <v>0.61607695850021071</v>
      </c>
      <c r="F47" s="54">
        <v>100000</v>
      </c>
      <c r="G47" s="55">
        <v>0.23375580293871923</v>
      </c>
      <c r="H47" s="54">
        <v>9400000</v>
      </c>
      <c r="I47" s="56">
        <v>6.0785584056327941</v>
      </c>
    </row>
    <row r="48" spans="1:9" s="2" customFormat="1" ht="11.25">
      <c r="A48" s="3" t="s">
        <v>10</v>
      </c>
      <c r="B48" s="7" t="s">
        <v>9</v>
      </c>
      <c r="C48" s="48">
        <v>2000000</v>
      </c>
      <c r="D48" s="51">
        <v>0</v>
      </c>
      <c r="E48" s="52">
        <v>0</v>
      </c>
      <c r="F48" s="51">
        <v>0</v>
      </c>
      <c r="G48" s="52">
        <v>0</v>
      </c>
      <c r="H48" s="51">
        <v>2000000</v>
      </c>
      <c r="I48" s="53">
        <v>1.2933102990708074</v>
      </c>
    </row>
    <row r="49" spans="1:10" s="2" customFormat="1" ht="12" thickBot="1">
      <c r="A49" s="5" t="s">
        <v>8</v>
      </c>
      <c r="B49" s="8" t="s">
        <v>7</v>
      </c>
      <c r="C49" s="45">
        <v>599797</v>
      </c>
      <c r="D49" s="54">
        <v>14867.92</v>
      </c>
      <c r="E49" s="55">
        <v>9.1597829328244534E-2</v>
      </c>
      <c r="F49" s="54">
        <v>14867.92</v>
      </c>
      <c r="G49" s="55">
        <v>3.4754625776286421E-2</v>
      </c>
      <c r="H49" s="54">
        <v>584929.07999999996</v>
      </c>
      <c r="I49" s="56">
        <v>0.37824740169500609</v>
      </c>
    </row>
    <row r="50" spans="1:10" s="2" customFormat="1" ht="16.5" customHeight="1" thickTop="1" thickBot="1">
      <c r="A50" s="31" t="s">
        <v>0</v>
      </c>
      <c r="B50" s="32"/>
      <c r="C50" s="18">
        <f>SUM(C45,C27,C18,C5)</f>
        <v>197421616.06999999</v>
      </c>
      <c r="D50" s="18">
        <f>SUM(D45,D27,D18,D5)</f>
        <v>16231738.360000001</v>
      </c>
      <c r="E50" s="18">
        <v>100</v>
      </c>
      <c r="F50" s="18">
        <f>SUM(F45,F27,F18,F5)</f>
        <v>42779686.640000001</v>
      </c>
      <c r="G50" s="18">
        <v>100</v>
      </c>
      <c r="H50" s="18">
        <f>SUM(H45,H27,H18,H5)</f>
        <v>154641929.43000001</v>
      </c>
      <c r="I50" s="18">
        <v>100</v>
      </c>
    </row>
    <row r="51" spans="1:10" s="2" customFormat="1" ht="16.5" customHeight="1" thickTop="1">
      <c r="A51" s="33" t="s">
        <v>76</v>
      </c>
      <c r="B51" s="33"/>
      <c r="C51" s="34"/>
      <c r="D51" s="34"/>
      <c r="E51" s="34"/>
      <c r="F51" s="34"/>
      <c r="G51" s="34"/>
      <c r="H51" s="34"/>
      <c r="I51" s="34"/>
      <c r="J51" s="30"/>
    </row>
    <row r="52" spans="1:10" s="2" customFormat="1" ht="16.5" customHeight="1">
      <c r="A52" s="9"/>
      <c r="B52" s="9" t="s">
        <v>6</v>
      </c>
      <c r="C52" s="14">
        <f>F5</f>
        <v>21265057.010000002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5</v>
      </c>
      <c r="C53" s="14">
        <f>F18</f>
        <v>6640534.3899999997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49</v>
      </c>
      <c r="C54" s="14">
        <f>F27</f>
        <v>14759227.319999998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 t="s">
        <v>4</v>
      </c>
      <c r="C55" s="14">
        <f>F45</f>
        <v>114867.92</v>
      </c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  <row r="63" spans="1:10" s="2" customFormat="1" ht="16.5" customHeight="1">
      <c r="A63" s="9"/>
      <c r="B63" s="9"/>
      <c r="C63" s="14"/>
      <c r="D63" s="14"/>
      <c r="E63" s="14"/>
      <c r="F63" s="14"/>
      <c r="G63" s="14"/>
      <c r="H63" s="14"/>
      <c r="I63" s="14"/>
    </row>
  </sheetData>
  <sheetProtection password="C76B" sheet="1" objects="1" scenarios="1"/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26"/>
    <col min="2" max="2" width="59.7109375" style="26" bestFit="1" customWidth="1"/>
  </cols>
  <sheetData>
    <row r="1" spans="1:2">
      <c r="A1" s="20" t="s">
        <v>69</v>
      </c>
      <c r="B1" s="21" t="s">
        <v>68</v>
      </c>
    </row>
    <row r="2" spans="1:2">
      <c r="A2" s="22" t="s">
        <v>67</v>
      </c>
      <c r="B2" s="23" t="s">
        <v>66</v>
      </c>
    </row>
    <row r="3" spans="1:2">
      <c r="A3" s="20" t="s">
        <v>65</v>
      </c>
      <c r="B3" s="21" t="s">
        <v>50</v>
      </c>
    </row>
    <row r="4" spans="1:2">
      <c r="A4" s="22" t="s">
        <v>64</v>
      </c>
      <c r="B4" s="23" t="s">
        <v>63</v>
      </c>
    </row>
    <row r="5" spans="1:2">
      <c r="A5" s="20" t="s">
        <v>56</v>
      </c>
      <c r="B5" s="21" t="s">
        <v>7</v>
      </c>
    </row>
    <row r="6" spans="1:2">
      <c r="A6" s="22" t="s">
        <v>55</v>
      </c>
      <c r="B6" s="23" t="s">
        <v>54</v>
      </c>
    </row>
    <row r="7" spans="1:2">
      <c r="A7" s="20" t="s">
        <v>62</v>
      </c>
      <c r="B7" s="21" t="s">
        <v>60</v>
      </c>
    </row>
    <row r="8" spans="1:2">
      <c r="A8" s="22" t="s">
        <v>53</v>
      </c>
      <c r="B8" s="23" t="s">
        <v>50</v>
      </c>
    </row>
    <row r="9" spans="1:2">
      <c r="A9" s="20" t="s">
        <v>52</v>
      </c>
      <c r="B9" s="21" t="s">
        <v>7</v>
      </c>
    </row>
    <row r="10" spans="1:2">
      <c r="A10" s="22" t="s">
        <v>61</v>
      </c>
      <c r="B10" s="23" t="s">
        <v>60</v>
      </c>
    </row>
    <row r="11" spans="1:2">
      <c r="A11" s="20" t="s">
        <v>21</v>
      </c>
      <c r="B11" s="21" t="s">
        <v>7</v>
      </c>
    </row>
    <row r="12" spans="1:2">
      <c r="A12" s="22" t="s">
        <v>51</v>
      </c>
      <c r="B12" s="23" t="s">
        <v>50</v>
      </c>
    </row>
    <row r="13" spans="1:2">
      <c r="A13" s="20"/>
      <c r="B13" s="24" t="s">
        <v>59</v>
      </c>
    </row>
    <row r="14" spans="1:2">
      <c r="A14" s="22" t="s">
        <v>58</v>
      </c>
      <c r="B14" s="23" t="s">
        <v>57</v>
      </c>
    </row>
    <row r="15" spans="1:2">
      <c r="A15" s="20" t="s">
        <v>56</v>
      </c>
      <c r="B15" s="21" t="s">
        <v>7</v>
      </c>
    </row>
    <row r="16" spans="1:2">
      <c r="A16" s="22" t="s">
        <v>55</v>
      </c>
      <c r="B16" s="23" t="s">
        <v>54</v>
      </c>
    </row>
    <row r="17" spans="1:2">
      <c r="A17" s="20" t="s">
        <v>53</v>
      </c>
      <c r="B17" s="21" t="s">
        <v>50</v>
      </c>
    </row>
    <row r="18" spans="1:2">
      <c r="A18" s="22" t="s">
        <v>52</v>
      </c>
      <c r="B18" s="23" t="s">
        <v>7</v>
      </c>
    </row>
    <row r="19" spans="1:2">
      <c r="A19" s="20" t="s">
        <v>21</v>
      </c>
      <c r="B19" s="21" t="s">
        <v>7</v>
      </c>
    </row>
    <row r="20" spans="1:2">
      <c r="A20" s="22" t="s">
        <v>51</v>
      </c>
      <c r="B20" s="23" t="s">
        <v>50</v>
      </c>
    </row>
    <row r="21" spans="1:2">
      <c r="A21" s="20" t="s">
        <v>14</v>
      </c>
      <c r="B21" s="21" t="s">
        <v>7</v>
      </c>
    </row>
    <row r="22" spans="1:2">
      <c r="A22" s="22"/>
      <c r="B22" s="25" t="s">
        <v>49</v>
      </c>
    </row>
    <row r="23" spans="1:2">
      <c r="A23" s="20" t="s">
        <v>48</v>
      </c>
      <c r="B23" s="21" t="s">
        <v>44</v>
      </c>
    </row>
    <row r="24" spans="1:2">
      <c r="A24" s="22" t="s">
        <v>47</v>
      </c>
      <c r="B24" s="23" t="s">
        <v>46</v>
      </c>
    </row>
    <row r="25" spans="1:2">
      <c r="A25" s="20" t="s">
        <v>45</v>
      </c>
      <c r="B25" s="21" t="s">
        <v>44</v>
      </c>
    </row>
    <row r="26" spans="1:2">
      <c r="A26" s="22" t="s">
        <v>43</v>
      </c>
      <c r="B26" s="23" t="s">
        <v>42</v>
      </c>
    </row>
    <row r="27" spans="1:2">
      <c r="A27" s="20" t="s">
        <v>41</v>
      </c>
      <c r="B27" s="21" t="s">
        <v>40</v>
      </c>
    </row>
    <row r="28" spans="1:2">
      <c r="A28" s="22" t="s">
        <v>39</v>
      </c>
      <c r="B28" s="23" t="s">
        <v>17</v>
      </c>
    </row>
    <row r="29" spans="1:2">
      <c r="A29" s="20" t="s">
        <v>38</v>
      </c>
      <c r="B29" s="21" t="s">
        <v>37</v>
      </c>
    </row>
    <row r="30" spans="1:2">
      <c r="A30" s="22" t="s">
        <v>36</v>
      </c>
      <c r="B30" s="23" t="s">
        <v>35</v>
      </c>
    </row>
    <row r="31" spans="1:2">
      <c r="A31" s="20" t="s">
        <v>34</v>
      </c>
      <c r="B31" s="21" t="s">
        <v>33</v>
      </c>
    </row>
    <row r="32" spans="1:2">
      <c r="A32" s="22" t="s">
        <v>32</v>
      </c>
      <c r="B32" s="23" t="s">
        <v>31</v>
      </c>
    </row>
    <row r="33" spans="1:2">
      <c r="A33" s="20" t="s">
        <v>30</v>
      </c>
      <c r="B33" s="21" t="s">
        <v>29</v>
      </c>
    </row>
    <row r="34" spans="1:2">
      <c r="A34" s="22" t="s">
        <v>28</v>
      </c>
      <c r="B34" s="23" t="s">
        <v>27</v>
      </c>
    </row>
    <row r="35" spans="1:2">
      <c r="A35" s="20" t="s">
        <v>26</v>
      </c>
      <c r="B35" s="21" t="s">
        <v>15</v>
      </c>
    </row>
    <row r="36" spans="1:2">
      <c r="A36" s="22" t="s">
        <v>25</v>
      </c>
      <c r="B36" s="23" t="s">
        <v>24</v>
      </c>
    </row>
    <row r="37" spans="1:2">
      <c r="A37" s="20" t="s">
        <v>23</v>
      </c>
      <c r="B37" s="21" t="s">
        <v>22</v>
      </c>
    </row>
    <row r="38" spans="1:2">
      <c r="A38" s="22" t="s">
        <v>21</v>
      </c>
      <c r="B38" s="23" t="s">
        <v>7</v>
      </c>
    </row>
    <row r="39" spans="1:2">
      <c r="A39" s="20" t="s">
        <v>20</v>
      </c>
      <c r="B39" s="21" t="s">
        <v>19</v>
      </c>
    </row>
    <row r="40" spans="1:2">
      <c r="A40" s="22" t="s">
        <v>18</v>
      </c>
      <c r="B40" s="23" t="s">
        <v>17</v>
      </c>
    </row>
    <row r="41" spans="1:2">
      <c r="A41" s="20" t="s">
        <v>16</v>
      </c>
      <c r="B41" s="21" t="s">
        <v>15</v>
      </c>
    </row>
    <row r="42" spans="1:2">
      <c r="A42" s="22" t="s">
        <v>14</v>
      </c>
      <c r="B42" s="23" t="s">
        <v>7</v>
      </c>
    </row>
    <row r="43" spans="1:2">
      <c r="A43" s="20"/>
      <c r="B43" s="24" t="s">
        <v>13</v>
      </c>
    </row>
    <row r="44" spans="1:2">
      <c r="A44" s="22" t="s">
        <v>77</v>
      </c>
      <c r="B44" s="23" t="s">
        <v>78</v>
      </c>
    </row>
    <row r="45" spans="1:2">
      <c r="A45" s="20" t="s">
        <v>12</v>
      </c>
      <c r="B45" s="21" t="s">
        <v>11</v>
      </c>
    </row>
    <row r="46" spans="1:2">
      <c r="A46" s="22" t="s">
        <v>10</v>
      </c>
      <c r="B46" s="23" t="s">
        <v>9</v>
      </c>
    </row>
    <row r="47" spans="1:2">
      <c r="A47" s="20" t="s">
        <v>8</v>
      </c>
      <c r="B47" s="2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 2014</vt:lpstr>
      <vt:lpstr>FEV 2014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2014-03-13T19:11:42Z</dcterms:modified>
</cp:coreProperties>
</file>