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TABELAS SET\"/>
    </mc:Choice>
  </mc:AlternateContent>
  <bookViews>
    <workbookView xWindow="240" yWindow="75" windowWidth="19440" windowHeight="9270" activeTab="8"/>
  </bookViews>
  <sheets>
    <sheet name="JAN" sheetId="39" r:id="rId1"/>
    <sheet name="FEV" sheetId="40" r:id="rId2"/>
    <sheet name="MAR" sheetId="41" r:id="rId3"/>
    <sheet name="ABR" sheetId="42" r:id="rId4"/>
    <sheet name="MAI" sheetId="43" r:id="rId5"/>
    <sheet name="JUN" sheetId="44" r:id="rId6"/>
    <sheet name="JUL" sheetId="45" r:id="rId7"/>
    <sheet name="AGO" sheetId="46" r:id="rId8"/>
    <sheet name="SET" sheetId="47" r:id="rId9"/>
  </sheets>
  <definedNames>
    <definedName name="NomeTabela">"Dummy"</definedName>
  </definedNames>
  <calcPr calcId="152511"/>
</workbook>
</file>

<file path=xl/calcChain.xml><?xml version="1.0" encoding="utf-8"?>
<calcChain xmlns="http://schemas.openxmlformats.org/spreadsheetml/2006/main">
  <c r="C55" i="47" l="1"/>
  <c r="C54" i="47"/>
  <c r="H50" i="47"/>
  <c r="F50" i="47"/>
  <c r="D50" i="47"/>
  <c r="C50" i="47"/>
  <c r="C53" i="47"/>
  <c r="C52" i="47"/>
  <c r="C56" i="47" l="1"/>
  <c r="C55" i="46"/>
  <c r="C54" i="46"/>
  <c r="C50" i="46"/>
  <c r="C53" i="46"/>
  <c r="C52" i="46"/>
  <c r="C56" i="46" l="1"/>
  <c r="C55" i="45"/>
  <c r="C54" i="45"/>
  <c r="I50" i="45"/>
  <c r="H50" i="45"/>
  <c r="G50" i="45"/>
  <c r="F50" i="45"/>
  <c r="E50" i="45"/>
  <c r="D50" i="45"/>
  <c r="C50" i="45"/>
  <c r="C53" i="45" l="1"/>
  <c r="C52" i="45"/>
  <c r="C56" i="45" l="1"/>
  <c r="C54" i="44"/>
  <c r="C55" i="44"/>
  <c r="H50" i="44"/>
  <c r="I50" i="44"/>
  <c r="G50" i="44"/>
  <c r="F50" i="44"/>
  <c r="E50" i="44"/>
  <c r="D50" i="44"/>
  <c r="C50" i="44"/>
  <c r="C53" i="44"/>
  <c r="C52" i="44"/>
  <c r="C56" i="44" l="1"/>
  <c r="C55" i="43"/>
  <c r="C54" i="43"/>
  <c r="H50" i="43"/>
  <c r="F50" i="43"/>
  <c r="D50" i="43"/>
  <c r="C50" i="43"/>
  <c r="C53" i="43"/>
  <c r="C52" i="43"/>
  <c r="C56" i="43" l="1"/>
  <c r="E50" i="43"/>
  <c r="C55" i="42"/>
  <c r="C54" i="42"/>
  <c r="E50" i="42"/>
  <c r="E5" i="42"/>
  <c r="E6" i="42"/>
  <c r="E7" i="42"/>
  <c r="E8" i="42"/>
  <c r="E9" i="42"/>
  <c r="E10" i="42"/>
  <c r="E11" i="42"/>
  <c r="E12" i="42"/>
  <c r="E13" i="42"/>
  <c r="E14" i="42"/>
  <c r="E15" i="42"/>
  <c r="E16" i="42"/>
  <c r="E17" i="42"/>
  <c r="E18" i="42"/>
  <c r="E19" i="42"/>
  <c r="E20" i="42"/>
  <c r="E21" i="42"/>
  <c r="E22" i="42"/>
  <c r="E23" i="42"/>
  <c r="E24" i="42"/>
  <c r="E25" i="42"/>
  <c r="E26" i="42"/>
  <c r="E27" i="42"/>
  <c r="E28" i="42"/>
  <c r="E29" i="42"/>
  <c r="E30" i="42"/>
  <c r="E31" i="42"/>
  <c r="E32" i="42"/>
  <c r="E33" i="42"/>
  <c r="E34" i="42"/>
  <c r="E35" i="42"/>
  <c r="E36" i="42"/>
  <c r="E37" i="42"/>
  <c r="E38" i="42"/>
  <c r="E39" i="42"/>
  <c r="E40" i="42"/>
  <c r="E41" i="42"/>
  <c r="E42" i="42"/>
  <c r="E43" i="42"/>
  <c r="E44" i="42"/>
  <c r="E45" i="42"/>
  <c r="E46" i="42"/>
  <c r="E47" i="42"/>
  <c r="E48" i="42"/>
  <c r="E49" i="42"/>
  <c r="E4" i="42"/>
  <c r="H50" i="42"/>
  <c r="F50" i="42"/>
  <c r="D50" i="42"/>
  <c r="C50" i="42"/>
  <c r="C53" i="42"/>
  <c r="C52" i="42"/>
  <c r="H19" i="41"/>
  <c r="F18" i="41"/>
  <c r="F50" i="41" s="1"/>
  <c r="H18" i="41"/>
  <c r="D18" i="41"/>
  <c r="D50" i="41" s="1"/>
  <c r="C55" i="41"/>
  <c r="C54" i="41"/>
  <c r="C52" i="41"/>
  <c r="C55" i="40"/>
  <c r="C54" i="40"/>
  <c r="I50" i="40"/>
  <c r="G50" i="40"/>
  <c r="H50" i="40"/>
  <c r="F50" i="40"/>
  <c r="E50" i="40"/>
  <c r="D50" i="40"/>
  <c r="C53" i="40"/>
  <c r="C52" i="40"/>
  <c r="C53" i="39"/>
  <c r="C54" i="39"/>
  <c r="C55" i="39"/>
  <c r="C52" i="39"/>
  <c r="C56" i="42" l="1"/>
  <c r="C53" i="41"/>
  <c r="C56" i="41" s="1"/>
  <c r="C56" i="39"/>
</calcChain>
</file>

<file path=xl/sharedStrings.xml><?xml version="1.0" encoding="utf-8"?>
<sst xmlns="http://schemas.openxmlformats.org/spreadsheetml/2006/main" count="955" uniqueCount="86">
  <si>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</si>
  <si>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</si>
  <si>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</si>
  <si>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</si>
  <si>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</si>
  <si>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</si>
  <si>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</si>
  <si>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</si>
  <si>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</si>
  <si>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</si>
  <si>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</si>
  <si>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</si>
  <si>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</si>
  <si>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</si>
  <si>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</si>
  <si>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</si>
  <si>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</si>
  <si>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</si>
  <si>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</si>
  <si>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</si>
  <si>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</si>
  <si>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</si>
  <si>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</si>
  <si>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</si>
  <si>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</si>
  <si>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</si>
  <si>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</si>
  <si>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</si>
  <si>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</si>
  <si>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</si>
  <si>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</si>
  <si>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</si>
  <si>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</si>
  <si>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</si>
  <si>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</si>
  <si>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</si>
  <si>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</si>
  <si>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</si>
  <si>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</si>
  <si>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</si>
  <si>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</si>
  <si>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</si>
  <si>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</si>
  <si>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</si>
  <si>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</si>
  <si>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</si>
  <si>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</si>
  <si>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</si>
  <si>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</si>
  <si>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</si>
  <si>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</si>
  <si>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</si>
  <si>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</si>
  <si>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</si>
  <si>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</si>
  <si>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</si>
  <si>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</si>
  <si>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</si>
  <si>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</si>
  <si>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</si>
  <si>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</si>
  <si>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</si>
  <si>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</si>
  <si>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</si>
  <si>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</si>
  <si>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</si>
  <si>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</si>
  <si>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</si>
  <si>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</si>
  <si>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</si>
  <si>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</si>
  <si>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</si>
  <si>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</si>
  <si>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OUTROS SERVIÇOS DE TERCEIROS - PESSOA JURÍDICA</t>
  </si>
  <si>
    <t>3.3.90.49</t>
  </si>
  <si>
    <t>AUXÍLIO-TRANSPORTE</t>
  </si>
  <si>
    <t>JANEIRO</t>
  </si>
  <si>
    <t>TABELA 10 - RESUMO DA EXECUÇÃO ORÇAMENTÁRIA - 2016</t>
  </si>
  <si>
    <t>FEVEREIRO</t>
  </si>
  <si>
    <t xml:space="preserve">  </t>
  </si>
  <si>
    <t>MARÇO</t>
  </si>
  <si>
    <t>ABRIL</t>
  </si>
  <si>
    <t>MAIO</t>
  </si>
  <si>
    <t>JUNHO</t>
  </si>
  <si>
    <t>AGOSTO</t>
  </si>
  <si>
    <t>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</si>
</sst>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1"/>
    <xf numFmtId="0" fontId="3" fillId="0" borderId="0" xfId="1" applyFont="1"/>
    <xf numFmtId="0" fontId="6" fillId="5" borderId="0" xfId="1" applyFont="1" applyFill="1" applyAlignment="1">
      <alignment horizontal="center"/>
    </xf>
    <xf numFmtId="0" fontId="5" fillId="5" borderId="0" xfId="1" applyFont="1" applyFill="1" applyAlignment="1">
      <alignment horizontal="left"/>
    </xf>
    <xf numFmtId="0" fontId="6" fillId="5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43" fontId="5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43" fontId="5" fillId="3" borderId="4" xfId="12" applyFont="1" applyFill="1" applyBorder="1" applyAlignment="1">
      <alignment horizontal="center" vertical="center"/>
    </xf>
    <xf numFmtId="0" fontId="6" fillId="6" borderId="0" xfId="1" applyFont="1" applyFill="1" applyAlignment="1">
      <alignment horizontal="center"/>
    </xf>
    <xf numFmtId="0" fontId="6" fillId="6" borderId="0" xfId="1" applyFont="1" applyFill="1"/>
    <xf numFmtId="0" fontId="5" fillId="6" borderId="0" xfId="1" applyFont="1" applyFill="1"/>
    <xf numFmtId="4" fontId="5" fillId="0" borderId="10" xfId="1" applyNumberFormat="1" applyFont="1" applyBorder="1"/>
    <xf numFmtId="4" fontId="5" fillId="0" borderId="11" xfId="1" applyNumberFormat="1" applyFont="1" applyBorder="1" applyAlignment="1">
      <alignment horizontal="right"/>
    </xf>
    <xf numFmtId="4" fontId="5" fillId="0" borderId="0" xfId="1" applyNumberFormat="1" applyFont="1" applyBorder="1" applyAlignment="1">
      <alignment horizontal="right"/>
    </xf>
    <xf numFmtId="40" fontId="5" fillId="0" borderId="10" xfId="2" applyNumberFormat="1" applyFont="1" applyBorder="1"/>
    <xf numFmtId="0" fontId="5" fillId="6" borderId="0" xfId="1" applyFont="1" applyFill="1" applyAlignment="1">
      <alignment horizontal="center"/>
    </xf>
    <xf numFmtId="4" fontId="6" fillId="0" borderId="10" xfId="1" applyNumberFormat="1" applyFont="1" applyBorder="1"/>
    <xf numFmtId="40" fontId="6" fillId="0" borderId="10" xfId="2" applyNumberFormat="1" applyFont="1" applyBorder="1"/>
    <xf numFmtId="4" fontId="6" fillId="0" borderId="11" xfId="1" applyNumberFormat="1" applyFont="1" applyBorder="1" applyAlignment="1">
      <alignment horizontal="right"/>
    </xf>
    <xf numFmtId="4" fontId="6" fillId="0" borderId="0" xfId="1" applyNumberFormat="1" applyFont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6" fillId="5" borderId="10" xfId="1" applyNumberFormat="1" applyFont="1" applyFill="1" applyBorder="1"/>
    <xf numFmtId="4" fontId="6" fillId="5" borderId="11" xfId="1" applyNumberFormat="1" applyFont="1" applyFill="1" applyBorder="1" applyAlignment="1">
      <alignment horizontal="right"/>
    </xf>
    <xf numFmtId="4" fontId="6" fillId="5" borderId="0" xfId="1" applyNumberFormat="1" applyFont="1" applyFill="1" applyBorder="1" applyAlignment="1">
      <alignment horizontal="right"/>
    </xf>
    <xf numFmtId="4" fontId="5" fillId="5" borderId="10" xfId="1" applyNumberFormat="1" applyFont="1" applyFill="1" applyBorder="1"/>
    <xf numFmtId="40" fontId="5" fillId="5" borderId="10" xfId="2" applyNumberFormat="1" applyFont="1" applyFill="1" applyBorder="1"/>
    <xf numFmtId="4" fontId="5" fillId="5" borderId="11" xfId="1" applyNumberFormat="1" applyFont="1" applyFill="1" applyBorder="1" applyAlignment="1">
      <alignment horizontal="right"/>
    </xf>
    <xf numFmtId="4" fontId="5" fillId="5" borderId="0" xfId="1" applyNumberFormat="1" applyFont="1" applyFill="1" applyBorder="1" applyAlignment="1">
      <alignment horizontal="right"/>
    </xf>
    <xf numFmtId="4" fontId="3" fillId="0" borderId="0" xfId="1" applyNumberFormat="1" applyFont="1"/>
    <xf numFmtId="4" fontId="5" fillId="4" borderId="12" xfId="1" applyNumberFormat="1" applyFont="1" applyFill="1" applyBorder="1" applyAlignment="1">
      <alignment vertical="center"/>
    </xf>
    <xf numFmtId="40" fontId="5" fillId="4" borderId="12" xfId="2" applyNumberFormat="1" applyFont="1" applyFill="1" applyBorder="1" applyAlignment="1">
      <alignment vertical="center"/>
    </xf>
    <xf numFmtId="4" fontId="5" fillId="4" borderId="1" xfId="1" applyNumberFormat="1" applyFont="1" applyFill="1" applyBorder="1" applyAlignment="1">
      <alignment horizontal="right" vertical="center"/>
    </xf>
    <xf numFmtId="4" fontId="5" fillId="4" borderId="2" xfId="1" applyNumberFormat="1" applyFont="1" applyFill="1" applyBorder="1" applyAlignment="1">
      <alignment horizontal="right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3" fontId="5" fillId="3" borderId="6" xfId="12" applyFont="1" applyFill="1" applyBorder="1" applyAlignment="1">
      <alignment horizontal="right" vertical="center"/>
    </xf>
    <xf numFmtId="43" fontId="5" fillId="3" borderId="7" xfId="12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3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/>
    </xf>
    <xf numFmtId="43" fontId="5" fillId="3" borderId="9" xfId="12" applyFont="1" applyFill="1" applyBorder="1" applyAlignment="1">
      <alignment horizontal="center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 2" xfId="2"/>
    <cellStyle name="Separador de milhares 2 2" xfId="4"/>
    <cellStyle name="Separador de milhares 3" xfId="9"/>
    <cellStyle name="Separador de milhares 4" xfId="10"/>
    <cellStyle name="Vírgula" xfId="12" builtinId="3"/>
    <cellStyle name="Vírgula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82"/>
          <c:w val="0.59679330708661416"/>
          <c:h val="0.71791907514452336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JAN!$C$50</c:f>
              <c:numCache>
                <c:formatCode>#,##0.00</c:formatCode>
                <c:ptCount val="1"/>
                <c:pt idx="0">
                  <c:v>228251880.27000001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JAN!$D$50</c:f>
              <c:numCache>
                <c:formatCode>#,##0.00_);[Red]\(#,##0.00\)</c:formatCode>
                <c:ptCount val="1"/>
                <c:pt idx="0">
                  <c:v>34906112.549999997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JAN!$F$50</c:f>
              <c:numCache>
                <c:formatCode>#,##0.00</c:formatCode>
                <c:ptCount val="1"/>
                <c:pt idx="0">
                  <c:v>34906112.549999997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JAN!$H$50</c:f>
              <c:numCache>
                <c:formatCode>#,##0.00</c:formatCode>
                <c:ptCount val="1"/>
                <c:pt idx="0">
                  <c:v>193345767.72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567008"/>
        <c:axId val="78567568"/>
      </c:barChart>
      <c:catAx>
        <c:axId val="78567008"/>
        <c:scaling>
          <c:orientation val="minMax"/>
        </c:scaling>
        <c:delete val="1"/>
        <c:axPos val="b"/>
        <c:majorTickMark val="out"/>
        <c:minorTickMark val="none"/>
        <c:tickLblPos val="none"/>
        <c:crossAx val="78567568"/>
        <c:crosses val="autoZero"/>
        <c:auto val="1"/>
        <c:lblAlgn val="ctr"/>
        <c:lblOffset val="100"/>
        <c:noMultiLvlLbl val="0"/>
      </c:catAx>
      <c:valAx>
        <c:axId val="78567568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856700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46" footer="0.3149606200000074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MAIO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7278215223097157E-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7175566690527319"/>
                  <c:y val="-7.80083937456820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MAI!$C$52:$C$55</c:f>
              <c:numCache>
                <c:formatCode>_(* #,##0.00_);_(* \(#,##0.00\);_(* "-"??_);_(@_)</c:formatCode>
                <c:ptCount val="4"/>
                <c:pt idx="0">
                  <c:v>53981299.339999996</c:v>
                </c:pt>
                <c:pt idx="1">
                  <c:v>22159651.670000002</c:v>
                </c:pt>
                <c:pt idx="2">
                  <c:v>26253753.239999998</c:v>
                </c:pt>
                <c:pt idx="3">
                  <c:v>3343835.38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JANEIRO-JUNHO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JUN!$C$50</c:f>
              <c:numCache>
                <c:formatCode>#,##0.00</c:formatCode>
                <c:ptCount val="1"/>
                <c:pt idx="0">
                  <c:v>256185569.31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JUN!$D$50</c:f>
              <c:numCache>
                <c:formatCode>#,##0.00</c:formatCode>
                <c:ptCount val="1"/>
                <c:pt idx="0">
                  <c:v>20857224.710000001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JUN!$F$50</c:f>
              <c:numCache>
                <c:formatCode>#,##0.00</c:formatCode>
                <c:ptCount val="1"/>
                <c:pt idx="0">
                  <c:v>126595764.34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JUN!$H$50</c:f>
              <c:numCache>
                <c:formatCode>#,##0.00</c:formatCode>
                <c:ptCount val="1"/>
                <c:pt idx="0">
                  <c:v>129589804.97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706592"/>
        <c:axId val="209707152"/>
      </c:barChart>
      <c:catAx>
        <c:axId val="209706592"/>
        <c:scaling>
          <c:orientation val="minMax"/>
        </c:scaling>
        <c:delete val="1"/>
        <c:axPos val="b"/>
        <c:majorTickMark val="out"/>
        <c:minorTickMark val="none"/>
        <c:tickLblPos val="none"/>
        <c:crossAx val="209707152"/>
        <c:crosses val="autoZero"/>
        <c:auto val="1"/>
        <c:lblAlgn val="ctr"/>
        <c:lblOffset val="100"/>
        <c:noMultiLvlLbl val="0"/>
      </c:catAx>
      <c:valAx>
        <c:axId val="20970715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09706592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JUNHO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6.80574978640284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9751849200669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5963445478406108"/>
                  <c:y val="-0.134645551363101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JUN!$C$52:$C$55</c:f>
              <c:numCache>
                <c:formatCode>_(* #,##0.00_);_(* \(#,##0.00\);_(* "-"??_);_(@_)</c:formatCode>
                <c:ptCount val="4"/>
                <c:pt idx="0">
                  <c:v>67483619.680000007</c:v>
                </c:pt>
                <c:pt idx="1">
                  <c:v>26834805.370000005</c:v>
                </c:pt>
                <c:pt idx="2">
                  <c:v>28932668.910000004</c:v>
                </c:pt>
                <c:pt idx="3">
                  <c:v>3344670.38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JANEIRO-JULHO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JUL!$C$50</c:f>
              <c:numCache>
                <c:formatCode>#,##0.00</c:formatCode>
                <c:ptCount val="1"/>
                <c:pt idx="0">
                  <c:v>262381702.23000002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JUL!$D$50</c:f>
              <c:numCache>
                <c:formatCode>#,##0.00</c:formatCode>
                <c:ptCount val="1"/>
                <c:pt idx="0">
                  <c:v>20553621.109999996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JUL!$F$50</c:f>
              <c:numCache>
                <c:formatCode>#,##0.00</c:formatCode>
                <c:ptCount val="1"/>
                <c:pt idx="0">
                  <c:v>147149385.45000002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JUL!$H$50</c:f>
              <c:numCache>
                <c:formatCode>#,##0.00</c:formatCode>
                <c:ptCount val="1"/>
                <c:pt idx="0">
                  <c:v>115232316.78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244208"/>
        <c:axId val="121244768"/>
      </c:barChart>
      <c:catAx>
        <c:axId val="121244208"/>
        <c:scaling>
          <c:orientation val="minMax"/>
        </c:scaling>
        <c:delete val="1"/>
        <c:axPos val="b"/>
        <c:majorTickMark val="out"/>
        <c:minorTickMark val="none"/>
        <c:tickLblPos val="none"/>
        <c:crossAx val="121244768"/>
        <c:crosses val="autoZero"/>
        <c:auto val="1"/>
        <c:lblAlgn val="ctr"/>
        <c:lblOffset val="100"/>
        <c:noMultiLvlLbl val="0"/>
      </c:catAx>
      <c:valAx>
        <c:axId val="121244768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124420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JULHO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6.80574978640284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9751849200669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5963445478406108"/>
                  <c:y val="-0.134645551363101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JUL!$C$52:$C$55</c:f>
              <c:numCache>
                <c:formatCode>_(* #,##0.00_);_(* \(#,##0.00\);_(* "-"??_);_(@_)</c:formatCode>
                <c:ptCount val="4"/>
                <c:pt idx="0">
                  <c:v>78723115.910000011</c:v>
                </c:pt>
                <c:pt idx="1">
                  <c:v>33570660.649999999</c:v>
                </c:pt>
                <c:pt idx="2">
                  <c:v>30977951.110000003</c:v>
                </c:pt>
                <c:pt idx="3">
                  <c:v>3877657.78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JANEIRO-AGOSTO / 2016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AGO!$C$50</c:f>
              <c:numCache>
                <c:formatCode>#,##0.00</c:formatCode>
                <c:ptCount val="1"/>
                <c:pt idx="0">
                  <c:v>268048627.5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AGO!$D$50</c:f>
              <c:numCache>
                <c:formatCode>#,##0.00</c:formatCode>
                <c:ptCount val="1"/>
                <c:pt idx="0">
                  <c:v>17514156.540000003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AGO!$F$50</c:f>
              <c:numCache>
                <c:formatCode>#,##0.00</c:formatCode>
                <c:ptCount val="1"/>
                <c:pt idx="0">
                  <c:v>164663541.99000001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AGO!$H$50</c:f>
              <c:numCache>
                <c:formatCode>#,##0.00</c:formatCode>
                <c:ptCount val="1"/>
                <c:pt idx="0">
                  <c:v>103385079.65000001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732384"/>
        <c:axId val="210732944"/>
      </c:barChart>
      <c:catAx>
        <c:axId val="210732384"/>
        <c:scaling>
          <c:orientation val="minMax"/>
        </c:scaling>
        <c:delete val="1"/>
        <c:axPos val="b"/>
        <c:majorTickMark val="out"/>
        <c:minorTickMark val="none"/>
        <c:tickLblPos val="none"/>
        <c:crossAx val="210732944"/>
        <c:crosses val="autoZero"/>
        <c:auto val="1"/>
        <c:lblAlgn val="ctr"/>
        <c:lblOffset val="100"/>
        <c:noMultiLvlLbl val="0"/>
      </c:catAx>
      <c:valAx>
        <c:axId val="210732944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10732384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AGOSTO / 2016	</a:t>
            </a:r>
            <a:endParaRPr lang="pt-BR" sz="900"/>
          </a:p>
        </c:rich>
      </c:tx>
      <c:layout/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6.80574978640284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69751849200669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5963445478406108"/>
                  <c:y val="-0.134645551363101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AGO!$C$52:$C$55</c:f>
              <c:numCache>
                <c:formatCode>_(* #,##0.00_);_(* \(#,##0.00\);_(* "-"??_);_(@_)</c:formatCode>
                <c:ptCount val="4"/>
                <c:pt idx="0">
                  <c:v>89467128.599999994</c:v>
                </c:pt>
                <c:pt idx="1">
                  <c:v>38483874.039999999</c:v>
                </c:pt>
                <c:pt idx="2">
                  <c:v>32818229.400000006</c:v>
                </c:pt>
                <c:pt idx="3">
                  <c:v>3894309.95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JANEIRO-SETEMBRO / 2016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SET!$C$50</c:f>
              <c:numCache>
                <c:formatCode>#,##0.00</c:formatCode>
                <c:ptCount val="1"/>
                <c:pt idx="0">
                  <c:v>274241687.61000001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SET!$D$50</c:f>
              <c:numCache>
                <c:formatCode>#,##0.00</c:formatCode>
                <c:ptCount val="1"/>
                <c:pt idx="0">
                  <c:v>18920821.039999999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SET!$F$50</c:f>
              <c:numCache>
                <c:formatCode>#,##0.00</c:formatCode>
                <c:ptCount val="1"/>
                <c:pt idx="0">
                  <c:v>183584363.02999997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SET!$H$50</c:f>
              <c:numCache>
                <c:formatCode>#,##0.00</c:formatCode>
                <c:ptCount val="1"/>
                <c:pt idx="0">
                  <c:v>90657324.580000043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948512"/>
        <c:axId val="250949072"/>
      </c:barChart>
      <c:catAx>
        <c:axId val="250948512"/>
        <c:scaling>
          <c:orientation val="minMax"/>
        </c:scaling>
        <c:delete val="1"/>
        <c:axPos val="b"/>
        <c:majorTickMark val="out"/>
        <c:minorTickMark val="none"/>
        <c:tickLblPos val="none"/>
        <c:crossAx val="250949072"/>
        <c:crosses val="autoZero"/>
        <c:auto val="1"/>
        <c:lblAlgn val="ctr"/>
        <c:lblOffset val="100"/>
        <c:noMultiLvlLbl val="0"/>
      </c:catAx>
      <c:valAx>
        <c:axId val="25094907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5094851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SETEMBRO / 2016	</a:t>
            </a:r>
            <a:endParaRPr lang="pt-BR" sz="900"/>
          </a:p>
        </c:rich>
      </c:tx>
      <c:layout/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6.80574978640284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69751849200669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5963445478406108"/>
                  <c:y val="-0.134645551363101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SET!$B$52:$B$55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SET!$C$52:$C$55</c:f>
              <c:numCache>
                <c:formatCode>_(* #,##0.00_);_(* \(#,##0.00\);_(* "-"??_);_(@_)</c:formatCode>
                <c:ptCount val="4"/>
                <c:pt idx="0">
                  <c:v>100495233.92999998</c:v>
                </c:pt>
                <c:pt idx="1">
                  <c:v>43181577.659999996</c:v>
                </c:pt>
                <c:pt idx="2">
                  <c:v>35158407.789999999</c:v>
                </c:pt>
                <c:pt idx="3">
                  <c:v>4749143.6500000004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1812693867812053E-2"/>
                  <c:y val="7.25316103348690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266475781436421"/>
                  <c:y val="3.99856846239407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JAN!$C$52:$C$55</c:f>
              <c:numCache>
                <c:formatCode>_(* #,##0.00_);_(* \(#,##0.00\);_(* "-"??_);_(@_)</c:formatCode>
                <c:ptCount val="4"/>
                <c:pt idx="0">
                  <c:v>14328405.039999997</c:v>
                </c:pt>
                <c:pt idx="1">
                  <c:v>4136515.45</c:v>
                </c:pt>
                <c:pt idx="2">
                  <c:v>16089744.059999999</c:v>
                </c:pt>
                <c:pt idx="3">
                  <c:v>351448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41" footer="0.314960620000007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JANEIRO-FEVEREIRO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3"/>
          <c:w val="0.59679330708661416"/>
          <c:h val="0.7179190751445238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FEV!$C$50</c:f>
              <c:numCache>
                <c:formatCode>#,##0.00</c:formatCode>
                <c:ptCount val="1"/>
                <c:pt idx="0">
                  <c:v>228251880.27000001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FEV!$D$50</c:f>
              <c:numCache>
                <c:formatCode>#,##0.00</c:formatCode>
                <c:ptCount val="1"/>
                <c:pt idx="0">
                  <c:v>13590798.189999999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FEV!$F$50</c:f>
              <c:numCache>
                <c:formatCode>#,##0.00</c:formatCode>
                <c:ptCount val="1"/>
                <c:pt idx="0">
                  <c:v>48496910.74000001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FEV!$H$50</c:f>
              <c:numCache>
                <c:formatCode>#,##0.00</c:formatCode>
                <c:ptCount val="1"/>
                <c:pt idx="0">
                  <c:v>179754969.53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900800"/>
        <c:axId val="120901360"/>
      </c:barChart>
      <c:catAx>
        <c:axId val="120900800"/>
        <c:scaling>
          <c:orientation val="minMax"/>
        </c:scaling>
        <c:delete val="1"/>
        <c:axPos val="b"/>
        <c:majorTickMark val="out"/>
        <c:minorTickMark val="none"/>
        <c:tickLblPos val="none"/>
        <c:crossAx val="120901360"/>
        <c:crosses val="autoZero"/>
        <c:auto val="1"/>
        <c:lblAlgn val="ctr"/>
        <c:lblOffset val="100"/>
        <c:noMultiLvlLbl val="0"/>
      </c:catAx>
      <c:valAx>
        <c:axId val="120901360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0900800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FEVEREIRO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7278215223097157E-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7175566690527319"/>
                  <c:y val="-7.80083937456820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FEV!$C$52:$C$55</c:f>
              <c:numCache>
                <c:formatCode>_(* #,##0.00_);_(* \(#,##0.00\);_(* "-"??_);_(@_)</c:formatCode>
                <c:ptCount val="4"/>
                <c:pt idx="0">
                  <c:v>24372003.320000008</c:v>
                </c:pt>
                <c:pt idx="1">
                  <c:v>4646051.55</c:v>
                </c:pt>
                <c:pt idx="2">
                  <c:v>18138195.52</c:v>
                </c:pt>
                <c:pt idx="3">
                  <c:v>1340660.3500000001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 MARÇO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MAR!$C$50</c:f>
              <c:numCache>
                <c:formatCode>#,##0.00</c:formatCode>
                <c:ptCount val="1"/>
                <c:pt idx="0">
                  <c:v>237954808.56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MAR!$D$50</c:f>
              <c:numCache>
                <c:formatCode>#,##0.00</c:formatCode>
                <c:ptCount val="1"/>
                <c:pt idx="0">
                  <c:v>24357815.079999998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MAR!$F$50</c:f>
              <c:numCache>
                <c:formatCode>#,##0.00</c:formatCode>
                <c:ptCount val="1"/>
                <c:pt idx="0">
                  <c:v>72854725.819999993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MAR!$H$50</c:f>
              <c:numCache>
                <c:formatCode>#,##0.00</c:formatCode>
                <c:ptCount val="1"/>
                <c:pt idx="0">
                  <c:v>165100082.74000001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815408"/>
        <c:axId val="209815968"/>
      </c:barChart>
      <c:catAx>
        <c:axId val="209815408"/>
        <c:scaling>
          <c:orientation val="minMax"/>
        </c:scaling>
        <c:delete val="1"/>
        <c:axPos val="b"/>
        <c:majorTickMark val="out"/>
        <c:minorTickMark val="none"/>
        <c:tickLblPos val="none"/>
        <c:crossAx val="209815968"/>
        <c:crosses val="autoZero"/>
        <c:auto val="1"/>
        <c:lblAlgn val="ctr"/>
        <c:lblOffset val="100"/>
        <c:noMultiLvlLbl val="0"/>
      </c:catAx>
      <c:valAx>
        <c:axId val="209815968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0981540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MARÇO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7278215223097157E-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7175566690527319"/>
                  <c:y val="-7.80083937456820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MAR!$C$52:$C$55</c:f>
              <c:numCache>
                <c:formatCode>_(* #,##0.00_);_(* \(#,##0.00\);_(* "-"??_);_(@_)</c:formatCode>
                <c:ptCount val="4"/>
                <c:pt idx="0">
                  <c:v>34114824.539999999</c:v>
                </c:pt>
                <c:pt idx="1">
                  <c:v>12907990.189999999</c:v>
                </c:pt>
                <c:pt idx="2">
                  <c:v>22495641.709999997</c:v>
                </c:pt>
                <c:pt idx="3">
                  <c:v>3336269.38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JANEIRO-ABRIL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ABR!$C$50</c:f>
              <c:numCache>
                <c:formatCode>#,##0.00</c:formatCode>
                <c:ptCount val="1"/>
                <c:pt idx="0">
                  <c:v>244221539.02000001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ABR!$D$50</c:f>
              <c:numCache>
                <c:formatCode>#,##0.00</c:formatCode>
                <c:ptCount val="1"/>
                <c:pt idx="0">
                  <c:v>16677198.99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ABR!$F$50</c:f>
              <c:numCache>
                <c:formatCode>#,##0.00</c:formatCode>
                <c:ptCount val="1"/>
                <c:pt idx="0">
                  <c:v>89531924.810000002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ABR!$H$50</c:f>
              <c:numCache>
                <c:formatCode>#,##0.00</c:formatCode>
                <c:ptCount val="1"/>
                <c:pt idx="0">
                  <c:v>154689614.21000001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592496"/>
        <c:axId val="209593056"/>
      </c:barChart>
      <c:catAx>
        <c:axId val="209592496"/>
        <c:scaling>
          <c:orientation val="minMax"/>
        </c:scaling>
        <c:delete val="1"/>
        <c:axPos val="b"/>
        <c:majorTickMark val="out"/>
        <c:minorTickMark val="none"/>
        <c:tickLblPos val="none"/>
        <c:crossAx val="209593056"/>
        <c:crosses val="autoZero"/>
        <c:auto val="1"/>
        <c:lblAlgn val="ctr"/>
        <c:lblOffset val="100"/>
        <c:noMultiLvlLbl val="0"/>
      </c:catAx>
      <c:valAx>
        <c:axId val="209593056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0959249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ABRIL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7278215223097157E-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7175566690527319"/>
                  <c:y val="-7.80083937456820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ABR!$C$52:$C$55</c:f>
              <c:numCache>
                <c:formatCode>_(* #,##0.00_);_(* \(#,##0.00\);_(* "-"??_);_(@_)</c:formatCode>
                <c:ptCount val="4"/>
                <c:pt idx="0">
                  <c:v>44006627.730000004</c:v>
                </c:pt>
                <c:pt idx="1">
                  <c:v>17721586.370000001</c:v>
                </c:pt>
                <c:pt idx="2">
                  <c:v>24460535.329999998</c:v>
                </c:pt>
                <c:pt idx="3">
                  <c:v>3343175.38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JANEIRO-MAIO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MAI!$C$50</c:f>
              <c:numCache>
                <c:formatCode>#,##0.00</c:formatCode>
                <c:ptCount val="1"/>
                <c:pt idx="0">
                  <c:v>248501917.30000001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MAI!$D$50</c:f>
              <c:numCache>
                <c:formatCode>#,##0.00</c:formatCode>
                <c:ptCount val="1"/>
                <c:pt idx="0">
                  <c:v>16206614.820000002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MAI!$F$50</c:f>
              <c:numCache>
                <c:formatCode>#,##0.00</c:formatCode>
                <c:ptCount val="1"/>
                <c:pt idx="0">
                  <c:v>105738539.62999998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MAI!$H$50</c:f>
              <c:numCache>
                <c:formatCode>#,##0.00</c:formatCode>
                <c:ptCount val="1"/>
                <c:pt idx="0">
                  <c:v>142763377.67000002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598656"/>
        <c:axId val="209599216"/>
      </c:barChart>
      <c:catAx>
        <c:axId val="209598656"/>
        <c:scaling>
          <c:orientation val="minMax"/>
        </c:scaling>
        <c:delete val="1"/>
        <c:axPos val="b"/>
        <c:majorTickMark val="out"/>
        <c:minorTickMark val="none"/>
        <c:tickLblPos val="none"/>
        <c:crossAx val="209599216"/>
        <c:crosses val="autoZero"/>
        <c:auto val="1"/>
        <c:lblAlgn val="ctr"/>
        <c:lblOffset val="100"/>
        <c:noMultiLvlLbl val="0"/>
      </c:catAx>
      <c:valAx>
        <c:axId val="209599216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0959865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16" zoomScale="120" workbookViewId="0">
      <selection activeCell="C45" sqref="C45:I49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7" t="s">
        <v>77</v>
      </c>
      <c r="B1" s="47"/>
      <c r="C1" s="47"/>
      <c r="D1" s="47"/>
      <c r="E1" s="47"/>
      <c r="F1" s="47"/>
      <c r="G1" s="47"/>
      <c r="H1" s="47"/>
      <c r="I1" s="47"/>
    </row>
    <row r="2" spans="1:9" s="2" customFormat="1" ht="15" customHeight="1" thickBot="1" x14ac:dyDescent="0.25">
      <c r="A2" s="48" t="s">
        <v>3</v>
      </c>
      <c r="B2" s="49" t="s">
        <v>69</v>
      </c>
      <c r="C2" s="50" t="s">
        <v>68</v>
      </c>
      <c r="D2" s="52" t="s">
        <v>76</v>
      </c>
      <c r="E2" s="48"/>
      <c r="F2" s="53" t="s">
        <v>70</v>
      </c>
      <c r="G2" s="54"/>
      <c r="H2" s="55" t="s">
        <v>2</v>
      </c>
      <c r="I2" s="56"/>
    </row>
    <row r="3" spans="1:9" s="2" customFormat="1" ht="15" customHeight="1" thickBot="1" x14ac:dyDescent="0.2">
      <c r="A3" s="48"/>
      <c r="B3" s="49"/>
      <c r="C3" s="51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22" t="s">
        <v>67</v>
      </c>
    </row>
    <row r="4" spans="1:9" s="2" customFormat="1" ht="11.25" x14ac:dyDescent="0.2">
      <c r="A4" s="10"/>
      <c r="B4" s="12" t="s">
        <v>66</v>
      </c>
      <c r="C4" s="13">
        <v>224151880.27000001</v>
      </c>
      <c r="D4" s="16">
        <v>34554664.549999997</v>
      </c>
      <c r="E4" s="14">
        <v>98.993162015688284</v>
      </c>
      <c r="F4" s="13">
        <v>34554664.549999997</v>
      </c>
      <c r="G4" s="14">
        <v>98.993162015688284</v>
      </c>
      <c r="H4" s="13">
        <v>189597215.72000003</v>
      </c>
      <c r="I4" s="15">
        <v>98.061218487374106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14328405.039999997</v>
      </c>
      <c r="E5" s="29">
        <v>41.048412421967043</v>
      </c>
      <c r="F5" s="27">
        <v>14328405.039999997</v>
      </c>
      <c r="G5" s="29">
        <v>41.048412421967043</v>
      </c>
      <c r="H5" s="27">
        <v>151654618.96000001</v>
      </c>
      <c r="I5" s="30">
        <v>78.43699955182035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10675875.17</v>
      </c>
      <c r="E6" s="20">
        <v>30.584543479906934</v>
      </c>
      <c r="F6" s="18">
        <v>10675875.17</v>
      </c>
      <c r="G6" s="20">
        <v>30.584543479906934</v>
      </c>
      <c r="H6" s="18">
        <v>119589148.83</v>
      </c>
      <c r="I6" s="21">
        <v>61.852478200188457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39459.69</v>
      </c>
      <c r="E7" s="25">
        <v>0.11304521505646727</v>
      </c>
      <c r="F7" s="24">
        <v>39459.69</v>
      </c>
      <c r="G7" s="25">
        <v>0.11304521505646727</v>
      </c>
      <c r="H7" s="24">
        <v>660540.31000000006</v>
      </c>
      <c r="I7" s="26">
        <v>0.34163680839219773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193796.83</v>
      </c>
      <c r="E8" s="20">
        <v>0.55519453712412903</v>
      </c>
      <c r="F8" s="18">
        <v>193796.83</v>
      </c>
      <c r="G8" s="20">
        <v>0.55519453712412903</v>
      </c>
      <c r="H8" s="18">
        <v>2006203.17</v>
      </c>
      <c r="I8" s="21">
        <v>1.0376245591811188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33017.18</v>
      </c>
      <c r="E9" s="25">
        <v>9.4588533606272354E-2</v>
      </c>
      <c r="F9" s="24">
        <v>33017.18</v>
      </c>
      <c r="G9" s="25">
        <v>9.4588533606272354E-2</v>
      </c>
      <c r="H9" s="24">
        <v>796982.82</v>
      </c>
      <c r="I9" s="26">
        <v>0.41220598174881007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814.94</v>
      </c>
      <c r="E10" s="20">
        <v>2.3346627294364812E-3</v>
      </c>
      <c r="F10" s="18">
        <v>814.94</v>
      </c>
      <c r="G10" s="20">
        <v>2.3346627294364812E-3</v>
      </c>
      <c r="H10" s="18">
        <v>1399185.06</v>
      </c>
      <c r="I10" s="21">
        <v>0.72366986694339008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806765.76</v>
      </c>
      <c r="E11" s="25">
        <v>2.3112449398207193</v>
      </c>
      <c r="F11" s="24">
        <v>806765.76</v>
      </c>
      <c r="G11" s="25">
        <v>2.3112449398207193</v>
      </c>
      <c r="H11" s="24">
        <v>4193234.24</v>
      </c>
      <c r="I11" s="26">
        <v>2.1687747755992102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765772.15</v>
      </c>
      <c r="E12" s="20">
        <v>2.1938053081766054</v>
      </c>
      <c r="F12" s="18">
        <v>765772.15</v>
      </c>
      <c r="G12" s="20">
        <v>2.1938053081766054</v>
      </c>
      <c r="H12" s="18">
        <v>420227.85</v>
      </c>
      <c r="I12" s="21">
        <v>0.21734525402623073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1716277.5</v>
      </c>
      <c r="E13" s="25">
        <v>4.9168394147058923</v>
      </c>
      <c r="F13" s="24">
        <v>1716277.5</v>
      </c>
      <c r="G13" s="25">
        <v>4.9168394147058923</v>
      </c>
      <c r="H13" s="24">
        <v>20283722.5</v>
      </c>
      <c r="I13" s="26">
        <v>10.490905872516713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179.28</v>
      </c>
      <c r="E14" s="20">
        <v>5.1360631964730201E-4</v>
      </c>
      <c r="F14" s="18">
        <v>179.28</v>
      </c>
      <c r="G14" s="20">
        <v>5.1360631964730201E-4</v>
      </c>
      <c r="H14" s="18">
        <v>829820.72</v>
      </c>
      <c r="I14" s="21">
        <v>0.42919001009721197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0</v>
      </c>
      <c r="G15" s="25">
        <v>0</v>
      </c>
      <c r="H15" s="24">
        <v>600000</v>
      </c>
      <c r="I15" s="26">
        <v>0.31032486879615051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7.3443552281755628E-2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96446.54</v>
      </c>
      <c r="E17" s="25">
        <v>0.27630272452095217</v>
      </c>
      <c r="F17" s="24">
        <v>96446.54</v>
      </c>
      <c r="G17" s="25">
        <v>0.27630272452095217</v>
      </c>
      <c r="H17" s="24">
        <v>733553.46</v>
      </c>
      <c r="I17" s="26">
        <v>0.37939980204910373</v>
      </c>
    </row>
    <row r="18" spans="1:10" s="2" customFormat="1" ht="11.25" x14ac:dyDescent="0.2">
      <c r="A18" s="17"/>
      <c r="B18" s="12" t="s">
        <v>54</v>
      </c>
      <c r="C18" s="13">
        <v>5338856.2699999996</v>
      </c>
      <c r="D18" s="16">
        <v>4136515.45</v>
      </c>
      <c r="E18" s="14">
        <v>11.850404263937437</v>
      </c>
      <c r="F18" s="13">
        <v>4136515.45</v>
      </c>
      <c r="G18" s="14">
        <v>11.850404263937437</v>
      </c>
      <c r="H18" s="13">
        <v>1202340.8199999994</v>
      </c>
      <c r="I18" s="15">
        <v>0.62186042869125979</v>
      </c>
    </row>
    <row r="19" spans="1:10" s="2" customFormat="1" ht="11.25" x14ac:dyDescent="0.2">
      <c r="A19" s="3" t="s">
        <v>53</v>
      </c>
      <c r="B19" s="5" t="s">
        <v>52</v>
      </c>
      <c r="C19" s="24">
        <v>3958856.27</v>
      </c>
      <c r="D19" s="24">
        <v>3958856.27</v>
      </c>
      <c r="E19" s="25">
        <v>11.341441314409559</v>
      </c>
      <c r="F19" s="24">
        <v>3958856.27</v>
      </c>
      <c r="G19" s="25">
        <v>11.341441314409559</v>
      </c>
      <c r="H19" s="24">
        <v>0</v>
      </c>
      <c r="I19" s="26">
        <v>0</v>
      </c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0</v>
      </c>
      <c r="G20" s="20">
        <v>0</v>
      </c>
      <c r="H20" s="18">
        <v>500000</v>
      </c>
      <c r="I20" s="21">
        <v>0.25860405733012543</v>
      </c>
    </row>
    <row r="21" spans="1:10" s="2" customFormat="1" ht="11.25" x14ac:dyDescent="0.2">
      <c r="A21" s="3" t="s">
        <v>48</v>
      </c>
      <c r="B21" s="5" t="s">
        <v>45</v>
      </c>
      <c r="C21" s="24">
        <v>500000</v>
      </c>
      <c r="D21" s="24">
        <v>168484.58</v>
      </c>
      <c r="E21" s="25">
        <v>0.48267930082062371</v>
      </c>
      <c r="F21" s="24">
        <v>168484.58</v>
      </c>
      <c r="G21" s="25">
        <v>0.48267930082062371</v>
      </c>
      <c r="H21" s="24">
        <v>331515.42000000004</v>
      </c>
      <c r="I21" s="26">
        <v>0.17146246535900128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2.5860405733012546E-2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2.5860405733012546E-2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9174.6</v>
      </c>
      <c r="E24" s="20">
        <v>2.6283648707251993E-2</v>
      </c>
      <c r="F24" s="18">
        <v>9174.6</v>
      </c>
      <c r="G24" s="20">
        <v>2.6283648707251993E-2</v>
      </c>
      <c r="H24" s="18">
        <v>220825.4</v>
      </c>
      <c r="I24" s="21">
        <v>0.11421268880309576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2.5860405733012546E-2</v>
      </c>
    </row>
    <row r="26" spans="1:10" s="2" customFormat="1" ht="11.25" x14ac:dyDescent="0.2">
      <c r="A26" s="17"/>
      <c r="B26" s="12" t="s">
        <v>44</v>
      </c>
      <c r="C26" s="13">
        <v>52830000</v>
      </c>
      <c r="D26" s="16">
        <v>16089744.059999999</v>
      </c>
      <c r="E26" s="14">
        <v>46.094345329783792</v>
      </c>
      <c r="F26" s="13">
        <v>16089744.059999999</v>
      </c>
      <c r="G26" s="14">
        <v>46.094345329783792</v>
      </c>
      <c r="H26" s="13">
        <v>36740255.939999998</v>
      </c>
      <c r="I26" s="15">
        <v>19.002358506862482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109568.3</v>
      </c>
      <c r="E27" s="25">
        <v>0.31389430674370528</v>
      </c>
      <c r="F27" s="24">
        <v>109568.3</v>
      </c>
      <c r="G27" s="25">
        <v>0.31389430674370528</v>
      </c>
      <c r="H27" s="24">
        <v>2020431.7</v>
      </c>
      <c r="I27" s="26">
        <v>1.0449836703568056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50000</v>
      </c>
      <c r="E28" s="20">
        <v>0.14324138767495037</v>
      </c>
      <c r="F28" s="18">
        <v>50000</v>
      </c>
      <c r="G28" s="20">
        <v>0.14324138767495037</v>
      </c>
      <c r="H28" s="18">
        <v>1150000</v>
      </c>
      <c r="I28" s="21">
        <v>0.59478933185928862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276942.2</v>
      </c>
      <c r="E29" s="25">
        <v>0.79339170067507292</v>
      </c>
      <c r="F29" s="24">
        <v>276942.2</v>
      </c>
      <c r="G29" s="25">
        <v>0.79339170067507292</v>
      </c>
      <c r="H29" s="24">
        <v>1023057.8</v>
      </c>
      <c r="I29" s="26">
        <v>0.52913379592646415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5000</v>
      </c>
      <c r="E30" s="20">
        <v>1.4324138767495036E-2</v>
      </c>
      <c r="F30" s="18">
        <v>5000</v>
      </c>
      <c r="G30" s="20">
        <v>1.4324138767495036E-2</v>
      </c>
      <c r="H30" s="18">
        <v>95000</v>
      </c>
      <c r="I30" s="21">
        <v>4.9134770892723834E-2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40000</v>
      </c>
      <c r="E31" s="25">
        <v>0.11459311013996029</v>
      </c>
      <c r="F31" s="24">
        <v>40000</v>
      </c>
      <c r="G31" s="25">
        <v>0.11459311013996029</v>
      </c>
      <c r="H31" s="24">
        <v>60000</v>
      </c>
      <c r="I31" s="26">
        <v>3.1032486879615052E-2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260000</v>
      </c>
      <c r="E32" s="20">
        <v>0.74485521590974191</v>
      </c>
      <c r="F32" s="18">
        <v>260000</v>
      </c>
      <c r="G32" s="20">
        <v>0.74485521590974191</v>
      </c>
      <c r="H32" s="18">
        <v>780000</v>
      </c>
      <c r="I32" s="21">
        <v>0.40342232943499579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v>0</v>
      </c>
      <c r="F33" s="24">
        <v>0</v>
      </c>
      <c r="G33" s="25">
        <v>0</v>
      </c>
      <c r="H33" s="24">
        <v>300000</v>
      </c>
      <c r="I33" s="26">
        <v>0.15516243439807526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788200</v>
      </c>
      <c r="E34" s="20">
        <v>2.2580572353079176</v>
      </c>
      <c r="F34" s="18">
        <v>788200</v>
      </c>
      <c r="G34" s="20">
        <v>2.2580572353079176</v>
      </c>
      <c r="H34" s="18">
        <v>261800</v>
      </c>
      <c r="I34" s="21">
        <v>0.13540508441805371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6500000</v>
      </c>
      <c r="E35" s="25">
        <v>18.621380397743547</v>
      </c>
      <c r="F35" s="24">
        <v>6500000</v>
      </c>
      <c r="G35" s="25">
        <v>18.621380397743547</v>
      </c>
      <c r="H35" s="24">
        <v>2500000</v>
      </c>
      <c r="I35" s="26">
        <v>1.2930202866506273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6207100.459999999</v>
      </c>
      <c r="E36" s="20">
        <v>17.782273666564453</v>
      </c>
      <c r="F36" s="18">
        <v>6207100.459999999</v>
      </c>
      <c r="G36" s="20">
        <v>17.782273666564453</v>
      </c>
      <c r="H36" s="18">
        <v>6142899.540000001</v>
      </c>
      <c r="I36" s="21">
        <v>3.1771574896307233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962815.77</v>
      </c>
      <c r="E37" s="25">
        <v>2.7583013394025171</v>
      </c>
      <c r="F37" s="24">
        <v>962815.77</v>
      </c>
      <c r="G37" s="25">
        <v>2.7583013394025171</v>
      </c>
      <c r="H37" s="24">
        <v>14197184.23</v>
      </c>
      <c r="I37" s="26">
        <v>7.3428988890825471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0</v>
      </c>
      <c r="E38" s="20">
        <v>0</v>
      </c>
      <c r="F38" s="18">
        <v>0</v>
      </c>
      <c r="G38" s="20">
        <v>0</v>
      </c>
      <c r="H38" s="18">
        <v>260000</v>
      </c>
      <c r="I38" s="21">
        <v>0.13447410981166524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138600</v>
      </c>
      <c r="E39" s="25">
        <v>0.39706512663496241</v>
      </c>
      <c r="F39" s="24">
        <v>138600</v>
      </c>
      <c r="G39" s="25">
        <v>0.39706512663496241</v>
      </c>
      <c r="H39" s="24">
        <v>61400</v>
      </c>
      <c r="I39" s="26">
        <v>3.1756578240139409E-2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1650000</v>
      </c>
      <c r="D40" s="19">
        <v>60048.75</v>
      </c>
      <c r="E40" s="20">
        <v>0.17202932556292352</v>
      </c>
      <c r="F40" s="18">
        <v>60048.75</v>
      </c>
      <c r="G40" s="20">
        <v>0.17202932556292352</v>
      </c>
      <c r="H40" s="18">
        <v>1589951.25</v>
      </c>
      <c r="I40" s="21">
        <v>0.82233568841420923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594068.57999999996</v>
      </c>
      <c r="E41" s="25">
        <v>1.7019041554657455</v>
      </c>
      <c r="F41" s="24">
        <v>594068.57999999996</v>
      </c>
      <c r="G41" s="25">
        <v>1.7019041554657455</v>
      </c>
      <c r="H41" s="24">
        <v>5745931.4199999999</v>
      </c>
      <c r="I41" s="26">
        <v>2.9718423567052983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2.5860405733012546E-2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97400</v>
      </c>
      <c r="E43" s="25">
        <v>0.27903422319080329</v>
      </c>
      <c r="F43" s="24">
        <v>97400</v>
      </c>
      <c r="G43" s="25">
        <v>0.27903422319080329</v>
      </c>
      <c r="H43" s="24">
        <v>452600</v>
      </c>
      <c r="I43" s="26">
        <v>0.23408839269522955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2.5860405733012546E-2</v>
      </c>
      <c r="J44" s="31"/>
    </row>
    <row r="45" spans="1:10" s="2" customFormat="1" ht="11.25" x14ac:dyDescent="0.2">
      <c r="A45" s="3"/>
      <c r="B45" s="4" t="s">
        <v>13</v>
      </c>
      <c r="C45" s="27">
        <v>4100000</v>
      </c>
      <c r="D45" s="28">
        <v>351448</v>
      </c>
      <c r="E45" s="29">
        <v>1.0068379843117192</v>
      </c>
      <c r="F45" s="27">
        <v>351448</v>
      </c>
      <c r="G45" s="29">
        <v>1.0068379843117192</v>
      </c>
      <c r="H45" s="27">
        <v>3748552</v>
      </c>
      <c r="I45" s="30">
        <v>1.9387815126259127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4" t="s">
        <v>11</v>
      </c>
      <c r="C47" s="24">
        <v>1000000</v>
      </c>
      <c r="D47" s="24">
        <v>0</v>
      </c>
      <c r="E47" s="25">
        <v>0</v>
      </c>
      <c r="F47" s="24">
        <v>0</v>
      </c>
      <c r="G47" s="25">
        <v>0</v>
      </c>
      <c r="H47" s="24">
        <v>1000000</v>
      </c>
      <c r="I47" s="26">
        <v>0.51720811466025085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351448</v>
      </c>
      <c r="E48" s="20">
        <v>1.0068379843117192</v>
      </c>
      <c r="F48" s="18">
        <v>351448</v>
      </c>
      <c r="G48" s="20">
        <v>1.0068379843117192</v>
      </c>
      <c r="H48" s="18">
        <v>2648552</v>
      </c>
      <c r="I48" s="21">
        <v>1.3698525864996369</v>
      </c>
    </row>
    <row r="49" spans="1:9" s="2" customFormat="1" ht="12" thickBot="1" x14ac:dyDescent="0.25">
      <c r="A49" s="3" t="s">
        <v>8</v>
      </c>
      <c r="B49" s="4" t="s">
        <v>7</v>
      </c>
      <c r="C49" s="24">
        <v>100000</v>
      </c>
      <c r="D49" s="24">
        <v>0</v>
      </c>
      <c r="E49" s="25">
        <v>0</v>
      </c>
      <c r="F49" s="24">
        <v>0</v>
      </c>
      <c r="G49" s="25">
        <v>0</v>
      </c>
      <c r="H49" s="24">
        <v>100000</v>
      </c>
      <c r="I49" s="26">
        <v>5.1720811466025092E-2</v>
      </c>
    </row>
    <row r="50" spans="1:9" s="2" customFormat="1" ht="16.5" customHeight="1" thickTop="1" thickBot="1" x14ac:dyDescent="0.2">
      <c r="A50" s="43" t="s">
        <v>0</v>
      </c>
      <c r="B50" s="44"/>
      <c r="C50" s="32">
        <v>228251880.27000001</v>
      </c>
      <c r="D50" s="33">
        <v>34906112.549999997</v>
      </c>
      <c r="E50" s="34">
        <v>100</v>
      </c>
      <c r="F50" s="32">
        <v>34906112.549999997</v>
      </c>
      <c r="G50" s="34">
        <v>100</v>
      </c>
      <c r="H50" s="32">
        <v>193345767.72</v>
      </c>
      <c r="I50" s="35">
        <v>100</v>
      </c>
    </row>
    <row r="51" spans="1:9" s="2" customFormat="1" ht="16.5" customHeight="1" thickTop="1" x14ac:dyDescent="0.15">
      <c r="A51" s="45" t="s">
        <v>71</v>
      </c>
      <c r="B51" s="45"/>
      <c r="C51" s="46"/>
      <c r="D51" s="46"/>
      <c r="E51" s="46"/>
      <c r="F51" s="46"/>
      <c r="G51" s="46"/>
      <c r="H51" s="46"/>
      <c r="I51" s="46"/>
    </row>
    <row r="52" spans="1:9" s="2" customFormat="1" ht="16.5" customHeight="1" x14ac:dyDescent="0.15">
      <c r="A52" s="6"/>
      <c r="B52" s="6" t="s">
        <v>6</v>
      </c>
      <c r="C52" s="7">
        <f>F5</f>
        <v>14328405.039999997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4136515.45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16089744.059999999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351448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34906112.549999997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19" zoomScale="120" workbookViewId="0">
      <selection activeCell="C45" sqref="C45:I50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7" t="s">
        <v>77</v>
      </c>
      <c r="B1" s="47"/>
      <c r="C1" s="47"/>
      <c r="D1" s="47"/>
      <c r="E1" s="47"/>
      <c r="F1" s="47"/>
      <c r="G1" s="47"/>
      <c r="H1" s="47"/>
      <c r="I1" s="47"/>
    </row>
    <row r="2" spans="1:9" s="2" customFormat="1" ht="15" customHeight="1" thickBot="1" x14ac:dyDescent="0.25">
      <c r="A2" s="48" t="s">
        <v>3</v>
      </c>
      <c r="B2" s="49" t="s">
        <v>69</v>
      </c>
      <c r="C2" s="50" t="s">
        <v>68</v>
      </c>
      <c r="D2" s="52" t="s">
        <v>78</v>
      </c>
      <c r="E2" s="48"/>
      <c r="F2" s="53" t="s">
        <v>70</v>
      </c>
      <c r="G2" s="54"/>
      <c r="H2" s="55" t="s">
        <v>2</v>
      </c>
      <c r="I2" s="56"/>
    </row>
    <row r="3" spans="1:9" s="2" customFormat="1" ht="15" customHeight="1" thickBot="1" x14ac:dyDescent="0.2">
      <c r="A3" s="48"/>
      <c r="B3" s="49"/>
      <c r="C3" s="51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23" t="s">
        <v>67</v>
      </c>
    </row>
    <row r="4" spans="1:9" s="2" customFormat="1" ht="11.25" x14ac:dyDescent="0.2">
      <c r="A4" s="10"/>
      <c r="B4" s="12" t="s">
        <v>66</v>
      </c>
      <c r="C4" s="13">
        <v>224151880.27000001</v>
      </c>
      <c r="D4" s="16">
        <v>12601585.84</v>
      </c>
      <c r="E4" s="14">
        <v>92.721455089165744</v>
      </c>
      <c r="F4" s="13">
        <v>47156250.390000008</v>
      </c>
      <c r="G4" s="14">
        <v>97.235575772676526</v>
      </c>
      <c r="H4" s="13">
        <v>176995629.88</v>
      </c>
      <c r="I4" s="15">
        <v>98.464943885993932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10043598.280000001</v>
      </c>
      <c r="E5" s="29">
        <v>73.899988356754491</v>
      </c>
      <c r="F5" s="27">
        <v>24372003.320000008</v>
      </c>
      <c r="G5" s="29">
        <v>50.254754268085989</v>
      </c>
      <c r="H5" s="27">
        <v>141611020.68000001</v>
      </c>
      <c r="I5" s="30">
        <v>78.780030977872912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7985334.8200000003</v>
      </c>
      <c r="E6" s="20">
        <v>58.755451360285413</v>
      </c>
      <c r="F6" s="18">
        <v>18661209.990000002</v>
      </c>
      <c r="G6" s="20">
        <v>38.479172601417538</v>
      </c>
      <c r="H6" s="18">
        <v>111603814.00999999</v>
      </c>
      <c r="I6" s="21">
        <v>62.086636214735634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28616.74</v>
      </c>
      <c r="E7" s="25">
        <v>0.21055967133009135</v>
      </c>
      <c r="F7" s="24">
        <v>68076.430000000008</v>
      </c>
      <c r="G7" s="25">
        <v>0.14037271438786908</v>
      </c>
      <c r="H7" s="24">
        <v>631923.56999999995</v>
      </c>
      <c r="I7" s="26">
        <v>0.35154720431500269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162374.75</v>
      </c>
      <c r="E8" s="20">
        <v>1.1947403510080374</v>
      </c>
      <c r="F8" s="18">
        <v>356171.57999999996</v>
      </c>
      <c r="G8" s="20">
        <v>0.73442117150408803</v>
      </c>
      <c r="H8" s="18">
        <v>1843828.42</v>
      </c>
      <c r="I8" s="21">
        <v>1.0257454493864639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34755.69</v>
      </c>
      <c r="E9" s="25">
        <v>0.25572957168603211</v>
      </c>
      <c r="F9" s="24">
        <v>67772.87</v>
      </c>
      <c r="G9" s="25">
        <v>0.13974677761093196</v>
      </c>
      <c r="H9" s="24">
        <v>762227.13</v>
      </c>
      <c r="I9" s="26">
        <v>0.42403674957803544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0</v>
      </c>
      <c r="E10" s="20">
        <v>0</v>
      </c>
      <c r="F10" s="18">
        <v>814.94</v>
      </c>
      <c r="G10" s="20">
        <v>1.6803956944165552E-3</v>
      </c>
      <c r="H10" s="18">
        <v>1399185.06</v>
      </c>
      <c r="I10" s="21">
        <v>0.77838463306934313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312461.09000000003</v>
      </c>
      <c r="E11" s="25">
        <v>2.2990635695694932</v>
      </c>
      <c r="F11" s="24">
        <v>1119226.8500000001</v>
      </c>
      <c r="G11" s="25">
        <v>2.3078312266122705</v>
      </c>
      <c r="H11" s="24">
        <v>3880773.15</v>
      </c>
      <c r="I11" s="26">
        <v>2.1589239842141459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-433500.6</v>
      </c>
      <c r="E12" s="20">
        <v>-3.1896625491721764</v>
      </c>
      <c r="F12" s="18">
        <v>332271.55000000005</v>
      </c>
      <c r="G12" s="20">
        <v>0.685139620091191</v>
      </c>
      <c r="H12" s="18">
        <v>853728.45</v>
      </c>
      <c r="I12" s="21">
        <v>0.4749401099909607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1487068.03</v>
      </c>
      <c r="E13" s="25">
        <v>10.941726962689893</v>
      </c>
      <c r="F13" s="24">
        <v>3203345.5300000003</v>
      </c>
      <c r="G13" s="25">
        <v>6.6052568733164616</v>
      </c>
      <c r="H13" s="24">
        <v>18796654.469999999</v>
      </c>
      <c r="I13" s="26">
        <v>10.456820481318015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0</v>
      </c>
      <c r="E14" s="20">
        <v>0</v>
      </c>
      <c r="F14" s="18">
        <v>179.28</v>
      </c>
      <c r="G14" s="20">
        <v>3.6967303125997003E-4</v>
      </c>
      <c r="H14" s="18">
        <v>829820.72</v>
      </c>
      <c r="I14" s="21">
        <v>0.46163993249794855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433500.6</v>
      </c>
      <c r="E15" s="25">
        <v>3.1896625491721764</v>
      </c>
      <c r="F15" s="24">
        <v>433500.6</v>
      </c>
      <c r="G15" s="25">
        <v>0.89387260628634391</v>
      </c>
      <c r="H15" s="24">
        <v>166499.40000000002</v>
      </c>
      <c r="I15" s="26">
        <v>9.2625756292213271E-2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7.8996425173269588E-2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32987.160000000003</v>
      </c>
      <c r="E17" s="25">
        <v>0.24271687018553251</v>
      </c>
      <c r="F17" s="24">
        <v>129433.7</v>
      </c>
      <c r="G17" s="25">
        <v>0.26689060813360987</v>
      </c>
      <c r="H17" s="24">
        <v>700566.3</v>
      </c>
      <c r="I17" s="26">
        <v>0.38973403730186157</v>
      </c>
    </row>
    <row r="18" spans="1:10" s="2" customFormat="1" ht="11.25" x14ac:dyDescent="0.2">
      <c r="A18" s="17"/>
      <c r="B18" s="12" t="s">
        <v>54</v>
      </c>
      <c r="C18" s="13">
        <v>5338856.2699999996</v>
      </c>
      <c r="D18" s="16">
        <v>509536.1</v>
      </c>
      <c r="E18" s="14">
        <v>3.7491256427816912</v>
      </c>
      <c r="F18" s="13">
        <v>4646051.55</v>
      </c>
      <c r="G18" s="14">
        <v>9.5800979466676832</v>
      </c>
      <c r="H18" s="13">
        <v>692804.71999999974</v>
      </c>
      <c r="I18" s="15">
        <v>0.38541617058568989</v>
      </c>
    </row>
    <row r="19" spans="1:10" s="2" customFormat="1" ht="11.25" x14ac:dyDescent="0.2">
      <c r="A19" s="3" t="s">
        <v>53</v>
      </c>
      <c r="B19" s="5" t="s">
        <v>52</v>
      </c>
      <c r="C19" s="24">
        <v>3958856.27</v>
      </c>
      <c r="D19" s="24">
        <v>0</v>
      </c>
      <c r="E19" s="25">
        <v>0</v>
      </c>
      <c r="F19" s="24">
        <v>3958856.27</v>
      </c>
      <c r="G19" s="25">
        <v>8.1631102055635782</v>
      </c>
      <c r="H19" s="24">
        <v>0</v>
      </c>
      <c r="I19" s="26">
        <v>0</v>
      </c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246816</v>
      </c>
      <c r="E20" s="20">
        <v>1.8160522770590857</v>
      </c>
      <c r="F20" s="18">
        <v>246816</v>
      </c>
      <c r="G20" s="20">
        <v>0.50893138600770171</v>
      </c>
      <c r="H20" s="18">
        <v>253184</v>
      </c>
      <c r="I20" s="21">
        <v>0.14084951345823302</v>
      </c>
    </row>
    <row r="21" spans="1:10" s="2" customFormat="1" ht="11.25" x14ac:dyDescent="0.2">
      <c r="A21" s="3" t="s">
        <v>48</v>
      </c>
      <c r="B21" s="5" t="s">
        <v>45</v>
      </c>
      <c r="C21" s="24">
        <v>500000</v>
      </c>
      <c r="D21" s="24">
        <v>253545.5</v>
      </c>
      <c r="E21" s="25">
        <v>1.8655673968182143</v>
      </c>
      <c r="F21" s="24">
        <v>422030.07999999996</v>
      </c>
      <c r="G21" s="25">
        <v>0.87022054304154195</v>
      </c>
      <c r="H21" s="24">
        <v>77969.920000000042</v>
      </c>
      <c r="I21" s="26">
        <v>4.3375668669336759E-2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2.7815642666644221E-2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2.7815642666644221E-2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9174.6</v>
      </c>
      <c r="E24" s="20">
        <v>6.7505968904391478E-2</v>
      </c>
      <c r="F24" s="18">
        <v>18349.2</v>
      </c>
      <c r="G24" s="20">
        <v>3.7835812054860793E-2</v>
      </c>
      <c r="H24" s="18">
        <v>211650.8</v>
      </c>
      <c r="I24" s="21">
        <v>0.11774406045818764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2.7815642666644221E-2</v>
      </c>
    </row>
    <row r="26" spans="1:10" s="2" customFormat="1" ht="11.25" x14ac:dyDescent="0.2">
      <c r="A26" s="17"/>
      <c r="B26" s="12" t="s">
        <v>44</v>
      </c>
      <c r="C26" s="13">
        <v>52830000</v>
      </c>
      <c r="D26" s="16">
        <v>2048451.46</v>
      </c>
      <c r="E26" s="14">
        <v>15.072341089629557</v>
      </c>
      <c r="F26" s="13">
        <v>18138195.52</v>
      </c>
      <c r="G26" s="14">
        <v>37.400723557922852</v>
      </c>
      <c r="H26" s="13">
        <v>34691804.480000004</v>
      </c>
      <c r="I26" s="15">
        <v>19.299496737535346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182190.51</v>
      </c>
      <c r="E27" s="25">
        <v>1.3405431193441923</v>
      </c>
      <c r="F27" s="24">
        <v>291758.81</v>
      </c>
      <c r="G27" s="25">
        <v>0.6016028764474658</v>
      </c>
      <c r="H27" s="24">
        <v>1838241.19</v>
      </c>
      <c r="I27" s="26">
        <v>1.0226372015229368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170837.64</v>
      </c>
      <c r="E28" s="20">
        <v>1.2570096149739092</v>
      </c>
      <c r="F28" s="18">
        <v>220837.64</v>
      </c>
      <c r="G28" s="20">
        <v>0.45536434513106883</v>
      </c>
      <c r="H28" s="18">
        <v>979162.36</v>
      </c>
      <c r="I28" s="21">
        <v>0.54472060636776098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45360.26</v>
      </c>
      <c r="E29" s="25">
        <v>0.33375714484065933</v>
      </c>
      <c r="F29" s="24">
        <v>322302.46000000002</v>
      </c>
      <c r="G29" s="25">
        <v>0.66458348600371064</v>
      </c>
      <c r="H29" s="24">
        <v>977697.54</v>
      </c>
      <c r="I29" s="26">
        <v>0.54390570817394202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1.0309935052988901E-2</v>
      </c>
      <c r="H30" s="18">
        <v>95000</v>
      </c>
      <c r="I30" s="21">
        <v>5.2849721066624014E-2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8.2479480423911206E-2</v>
      </c>
      <c r="H31" s="24">
        <v>60000</v>
      </c>
      <c r="I31" s="26">
        <v>3.3378771199973067E-2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0</v>
      </c>
      <c r="E32" s="20">
        <v>0</v>
      </c>
      <c r="F32" s="18">
        <v>260000</v>
      </c>
      <c r="G32" s="20">
        <v>0.53611662275542282</v>
      </c>
      <c r="H32" s="18">
        <v>780000</v>
      </c>
      <c r="I32" s="21">
        <v>0.43392402559964988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v>0</v>
      </c>
      <c r="F33" s="24">
        <v>0</v>
      </c>
      <c r="G33" s="25">
        <v>0</v>
      </c>
      <c r="H33" s="24">
        <v>300000</v>
      </c>
      <c r="I33" s="26">
        <v>0.16689385599986534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1187.7</v>
      </c>
      <c r="E34" s="20">
        <v>8.7390010755505152E-3</v>
      </c>
      <c r="F34" s="18">
        <v>789387.7</v>
      </c>
      <c r="G34" s="20">
        <v>1.6277071837256574</v>
      </c>
      <c r="H34" s="18">
        <v>260612.30000000005</v>
      </c>
      <c r="I34" s="21">
        <v>0.14498197222664572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13.40291556888557</v>
      </c>
      <c r="H35" s="24">
        <v>2500000</v>
      </c>
      <c r="I35" s="26">
        <v>1.390782133332211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191850.77000000002</v>
      </c>
      <c r="E36" s="20">
        <v>1.4116225354678749</v>
      </c>
      <c r="F36" s="18">
        <v>6398951.2300000004</v>
      </c>
      <c r="G36" s="20">
        <v>13.19455431770869</v>
      </c>
      <c r="H36" s="18">
        <v>5951048.7699999996</v>
      </c>
      <c r="I36" s="21">
        <v>3.3106449215618521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951222.81</v>
      </c>
      <c r="E37" s="25">
        <v>6.9990209309406293</v>
      </c>
      <c r="F37" s="24">
        <v>1914038.5799999998</v>
      </c>
      <c r="G37" s="25">
        <v>3.9467226897430199</v>
      </c>
      <c r="H37" s="24">
        <v>13245961.42</v>
      </c>
      <c r="I37" s="26">
        <v>7.368898592697505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69051.97</v>
      </c>
      <c r="E38" s="20">
        <v>0.50807884154153571</v>
      </c>
      <c r="F38" s="18">
        <v>69051.97</v>
      </c>
      <c r="G38" s="20">
        <v>0.1423842651961876</v>
      </c>
      <c r="H38" s="18">
        <v>190948.03</v>
      </c>
      <c r="I38" s="21">
        <v>0.10622684340759322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0</v>
      </c>
      <c r="E39" s="25">
        <v>0</v>
      </c>
      <c r="F39" s="24">
        <v>138600</v>
      </c>
      <c r="G39" s="25">
        <v>0.28579139966885236</v>
      </c>
      <c r="H39" s="24">
        <v>61400</v>
      </c>
      <c r="I39" s="26">
        <v>3.4157609194639102E-2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1650000</v>
      </c>
      <c r="D40" s="19">
        <v>3613.15</v>
      </c>
      <c r="E40" s="20">
        <v>2.6585267101225347E-2</v>
      </c>
      <c r="F40" s="18">
        <v>63661.9</v>
      </c>
      <c r="G40" s="20">
        <v>0.13127001086997481</v>
      </c>
      <c r="H40" s="18">
        <v>1586338.1</v>
      </c>
      <c r="I40" s="21">
        <v>0.8825002747616667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433136.65</v>
      </c>
      <c r="E41" s="25">
        <v>3.186984634343982</v>
      </c>
      <c r="F41" s="24">
        <v>1027205.23</v>
      </c>
      <c r="G41" s="25">
        <v>2.1180838414781054</v>
      </c>
      <c r="H41" s="24">
        <v>5312794.7699999996</v>
      </c>
      <c r="I41" s="26">
        <v>2.9555760176707255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2.7815642666644221E-2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97400</v>
      </c>
      <c r="G43" s="25">
        <v>0.2008375348322238</v>
      </c>
      <c r="H43" s="24">
        <v>452600</v>
      </c>
      <c r="I43" s="26">
        <v>0.2517871974184635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2.7815642666644221E-2</v>
      </c>
      <c r="J44" s="31"/>
    </row>
    <row r="45" spans="1:10" s="2" customFormat="1" ht="11.25" x14ac:dyDescent="0.2">
      <c r="A45" s="3"/>
      <c r="B45" s="4" t="s">
        <v>13</v>
      </c>
      <c r="C45" s="27">
        <v>4100000</v>
      </c>
      <c r="D45" s="28">
        <v>989212.35</v>
      </c>
      <c r="E45" s="29">
        <v>7.2785449108342615</v>
      </c>
      <c r="F45" s="27">
        <v>1340660.3500000001</v>
      </c>
      <c r="G45" s="29">
        <v>2.7644242273234738</v>
      </c>
      <c r="H45" s="27">
        <v>2759339.65</v>
      </c>
      <c r="I45" s="30">
        <v>1.5350561140060626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1000000</v>
      </c>
      <c r="D47" s="24">
        <v>0</v>
      </c>
      <c r="E47" s="25">
        <v>0</v>
      </c>
      <c r="F47" s="24">
        <v>0</v>
      </c>
      <c r="G47" s="25">
        <v>0</v>
      </c>
      <c r="H47" s="24">
        <v>1000000</v>
      </c>
      <c r="I47" s="26">
        <v>0.55631285333288438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989212.35</v>
      </c>
      <c r="E48" s="20">
        <v>7.2785449108342615</v>
      </c>
      <c r="F48" s="18">
        <v>1340660.3500000001</v>
      </c>
      <c r="G48" s="20">
        <v>2.7644242273234738</v>
      </c>
      <c r="H48" s="18">
        <v>1659339.65</v>
      </c>
      <c r="I48" s="21">
        <v>0.92311197533988965</v>
      </c>
    </row>
    <row r="49" spans="1:9" s="2" customFormat="1" ht="12" thickBot="1" x14ac:dyDescent="0.25">
      <c r="A49" s="3" t="s">
        <v>8</v>
      </c>
      <c r="B49" s="5" t="s">
        <v>7</v>
      </c>
      <c r="C49" s="24">
        <v>100000</v>
      </c>
      <c r="D49" s="24">
        <v>0</v>
      </c>
      <c r="E49" s="25">
        <v>0</v>
      </c>
      <c r="F49" s="24">
        <v>0</v>
      </c>
      <c r="G49" s="25">
        <v>0</v>
      </c>
      <c r="H49" s="24">
        <v>100000</v>
      </c>
      <c r="I49" s="26">
        <v>5.5631285333288441E-2</v>
      </c>
    </row>
    <row r="50" spans="1:9" s="2" customFormat="1" ht="16.5" customHeight="1" thickTop="1" thickBot="1" x14ac:dyDescent="0.2">
      <c r="A50" s="43" t="s">
        <v>0</v>
      </c>
      <c r="B50" s="44"/>
      <c r="C50" s="32">
        <v>228251880.27000001</v>
      </c>
      <c r="D50" s="32">
        <f t="shared" ref="D50:I50" si="0">D45+D4</f>
        <v>13590798.189999999</v>
      </c>
      <c r="E50" s="32">
        <f t="shared" si="0"/>
        <v>100</v>
      </c>
      <c r="F50" s="32">
        <f t="shared" si="0"/>
        <v>48496910.74000001</v>
      </c>
      <c r="G50" s="32">
        <f t="shared" si="0"/>
        <v>100</v>
      </c>
      <c r="H50" s="32">
        <f t="shared" si="0"/>
        <v>179754969.53</v>
      </c>
      <c r="I50" s="32">
        <f t="shared" si="0"/>
        <v>100</v>
      </c>
    </row>
    <row r="51" spans="1:9" s="2" customFormat="1" ht="16.5" customHeight="1" thickTop="1" x14ac:dyDescent="0.15">
      <c r="A51" s="45" t="s">
        <v>71</v>
      </c>
      <c r="B51" s="45"/>
      <c r="C51" s="46"/>
      <c r="D51" s="46"/>
      <c r="E51" s="46"/>
      <c r="F51" s="46"/>
      <c r="G51" s="46"/>
      <c r="H51" s="46"/>
      <c r="I51" s="46"/>
    </row>
    <row r="52" spans="1:9" s="2" customFormat="1" ht="16.5" customHeight="1" x14ac:dyDescent="0.15">
      <c r="A52" s="6"/>
      <c r="B52" s="6" t="s">
        <v>6</v>
      </c>
      <c r="C52" s="7">
        <f>F5</f>
        <v>24372003.320000008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4646051.55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18138195.52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1340660.3500000001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 t="s">
        <v>79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28" zoomScale="120" workbookViewId="0">
      <selection activeCell="G4" sqref="G4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7" t="s">
        <v>77</v>
      </c>
      <c r="B1" s="47"/>
      <c r="C1" s="47"/>
      <c r="D1" s="47"/>
      <c r="E1" s="47"/>
      <c r="F1" s="47"/>
      <c r="G1" s="47"/>
      <c r="H1" s="47"/>
      <c r="I1" s="47"/>
    </row>
    <row r="2" spans="1:9" s="2" customFormat="1" ht="15" customHeight="1" thickBot="1" x14ac:dyDescent="0.25">
      <c r="A2" s="48" t="s">
        <v>3</v>
      </c>
      <c r="B2" s="49" t="s">
        <v>69</v>
      </c>
      <c r="C2" s="50" t="s">
        <v>68</v>
      </c>
      <c r="D2" s="52" t="s">
        <v>80</v>
      </c>
      <c r="E2" s="48"/>
      <c r="F2" s="53" t="s">
        <v>70</v>
      </c>
      <c r="G2" s="54"/>
      <c r="H2" s="55" t="s">
        <v>2</v>
      </c>
      <c r="I2" s="56"/>
    </row>
    <row r="3" spans="1:9" s="2" customFormat="1" ht="15" customHeight="1" thickBot="1" x14ac:dyDescent="0.2">
      <c r="A3" s="48"/>
      <c r="B3" s="49"/>
      <c r="C3" s="51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36" t="s">
        <v>67</v>
      </c>
    </row>
    <row r="4" spans="1:9" s="2" customFormat="1" ht="11.25" x14ac:dyDescent="0.2">
      <c r="A4" s="10"/>
      <c r="B4" s="12" t="s">
        <v>66</v>
      </c>
      <c r="C4" s="13">
        <v>232354808.56</v>
      </c>
      <c r="D4" s="16">
        <v>22362206.049999997</v>
      </c>
      <c r="E4" s="14">
        <v>91.807109860035922</v>
      </c>
      <c r="F4" s="13">
        <v>69518456.439999998</v>
      </c>
      <c r="G4" s="14">
        <v>95.420654813466982</v>
      </c>
      <c r="H4" s="13">
        <v>162836352.12</v>
      </c>
      <c r="I4" s="15">
        <v>98.628873721665585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9742821.2199999988</v>
      </c>
      <c r="E5" s="29">
        <v>39.9987486069707</v>
      </c>
      <c r="F5" s="27">
        <v>34114824.539999999</v>
      </c>
      <c r="G5" s="29">
        <v>46.825822424047665</v>
      </c>
      <c r="H5" s="27">
        <v>131868199.46000001</v>
      </c>
      <c r="I5" s="30">
        <v>79.871673757829882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7979903.1500000004</v>
      </c>
      <c r="E6" s="20">
        <v>32.76116155653154</v>
      </c>
      <c r="F6" s="18">
        <v>26641113.140000001</v>
      </c>
      <c r="G6" s="20">
        <v>36.5674468473348</v>
      </c>
      <c r="H6" s="18">
        <v>103623910.86</v>
      </c>
      <c r="I6" s="21">
        <v>62.76429977517769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35165.589999999997</v>
      </c>
      <c r="E7" s="25">
        <v>0.14437087187214165</v>
      </c>
      <c r="F7" s="24">
        <v>103242.02</v>
      </c>
      <c r="G7" s="25">
        <v>0.14170943454660306</v>
      </c>
      <c r="H7" s="24">
        <v>596757.98</v>
      </c>
      <c r="I7" s="26">
        <v>0.36145225980278634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159436.64000000001</v>
      </c>
      <c r="E8" s="20">
        <v>0.65456051569630369</v>
      </c>
      <c r="F8" s="18">
        <v>515608.22</v>
      </c>
      <c r="G8" s="20">
        <v>0.70772103552197541</v>
      </c>
      <c r="H8" s="18">
        <v>1684391.78</v>
      </c>
      <c r="I8" s="21">
        <v>1.0202246734500939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35853.03</v>
      </c>
      <c r="E9" s="25">
        <v>0.14719312829268758</v>
      </c>
      <c r="F9" s="24">
        <v>103625.9</v>
      </c>
      <c r="G9" s="25">
        <v>0.14223634614455269</v>
      </c>
      <c r="H9" s="24">
        <v>726374.1</v>
      </c>
      <c r="I9" s="26">
        <v>0.43995986431084688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0</v>
      </c>
      <c r="E10" s="20">
        <v>0</v>
      </c>
      <c r="F10" s="18">
        <v>814.94</v>
      </c>
      <c r="G10" s="20">
        <v>1.1185822070258671E-3</v>
      </c>
      <c r="H10" s="18">
        <v>1399185.06</v>
      </c>
      <c r="I10" s="21">
        <v>0.84747689812090521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161180.91</v>
      </c>
      <c r="E11" s="25">
        <v>0.66172154386845772</v>
      </c>
      <c r="F11" s="24">
        <v>1280407.76</v>
      </c>
      <c r="G11" s="25">
        <v>1.7574807201436258</v>
      </c>
      <c r="H11" s="24">
        <v>3719592.24</v>
      </c>
      <c r="I11" s="26">
        <v>2.2529317843272207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v>0</v>
      </c>
      <c r="F12" s="18">
        <v>332271.55000000005</v>
      </c>
      <c r="G12" s="20">
        <v>0.45607412046396761</v>
      </c>
      <c r="H12" s="18">
        <v>853728.45</v>
      </c>
      <c r="I12" s="21">
        <v>0.5170975300748053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1338666.8799999999</v>
      </c>
      <c r="E13" s="25">
        <v>5.4958413782325177</v>
      </c>
      <c r="F13" s="24">
        <v>4542012.41</v>
      </c>
      <c r="G13" s="25">
        <v>6.2343415047938215</v>
      </c>
      <c r="H13" s="24">
        <v>17457987.59</v>
      </c>
      <c r="I13" s="26">
        <v>10.574184640169369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0</v>
      </c>
      <c r="E14" s="20">
        <v>0</v>
      </c>
      <c r="F14" s="18">
        <v>179.28</v>
      </c>
      <c r="G14" s="20">
        <v>2.4607875190271359E-4</v>
      </c>
      <c r="H14" s="18">
        <v>829820.72</v>
      </c>
      <c r="I14" s="21">
        <v>0.50261678021494605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433500.6</v>
      </c>
      <c r="G15" s="25">
        <v>0.59502056334826792</v>
      </c>
      <c r="H15" s="24">
        <v>166499.40000000002</v>
      </c>
      <c r="I15" s="26">
        <v>0.100847556970764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8.6008436606068772E-2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32615.02</v>
      </c>
      <c r="E17" s="25">
        <v>0.13389961247706458</v>
      </c>
      <c r="F17" s="24">
        <v>162048.72</v>
      </c>
      <c r="G17" s="25">
        <v>0.22242719079112169</v>
      </c>
      <c r="H17" s="24">
        <v>667951.28</v>
      </c>
      <c r="I17" s="26">
        <v>0.40457355860438377</v>
      </c>
    </row>
    <row r="18" spans="1:10" s="2" customFormat="1" ht="11.25" x14ac:dyDescent="0.2">
      <c r="A18" s="17"/>
      <c r="B18" s="12" t="s">
        <v>54</v>
      </c>
      <c r="C18" s="13">
        <v>13541784.560000001</v>
      </c>
      <c r="D18" s="16">
        <f>SUM(D19:D25)</f>
        <v>8261938.6400000006</v>
      </c>
      <c r="E18" s="14">
        <v>33.919046568277018</v>
      </c>
      <c r="F18" s="13">
        <f>SUM(F19:F25)</f>
        <v>12907990.189999999</v>
      </c>
      <c r="G18" s="14">
        <v>17.717437056713912</v>
      </c>
      <c r="H18" s="13">
        <f>SUM(H19:H25)</f>
        <v>633794.37000000011</v>
      </c>
      <c r="I18" s="15">
        <v>0.38388494995372102</v>
      </c>
    </row>
    <row r="19" spans="1:10" s="2" customFormat="1" ht="11.25" x14ac:dyDescent="0.2">
      <c r="A19" s="3" t="s">
        <v>53</v>
      </c>
      <c r="B19" s="5" t="s">
        <v>52</v>
      </c>
      <c r="C19" s="24">
        <v>12161784.560000001</v>
      </c>
      <c r="D19" s="24">
        <v>8202928.29</v>
      </c>
      <c r="E19" s="25">
        <v>33.676782022765899</v>
      </c>
      <c r="F19" s="24">
        <v>12161784.560000001</v>
      </c>
      <c r="G19" s="25">
        <v>16.693199271722964</v>
      </c>
      <c r="H19" s="24">
        <f>C19-F19</f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246816</v>
      </c>
      <c r="G20" s="20">
        <v>0.33877829780020169</v>
      </c>
      <c r="H20" s="18">
        <v>253184</v>
      </c>
      <c r="I20" s="21">
        <v>0.15335183108218955</v>
      </c>
    </row>
    <row r="21" spans="1:10" s="2" customFormat="1" ht="11.25" x14ac:dyDescent="0.2">
      <c r="A21" s="3" t="s">
        <v>48</v>
      </c>
      <c r="B21" s="5" t="s">
        <v>45</v>
      </c>
      <c r="C21" s="24">
        <v>500000</v>
      </c>
      <c r="D21" s="24">
        <v>49463.61</v>
      </c>
      <c r="E21" s="25">
        <v>0.20307080022384344</v>
      </c>
      <c r="F21" s="24">
        <v>471493.68999999994</v>
      </c>
      <c r="G21" s="25">
        <v>0.64716967182733676</v>
      </c>
      <c r="H21" s="24">
        <v>28506.310000000056</v>
      </c>
      <c r="I21" s="26">
        <v>1.7266078566957388E-2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3.0284660776784777E-2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3.0284660776784777E-2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9546.74</v>
      </c>
      <c r="E24" s="20">
        <v>3.9193745287272298E-2</v>
      </c>
      <c r="F24" s="18">
        <v>27895.940000000002</v>
      </c>
      <c r="G24" s="20">
        <v>3.8289815363414685E-2</v>
      </c>
      <c r="H24" s="18">
        <v>202104.06</v>
      </c>
      <c r="I24" s="21">
        <v>0.12241305797421914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3.0284660776784777E-2</v>
      </c>
    </row>
    <row r="26" spans="1:10" s="2" customFormat="1" ht="11.25" x14ac:dyDescent="0.2">
      <c r="A26" s="17"/>
      <c r="B26" s="12" t="s">
        <v>44</v>
      </c>
      <c r="C26" s="13">
        <v>52830000</v>
      </c>
      <c r="D26" s="16">
        <v>4357446.1899999995</v>
      </c>
      <c r="E26" s="14">
        <v>17.889314684788221</v>
      </c>
      <c r="F26" s="13">
        <v>22495641.709999997</v>
      </c>
      <c r="G26" s="14">
        <v>30.877395332705404</v>
      </c>
      <c r="H26" s="13">
        <v>30334358.290000003</v>
      </c>
      <c r="I26" s="15">
        <v>18.373315013881985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162881.31</v>
      </c>
      <c r="E27" s="25">
        <v>0.66870246557434665</v>
      </c>
      <c r="F27" s="24">
        <v>454640.12</v>
      </c>
      <c r="G27" s="25">
        <v>0.62403655340528741</v>
      </c>
      <c r="H27" s="24">
        <v>1675359.88</v>
      </c>
      <c r="I27" s="26">
        <v>1.014754112896697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14882.22</v>
      </c>
      <c r="E28" s="20">
        <v>6.1098337232306468E-2</v>
      </c>
      <c r="F28" s="18">
        <v>235719.86000000002</v>
      </c>
      <c r="G28" s="20">
        <v>0.32354779644958936</v>
      </c>
      <c r="H28" s="18">
        <v>964280.14</v>
      </c>
      <c r="I28" s="21">
        <v>0.58405793867381073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101328.31</v>
      </c>
      <c r="E29" s="25">
        <v>0.41599917589981145</v>
      </c>
      <c r="F29" s="24">
        <v>423630.77</v>
      </c>
      <c r="G29" s="25">
        <v>0.58147328842696078</v>
      </c>
      <c r="H29" s="24">
        <v>876369.23</v>
      </c>
      <c r="I29" s="26">
        <v>0.53081089691524164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6.8629727772956707E-3</v>
      </c>
      <c r="H30" s="18">
        <v>95000</v>
      </c>
      <c r="I30" s="21">
        <v>5.7540855475891078E-2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5.4903782218365366E-2</v>
      </c>
      <c r="H31" s="24">
        <v>60000</v>
      </c>
      <c r="I31" s="26">
        <v>3.6341592932141738E-2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-3389.83</v>
      </c>
      <c r="E32" s="20">
        <v>-1.3916806531565146E-2</v>
      </c>
      <c r="F32" s="18">
        <v>256610.17</v>
      </c>
      <c r="G32" s="20">
        <v>0.35222172221744286</v>
      </c>
      <c r="H32" s="18">
        <v>783389.83</v>
      </c>
      <c r="I32" s="21">
        <v>0.47449390515066192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v>0</v>
      </c>
      <c r="F33" s="24">
        <v>0</v>
      </c>
      <c r="G33" s="25">
        <v>0</v>
      </c>
      <c r="H33" s="24">
        <v>300000</v>
      </c>
      <c r="I33" s="26">
        <v>0.18170796466070868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1750</v>
      </c>
      <c r="E34" s="20">
        <v>7.1845524496033748E-3</v>
      </c>
      <c r="F34" s="18">
        <v>791137.7</v>
      </c>
      <c r="G34" s="20">
        <v>1.0859112996384619</v>
      </c>
      <c r="H34" s="18">
        <v>258862.30000000005</v>
      </c>
      <c r="I34" s="21">
        <v>0.15679113886796592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8.9218646104843735</v>
      </c>
      <c r="H35" s="24">
        <v>2500000</v>
      </c>
      <c r="I35" s="26">
        <v>1.5142330388392391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2514422.16</v>
      </c>
      <c r="E36" s="20">
        <v>10.322855936551434</v>
      </c>
      <c r="F36" s="18">
        <v>8913373.3899999987</v>
      </c>
      <c r="G36" s="20">
        <v>12.234447785888324</v>
      </c>
      <c r="H36" s="18">
        <v>3436626.6100000013</v>
      </c>
      <c r="I36" s="21">
        <v>2.0815414220064379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956162.77</v>
      </c>
      <c r="E37" s="25">
        <v>3.9254866122417416</v>
      </c>
      <c r="F37" s="24">
        <v>2870201.3499999996</v>
      </c>
      <c r="G37" s="25">
        <v>3.9396227460814566</v>
      </c>
      <c r="H37" s="24">
        <v>12289798.65</v>
      </c>
      <c r="I37" s="26">
        <v>7.4438476626047505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50630</v>
      </c>
      <c r="E38" s="20">
        <v>0.20785936601338217</v>
      </c>
      <c r="F38" s="18">
        <v>119681.97</v>
      </c>
      <c r="G38" s="20">
        <v>0.16427482040862343</v>
      </c>
      <c r="H38" s="18">
        <v>140318.03</v>
      </c>
      <c r="I38" s="21">
        <v>8.4989678788334189E-2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0</v>
      </c>
      <c r="E39" s="25">
        <v>0</v>
      </c>
      <c r="F39" s="24">
        <v>138600</v>
      </c>
      <c r="G39" s="25">
        <v>0.19024160538663601</v>
      </c>
      <c r="H39" s="24">
        <v>61400</v>
      </c>
      <c r="I39" s="26">
        <v>3.7189563433891709E-2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1650000</v>
      </c>
      <c r="D40" s="19">
        <v>123567.67</v>
      </c>
      <c r="E40" s="20">
        <v>0.50730194639444648</v>
      </c>
      <c r="F40" s="18">
        <v>187229.56999999998</v>
      </c>
      <c r="G40" s="20">
        <v>0.25699028840295479</v>
      </c>
      <c r="H40" s="18">
        <v>1462770.43</v>
      </c>
      <c r="I40" s="21">
        <v>0.88599012533723209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435211.58</v>
      </c>
      <c r="E41" s="25">
        <v>1.7867430989627171</v>
      </c>
      <c r="F41" s="24">
        <v>1462416.81</v>
      </c>
      <c r="G41" s="25">
        <v>2.0073053512179153</v>
      </c>
      <c r="H41" s="24">
        <v>4877583.1899999995</v>
      </c>
      <c r="I41" s="26">
        <v>2.9543190463939553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3.0284660776784777E-2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97400</v>
      </c>
      <c r="G43" s="25">
        <v>0.13369070970171967</v>
      </c>
      <c r="H43" s="24">
        <v>452600</v>
      </c>
      <c r="I43" s="26">
        <v>0.27413674935145582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3.0284660776784777E-2</v>
      </c>
      <c r="J44" s="31"/>
    </row>
    <row r="45" spans="1:10" s="2" customFormat="1" ht="11.25" x14ac:dyDescent="0.2">
      <c r="A45" s="3"/>
      <c r="B45" s="4" t="s">
        <v>13</v>
      </c>
      <c r="C45" s="27">
        <v>5600000</v>
      </c>
      <c r="D45" s="28">
        <v>1995609.0299999998</v>
      </c>
      <c r="E45" s="29">
        <v>8.1928901399640637</v>
      </c>
      <c r="F45" s="27">
        <v>3336269.38</v>
      </c>
      <c r="G45" s="29">
        <v>4.5793451865330219</v>
      </c>
      <c r="H45" s="27">
        <v>2263730.62</v>
      </c>
      <c r="I45" s="30">
        <v>1.3711262783344138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1804291.5899999999</v>
      </c>
      <c r="E47" s="25">
        <v>7.4074443215618668</v>
      </c>
      <c r="F47" s="24">
        <v>1804291.5899999999</v>
      </c>
      <c r="G47" s="25">
        <v>2.4765608128947041</v>
      </c>
      <c r="H47" s="24">
        <v>695708.41000000015</v>
      </c>
      <c r="I47" s="26">
        <v>0.42138586392812616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177014.52</v>
      </c>
      <c r="E48" s="20">
        <v>0.72672577330363741</v>
      </c>
      <c r="F48" s="18">
        <v>1517674.87</v>
      </c>
      <c r="G48" s="20">
        <v>2.0831522635191493</v>
      </c>
      <c r="H48" s="18">
        <v>1482325.13</v>
      </c>
      <c r="I48" s="21">
        <v>0.89783427445906794</v>
      </c>
    </row>
    <row r="49" spans="1:9" s="2" customFormat="1" ht="12" thickBot="1" x14ac:dyDescent="0.25">
      <c r="A49" s="3" t="s">
        <v>8</v>
      </c>
      <c r="B49" s="5" t="s">
        <v>7</v>
      </c>
      <c r="C49" s="24">
        <v>100000</v>
      </c>
      <c r="D49" s="24">
        <v>14302.92</v>
      </c>
      <c r="E49" s="25">
        <v>5.8720045098560623E-2</v>
      </c>
      <c r="F49" s="24">
        <v>14302.92</v>
      </c>
      <c r="G49" s="25">
        <v>1.9632110119167559E-2</v>
      </c>
      <c r="H49" s="24">
        <v>85697.08</v>
      </c>
      <c r="I49" s="26">
        <v>5.1906139947219751E-2</v>
      </c>
    </row>
    <row r="50" spans="1:9" s="2" customFormat="1" ht="16.5" customHeight="1" thickTop="1" thickBot="1" x14ac:dyDescent="0.2">
      <c r="A50" s="43" t="s">
        <v>0</v>
      </c>
      <c r="B50" s="44"/>
      <c r="C50" s="32">
        <v>237954808.56</v>
      </c>
      <c r="D50" s="32">
        <f>D45+D26+D18+D5</f>
        <v>24357815.079999998</v>
      </c>
      <c r="E50" s="32">
        <v>100</v>
      </c>
      <c r="F50" s="32">
        <f>F45+F26+F18+F5</f>
        <v>72854725.819999993</v>
      </c>
      <c r="G50" s="32">
        <v>100</v>
      </c>
      <c r="H50" s="32">
        <v>165100082.74000001</v>
      </c>
      <c r="I50" s="32">
        <v>100</v>
      </c>
    </row>
    <row r="51" spans="1:9" s="2" customFormat="1" ht="16.5" customHeight="1" thickTop="1" x14ac:dyDescent="0.15">
      <c r="A51" s="45" t="s">
        <v>71</v>
      </c>
      <c r="B51" s="45"/>
      <c r="C51" s="46"/>
      <c r="D51" s="46"/>
      <c r="E51" s="46"/>
      <c r="F51" s="46"/>
      <c r="G51" s="46"/>
      <c r="H51" s="46"/>
      <c r="I51" s="46"/>
    </row>
    <row r="52" spans="1:9" s="2" customFormat="1" ht="16.5" customHeight="1" x14ac:dyDescent="0.15">
      <c r="A52" s="6"/>
      <c r="B52" s="6" t="s">
        <v>6</v>
      </c>
      <c r="C52" s="7">
        <f>F5</f>
        <v>34114824.539999999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12907990.189999999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22495641.709999997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3336269.38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72854725.819999993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ignoredErrors>
    <ignoredError sqref="D1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18" zoomScale="120" workbookViewId="0">
      <selection activeCell="C45" sqref="C45:I49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7" t="s">
        <v>77</v>
      </c>
      <c r="B1" s="47"/>
      <c r="C1" s="47"/>
      <c r="D1" s="47"/>
      <c r="E1" s="47"/>
      <c r="F1" s="47"/>
      <c r="G1" s="47"/>
      <c r="H1" s="47"/>
      <c r="I1" s="47"/>
    </row>
    <row r="2" spans="1:9" s="2" customFormat="1" ht="15" customHeight="1" thickBot="1" x14ac:dyDescent="0.25">
      <c r="A2" s="48" t="s">
        <v>3</v>
      </c>
      <c r="B2" s="49" t="s">
        <v>69</v>
      </c>
      <c r="C2" s="50" t="s">
        <v>68</v>
      </c>
      <c r="D2" s="52" t="s">
        <v>81</v>
      </c>
      <c r="E2" s="48"/>
      <c r="F2" s="53" t="s">
        <v>70</v>
      </c>
      <c r="G2" s="54"/>
      <c r="H2" s="55" t="s">
        <v>2</v>
      </c>
      <c r="I2" s="56"/>
    </row>
    <row r="3" spans="1:9" s="2" customFormat="1" ht="15" customHeight="1" thickBot="1" x14ac:dyDescent="0.2">
      <c r="A3" s="48"/>
      <c r="B3" s="49"/>
      <c r="C3" s="51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37" t="s">
        <v>67</v>
      </c>
    </row>
    <row r="4" spans="1:9" s="2" customFormat="1" ht="11.25" x14ac:dyDescent="0.2">
      <c r="A4" s="10"/>
      <c r="B4" s="12" t="s">
        <v>66</v>
      </c>
      <c r="C4" s="13">
        <v>238621539.02000001</v>
      </c>
      <c r="D4" s="16">
        <v>16670292.99</v>
      </c>
      <c r="E4" s="14">
        <f>(D4/D$50)*100</f>
        <v>99.958590168504074</v>
      </c>
      <c r="F4" s="13">
        <v>86188749.430000007</v>
      </c>
      <c r="G4" s="14">
        <v>96.265940459679939</v>
      </c>
      <c r="H4" s="13">
        <v>152432789.59</v>
      </c>
      <c r="I4" s="15">
        <v>98.54106261010115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9891803.1900000013</v>
      </c>
      <c r="E5" s="29">
        <f t="shared" ref="E5:E49" si="0">(D5/D$50)*100</f>
        <v>59.313336705590281</v>
      </c>
      <c r="F5" s="27">
        <v>44006627.730000004</v>
      </c>
      <c r="G5" s="29">
        <v>49.151883893246548</v>
      </c>
      <c r="H5" s="27">
        <v>121976396.27</v>
      </c>
      <c r="I5" s="30">
        <v>78.85235016774304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7868472.5700000003</v>
      </c>
      <c r="E6" s="20">
        <f t="shared" si="0"/>
        <v>47.181019874609056</v>
      </c>
      <c r="F6" s="18">
        <v>34509585.710000001</v>
      </c>
      <c r="G6" s="20">
        <v>38.5444474507104</v>
      </c>
      <c r="H6" s="18">
        <v>95755438.289999992</v>
      </c>
      <c r="I6" s="21">
        <v>61.901659512840027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37802.199999999997</v>
      </c>
      <c r="E7" s="25">
        <f t="shared" si="0"/>
        <v>0.22666995832253961</v>
      </c>
      <c r="F7" s="24">
        <v>141044.22</v>
      </c>
      <c r="G7" s="25">
        <v>0.15753511420570565</v>
      </c>
      <c r="H7" s="24">
        <v>558955.78</v>
      </c>
      <c r="I7" s="26">
        <v>0.36134021204628886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160606.63</v>
      </c>
      <c r="E8" s="20">
        <f t="shared" si="0"/>
        <v>0.96303120263962261</v>
      </c>
      <c r="F8" s="18">
        <v>676214.85</v>
      </c>
      <c r="G8" s="20">
        <v>0.75527790945523399</v>
      </c>
      <c r="H8" s="18">
        <v>1523785.15</v>
      </c>
      <c r="I8" s="21">
        <v>0.98505976486008595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47630.21</v>
      </c>
      <c r="E9" s="25">
        <f t="shared" si="0"/>
        <v>0.28560077761595382</v>
      </c>
      <c r="F9" s="24">
        <v>151256.10999999999</v>
      </c>
      <c r="G9" s="25">
        <v>0.16894097867435315</v>
      </c>
      <c r="H9" s="24">
        <v>678743.89</v>
      </c>
      <c r="I9" s="26">
        <v>0.43877793183876351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0</v>
      </c>
      <c r="E10" s="20">
        <f t="shared" si="0"/>
        <v>0</v>
      </c>
      <c r="F10" s="18">
        <v>814.94</v>
      </c>
      <c r="G10" s="20">
        <v>9.1022280793071671E-4</v>
      </c>
      <c r="H10" s="18">
        <v>1399185.06</v>
      </c>
      <c r="I10" s="21">
        <v>0.90451131263442586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103667.84</v>
      </c>
      <c r="E11" s="25">
        <f t="shared" si="0"/>
        <v>0.6216142174843714</v>
      </c>
      <c r="F11" s="24">
        <v>1384075.6</v>
      </c>
      <c r="G11" s="25">
        <v>1.5459017584366843</v>
      </c>
      <c r="H11" s="24">
        <v>3615924.4</v>
      </c>
      <c r="I11" s="26">
        <v>2.3375353403436483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f t="shared" si="0"/>
        <v>0</v>
      </c>
      <c r="F12" s="18">
        <v>332271.55000000005</v>
      </c>
      <c r="G12" s="20">
        <v>0.37112074905697545</v>
      </c>
      <c r="H12" s="18">
        <v>853728.45</v>
      </c>
      <c r="I12" s="21">
        <v>0.5518977174776678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1638055.76</v>
      </c>
      <c r="E13" s="25">
        <f t="shared" si="0"/>
        <v>9.8221275705963134</v>
      </c>
      <c r="F13" s="24">
        <v>6180068.1699999999</v>
      </c>
      <c r="G13" s="25">
        <v>6.9026419158473571</v>
      </c>
      <c r="H13" s="24">
        <v>15819931.83</v>
      </c>
      <c r="I13" s="26">
        <v>10.226886860370303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0</v>
      </c>
      <c r="E14" s="20">
        <f t="shared" si="0"/>
        <v>0</v>
      </c>
      <c r="F14" s="18">
        <v>179.28</v>
      </c>
      <c r="G14" s="20">
        <v>2.0024142268856463E-4</v>
      </c>
      <c r="H14" s="18">
        <v>829820.72</v>
      </c>
      <c r="I14" s="21">
        <v>0.53644242649249285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f t="shared" si="0"/>
        <v>0</v>
      </c>
      <c r="F15" s="24">
        <v>433500.6</v>
      </c>
      <c r="G15" s="25">
        <v>0.48418550245619357</v>
      </c>
      <c r="H15" s="24">
        <v>166499.40000000002</v>
      </c>
      <c r="I15" s="26">
        <v>0.10763450465004561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f t="shared" si="0"/>
        <v>0</v>
      </c>
      <c r="F16" s="18">
        <v>0</v>
      </c>
      <c r="G16" s="20">
        <v>0</v>
      </c>
      <c r="H16" s="18">
        <v>142000</v>
      </c>
      <c r="I16" s="21">
        <v>9.1796725155204595E-2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35567.980000000003</v>
      </c>
      <c r="E17" s="25">
        <f t="shared" si="0"/>
        <v>0.21327310432241839</v>
      </c>
      <c r="F17" s="24">
        <v>197616.7</v>
      </c>
      <c r="G17" s="25">
        <v>0.22072205017302141</v>
      </c>
      <c r="H17" s="24">
        <v>632383.30000000005</v>
      </c>
      <c r="I17" s="26">
        <v>0.40880785903409367</v>
      </c>
    </row>
    <row r="18" spans="1:10" s="2" customFormat="1" ht="11.25" x14ac:dyDescent="0.2">
      <c r="A18" s="17"/>
      <c r="B18" s="12" t="s">
        <v>54</v>
      </c>
      <c r="C18" s="13">
        <v>19808515.02</v>
      </c>
      <c r="D18" s="16">
        <v>4813596.18</v>
      </c>
      <c r="E18" s="14">
        <f t="shared" si="0"/>
        <v>28.863337200007827</v>
      </c>
      <c r="F18" s="13">
        <v>17721586.370000001</v>
      </c>
      <c r="G18" s="14">
        <v>19.793594751378158</v>
      </c>
      <c r="H18" s="13">
        <v>2086928.6499999985</v>
      </c>
      <c r="I18" s="15">
        <v>1.3491071528350143</v>
      </c>
    </row>
    <row r="19" spans="1:10" s="2" customFormat="1" ht="11.25" x14ac:dyDescent="0.2">
      <c r="A19" s="3" t="s">
        <v>53</v>
      </c>
      <c r="B19" s="5" t="s">
        <v>52</v>
      </c>
      <c r="C19" s="24">
        <v>16428515.02</v>
      </c>
      <c r="D19" s="24">
        <v>4266730.46</v>
      </c>
      <c r="E19" s="25">
        <f t="shared" si="0"/>
        <v>25.584215086468788</v>
      </c>
      <c r="F19" s="24">
        <v>16428515.02</v>
      </c>
      <c r="G19" s="25">
        <v>18.349337462434477</v>
      </c>
      <c r="H19" s="24"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f t="shared" si="0"/>
        <v>0</v>
      </c>
      <c r="F20" s="18">
        <v>246816</v>
      </c>
      <c r="G20" s="20">
        <v>0.27567373372546172</v>
      </c>
      <c r="H20" s="18">
        <v>253184</v>
      </c>
      <c r="I20" s="21">
        <v>0.1636722680401079</v>
      </c>
    </row>
    <row r="21" spans="1:10" s="2" customFormat="1" ht="11.25" x14ac:dyDescent="0.2">
      <c r="A21" s="3" t="s">
        <v>48</v>
      </c>
      <c r="B21" s="5" t="s">
        <v>45</v>
      </c>
      <c r="C21" s="24">
        <v>2500000</v>
      </c>
      <c r="D21" s="24">
        <v>536266.06000000006</v>
      </c>
      <c r="E21" s="25">
        <f t="shared" si="0"/>
        <v>3.2155643182140867</v>
      </c>
      <c r="F21" s="24">
        <v>1007759.75</v>
      </c>
      <c r="G21" s="25">
        <v>1.1255870485735846</v>
      </c>
      <c r="H21" s="24">
        <v>1492240.25</v>
      </c>
      <c r="I21" s="26">
        <v>0.9646673809491817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f t="shared" si="0"/>
        <v>0</v>
      </c>
      <c r="F22" s="18">
        <v>0</v>
      </c>
      <c r="G22" s="20">
        <v>0</v>
      </c>
      <c r="H22" s="18">
        <v>50000</v>
      </c>
      <c r="I22" s="21">
        <v>3.2322790547607255E-2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f t="shared" si="0"/>
        <v>0</v>
      </c>
      <c r="F23" s="24">
        <v>0</v>
      </c>
      <c r="G23" s="25">
        <v>0</v>
      </c>
      <c r="H23" s="24">
        <v>50000</v>
      </c>
      <c r="I23" s="26">
        <v>3.2322790547607255E-2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10599.66</v>
      </c>
      <c r="E24" s="20">
        <f t="shared" si="0"/>
        <v>6.355779532495702E-2</v>
      </c>
      <c r="F24" s="18">
        <v>38495.600000000006</v>
      </c>
      <c r="G24" s="20">
        <v>4.2996506644633593E-2</v>
      </c>
      <c r="H24" s="18">
        <v>191504.4</v>
      </c>
      <c r="I24" s="21">
        <v>0.12379913220290396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f t="shared" si="0"/>
        <v>0</v>
      </c>
      <c r="F25" s="24">
        <v>0</v>
      </c>
      <c r="G25" s="25">
        <v>0</v>
      </c>
      <c r="H25" s="24">
        <v>50000</v>
      </c>
      <c r="I25" s="26">
        <v>3.2322790547607255E-2</v>
      </c>
    </row>
    <row r="26" spans="1:10" s="2" customFormat="1" ht="11.25" x14ac:dyDescent="0.2">
      <c r="A26" s="17"/>
      <c r="B26" s="12" t="s">
        <v>44</v>
      </c>
      <c r="C26" s="13">
        <v>52830000</v>
      </c>
      <c r="D26" s="16">
        <v>1964893.6199999999</v>
      </c>
      <c r="E26" s="14">
        <f t="shared" si="0"/>
        <v>11.781916262905968</v>
      </c>
      <c r="F26" s="13">
        <v>24460535.329999998</v>
      </c>
      <c r="G26" s="14">
        <v>27.320461815055214</v>
      </c>
      <c r="H26" s="13">
        <v>28369464.670000002</v>
      </c>
      <c r="I26" s="15">
        <v>18.339605289523082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149135.65</v>
      </c>
      <c r="E27" s="25">
        <f t="shared" si="0"/>
        <v>0.89424878895685589</v>
      </c>
      <c r="F27" s="24">
        <v>603775.77</v>
      </c>
      <c r="G27" s="25">
        <v>0.67436925016557114</v>
      </c>
      <c r="H27" s="24">
        <v>1526224.23</v>
      </c>
      <c r="I27" s="26">
        <v>0.98663652229946319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92875.47</v>
      </c>
      <c r="E28" s="20">
        <f t="shared" si="0"/>
        <v>0.55690089238420726</v>
      </c>
      <c r="F28" s="18">
        <v>328595.33</v>
      </c>
      <c r="G28" s="20">
        <v>0.367014705310232</v>
      </c>
      <c r="H28" s="18">
        <v>871404.66999999993</v>
      </c>
      <c r="I28" s="21">
        <v>0.56332461261233635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79155.11</v>
      </c>
      <c r="E29" s="25">
        <f t="shared" si="0"/>
        <v>0.47463072214622537</v>
      </c>
      <c r="F29" s="24">
        <v>502785.88</v>
      </c>
      <c r="G29" s="25">
        <v>0.56157161936034106</v>
      </c>
      <c r="H29" s="24">
        <v>797214.12</v>
      </c>
      <c r="I29" s="26">
        <v>0.51536370044710067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f t="shared" si="0"/>
        <v>0</v>
      </c>
      <c r="F30" s="18">
        <v>5000</v>
      </c>
      <c r="G30" s="20">
        <v>5.5846001419166853E-3</v>
      </c>
      <c r="H30" s="18">
        <v>95000</v>
      </c>
      <c r="I30" s="21">
        <v>6.1413302040453789E-2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f t="shared" si="0"/>
        <v>0</v>
      </c>
      <c r="F31" s="24">
        <v>40000</v>
      </c>
      <c r="G31" s="25">
        <v>4.4676801135333483E-2</v>
      </c>
      <c r="H31" s="24">
        <v>60000</v>
      </c>
      <c r="I31" s="26">
        <v>3.8787348657128705E-2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-897.3</v>
      </c>
      <c r="E32" s="20">
        <f t="shared" si="0"/>
        <v>-5.3803999133070247E-3</v>
      </c>
      <c r="F32" s="18">
        <v>255712.87000000002</v>
      </c>
      <c r="G32" s="20">
        <v>0.28561082601838456</v>
      </c>
      <c r="H32" s="18">
        <v>784287.13</v>
      </c>
      <c r="I32" s="21">
        <v>0.50700697264348049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f t="shared" si="0"/>
        <v>0</v>
      </c>
      <c r="F33" s="24">
        <v>0</v>
      </c>
      <c r="G33" s="25">
        <v>0</v>
      </c>
      <c r="H33" s="24">
        <v>300000</v>
      </c>
      <c r="I33" s="26">
        <v>0.1939367432856435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24859.89</v>
      </c>
      <c r="E34" s="20">
        <f t="shared" si="0"/>
        <v>0.14906513986495282</v>
      </c>
      <c r="F34" s="18">
        <v>815997.58999999985</v>
      </c>
      <c r="G34" s="20">
        <v>0.91140405138353442</v>
      </c>
      <c r="H34" s="18">
        <v>234002.41000000015</v>
      </c>
      <c r="I34" s="21">
        <v>0.15127221772130642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f t="shared" si="0"/>
        <v>0</v>
      </c>
      <c r="F35" s="24">
        <v>6500000</v>
      </c>
      <c r="G35" s="25">
        <v>7.2599801844916909</v>
      </c>
      <c r="H35" s="24">
        <v>2500000</v>
      </c>
      <c r="I35" s="26">
        <v>1.6161395273803627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223072.94</v>
      </c>
      <c r="E36" s="20">
        <f t="shared" si="0"/>
        <v>1.3375923626848802</v>
      </c>
      <c r="F36" s="18">
        <v>9136446.3300000001</v>
      </c>
      <c r="G36" s="20">
        <v>10.204679894226436</v>
      </c>
      <c r="H36" s="18">
        <v>3213553.67</v>
      </c>
      <c r="I36" s="21">
        <v>2.0774204437780921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943309.76</v>
      </c>
      <c r="E37" s="25">
        <f t="shared" si="0"/>
        <v>5.6562841311999001</v>
      </c>
      <c r="F37" s="24">
        <v>3813511.11</v>
      </c>
      <c r="G37" s="25">
        <v>4.2593869372213709</v>
      </c>
      <c r="H37" s="24">
        <v>11346488.890000001</v>
      </c>
      <c r="I37" s="26">
        <v>7.3350036768444555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100</v>
      </c>
      <c r="E38" s="20">
        <f t="shared" si="0"/>
        <v>5.9962107581712075E-4</v>
      </c>
      <c r="F38" s="18">
        <v>119781.97</v>
      </c>
      <c r="G38" s="20">
        <v>0.13378688133221203</v>
      </c>
      <c r="H38" s="18">
        <v>140218.03</v>
      </c>
      <c r="I38" s="21">
        <v>9.06447602937622E-2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0</v>
      </c>
      <c r="E39" s="25">
        <f t="shared" si="0"/>
        <v>0</v>
      </c>
      <c r="F39" s="24">
        <v>138600</v>
      </c>
      <c r="G39" s="25">
        <v>0.15480511593393051</v>
      </c>
      <c r="H39" s="24">
        <v>61400</v>
      </c>
      <c r="I39" s="26">
        <v>3.969238679246171E-2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1650000</v>
      </c>
      <c r="D40" s="19">
        <v>2431.66</v>
      </c>
      <c r="E40" s="20">
        <f t="shared" si="0"/>
        <v>1.4580745852214597E-2</v>
      </c>
      <c r="F40" s="18">
        <v>189661.22999999995</v>
      </c>
      <c r="G40" s="20">
        <v>0.21183642639481856</v>
      </c>
      <c r="H40" s="18">
        <v>1460338.77</v>
      </c>
      <c r="I40" s="21">
        <v>0.94404448382520811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448695.78</v>
      </c>
      <c r="E41" s="25">
        <f t="shared" si="0"/>
        <v>2.6904744631820217</v>
      </c>
      <c r="F41" s="24">
        <v>1911112.5899999999</v>
      </c>
      <c r="G41" s="25">
        <v>2.1345599282665528</v>
      </c>
      <c r="H41" s="24">
        <v>4428887.41</v>
      </c>
      <c r="I41" s="26">
        <v>2.8630800022472958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f t="shared" si="0"/>
        <v>0</v>
      </c>
      <c r="F42" s="18">
        <v>0</v>
      </c>
      <c r="G42" s="20">
        <v>0</v>
      </c>
      <c r="H42" s="18">
        <v>50000</v>
      </c>
      <c r="I42" s="21">
        <v>3.2322790547607255E-2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2154.66</v>
      </c>
      <c r="E43" s="25">
        <f t="shared" si="0"/>
        <v>1.2919795472201174E-2</v>
      </c>
      <c r="F43" s="24">
        <v>99554.66</v>
      </c>
      <c r="G43" s="25">
        <v>0.11119459367289347</v>
      </c>
      <c r="H43" s="24">
        <v>450445.33999999997</v>
      </c>
      <c r="I43" s="26">
        <v>0.29119300755931471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f t="shared" si="0"/>
        <v>0</v>
      </c>
      <c r="F44" s="18">
        <v>0</v>
      </c>
      <c r="G44" s="20">
        <v>0</v>
      </c>
      <c r="H44" s="18">
        <v>50000</v>
      </c>
      <c r="I44" s="21">
        <v>3.2322790547607255E-2</v>
      </c>
      <c r="J44" s="31"/>
    </row>
    <row r="45" spans="1:10" s="2" customFormat="1" ht="11.25" x14ac:dyDescent="0.2">
      <c r="A45" s="3"/>
      <c r="B45" s="4" t="s">
        <v>13</v>
      </c>
      <c r="C45" s="27">
        <v>5600000</v>
      </c>
      <c r="D45" s="28">
        <v>6906</v>
      </c>
      <c r="E45" s="29">
        <f t="shared" si="0"/>
        <v>4.140983149593036E-2</v>
      </c>
      <c r="F45" s="27">
        <v>3343175.38</v>
      </c>
      <c r="G45" s="29">
        <v>3.7340595403200734</v>
      </c>
      <c r="H45" s="27">
        <v>2256824.62</v>
      </c>
      <c r="I45" s="30">
        <v>1.4589373898988667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f t="shared" si="0"/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0</v>
      </c>
      <c r="E47" s="25">
        <f t="shared" si="0"/>
        <v>0</v>
      </c>
      <c r="F47" s="24">
        <v>1804291.5899999999</v>
      </c>
      <c r="G47" s="25">
        <v>2.0152494139146162</v>
      </c>
      <c r="H47" s="24">
        <v>695708.41000000015</v>
      </c>
      <c r="I47" s="26">
        <v>0.44974474437277751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6906</v>
      </c>
      <c r="E48" s="20">
        <f t="shared" si="0"/>
        <v>4.140983149593036E-2</v>
      </c>
      <c r="F48" s="18">
        <v>1524580.87</v>
      </c>
      <c r="G48" s="20">
        <v>1.7028349085930927</v>
      </c>
      <c r="H48" s="18">
        <v>1475419.13</v>
      </c>
      <c r="I48" s="21">
        <v>0.95379327017845827</v>
      </c>
    </row>
    <row r="49" spans="1:9" s="2" customFormat="1" ht="12" thickBot="1" x14ac:dyDescent="0.25">
      <c r="A49" s="3" t="s">
        <v>8</v>
      </c>
      <c r="B49" s="5" t="s">
        <v>7</v>
      </c>
      <c r="C49" s="24">
        <v>100000</v>
      </c>
      <c r="D49" s="24">
        <v>0</v>
      </c>
      <c r="E49" s="25">
        <f t="shared" si="0"/>
        <v>0</v>
      </c>
      <c r="F49" s="24">
        <v>14302.92</v>
      </c>
      <c r="G49" s="25">
        <v>1.5975217812364599E-2</v>
      </c>
      <c r="H49" s="24">
        <v>85697.08</v>
      </c>
      <c r="I49" s="26">
        <v>5.5399375347630848E-2</v>
      </c>
    </row>
    <row r="50" spans="1:9" s="2" customFormat="1" ht="16.5" customHeight="1" thickTop="1" thickBot="1" x14ac:dyDescent="0.2">
      <c r="A50" s="43" t="s">
        <v>0</v>
      </c>
      <c r="B50" s="44"/>
      <c r="C50" s="32">
        <f>C4+C45</f>
        <v>244221539.02000001</v>
      </c>
      <c r="D50" s="32">
        <f>D4+D45</f>
        <v>16677198.99</v>
      </c>
      <c r="E50" s="32">
        <f>E4+E45</f>
        <v>100</v>
      </c>
      <c r="F50" s="32">
        <f>F4+F45</f>
        <v>89531924.810000002</v>
      </c>
      <c r="G50" s="32">
        <v>100</v>
      </c>
      <c r="H50" s="32">
        <f>H4+H45</f>
        <v>154689614.21000001</v>
      </c>
      <c r="I50" s="32">
        <v>100</v>
      </c>
    </row>
    <row r="51" spans="1:9" s="2" customFormat="1" ht="16.5" customHeight="1" thickTop="1" x14ac:dyDescent="0.15">
      <c r="A51" s="45" t="s">
        <v>71</v>
      </c>
      <c r="B51" s="45"/>
      <c r="C51" s="46"/>
      <c r="D51" s="46"/>
      <c r="E51" s="46"/>
      <c r="F51" s="46"/>
      <c r="G51" s="46"/>
      <c r="H51" s="46"/>
      <c r="I51" s="46"/>
    </row>
    <row r="52" spans="1:9" s="2" customFormat="1" ht="16.5" customHeight="1" x14ac:dyDescent="0.15">
      <c r="A52" s="6"/>
      <c r="B52" s="6" t="s">
        <v>6</v>
      </c>
      <c r="C52" s="7">
        <f>F5</f>
        <v>44006627.730000004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17721586.370000001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24460535.329999998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3343175.38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89531924.810000002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23" zoomScale="120" workbookViewId="0">
      <selection activeCell="C4" sqref="C4:I49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7" t="s">
        <v>77</v>
      </c>
      <c r="B1" s="47"/>
      <c r="C1" s="47"/>
      <c r="D1" s="47"/>
      <c r="E1" s="47"/>
      <c r="F1" s="47"/>
      <c r="G1" s="47"/>
      <c r="H1" s="47"/>
      <c r="I1" s="47"/>
    </row>
    <row r="2" spans="1:9" s="2" customFormat="1" ht="15" customHeight="1" thickBot="1" x14ac:dyDescent="0.25">
      <c r="A2" s="48" t="s">
        <v>3</v>
      </c>
      <c r="B2" s="49" t="s">
        <v>69</v>
      </c>
      <c r="C2" s="50" t="s">
        <v>68</v>
      </c>
      <c r="D2" s="52" t="s">
        <v>82</v>
      </c>
      <c r="E2" s="48"/>
      <c r="F2" s="53" t="s">
        <v>70</v>
      </c>
      <c r="G2" s="54"/>
      <c r="H2" s="55" t="s">
        <v>2</v>
      </c>
      <c r="I2" s="56"/>
    </row>
    <row r="3" spans="1:9" s="2" customFormat="1" ht="15" customHeight="1" thickBot="1" x14ac:dyDescent="0.2">
      <c r="A3" s="48"/>
      <c r="B3" s="49"/>
      <c r="C3" s="51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38" t="s">
        <v>67</v>
      </c>
    </row>
    <row r="4" spans="1:9" s="2" customFormat="1" ht="11.25" x14ac:dyDescent="0.2">
      <c r="A4" s="10"/>
      <c r="B4" s="12" t="s">
        <v>66</v>
      </c>
      <c r="C4" s="13">
        <v>242801917.30000001</v>
      </c>
      <c r="D4" s="16">
        <v>16205954.820000002</v>
      </c>
      <c r="E4" s="14">
        <v>99.995927588781925</v>
      </c>
      <c r="F4" s="13">
        <v>102394704.24999999</v>
      </c>
      <c r="G4" s="14">
        <v>96.8376380157124</v>
      </c>
      <c r="H4" s="13">
        <v>140407213.05000001</v>
      </c>
      <c r="I4" s="15">
        <v>98.349601516541384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9974671.6100000013</v>
      </c>
      <c r="E5" s="29">
        <v>61.546916001795857</v>
      </c>
      <c r="F5" s="27">
        <v>53981299.339999996</v>
      </c>
      <c r="G5" s="29">
        <v>51.051678535462294</v>
      </c>
      <c r="H5" s="27">
        <v>112001724.66</v>
      </c>
      <c r="I5" s="30">
        <v>78.452700186804151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7841641.4100000001</v>
      </c>
      <c r="E6" s="20">
        <v>48.385437039713636</v>
      </c>
      <c r="F6" s="18">
        <v>42351227.120000005</v>
      </c>
      <c r="G6" s="20">
        <v>40.052782332908428</v>
      </c>
      <c r="H6" s="18">
        <v>87913796.879999995</v>
      </c>
      <c r="I6" s="21">
        <v>61.580076287641674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36937.15</v>
      </c>
      <c r="E7" s="25">
        <v>0.22791403639961372</v>
      </c>
      <c r="F7" s="24">
        <v>177981.37</v>
      </c>
      <c r="G7" s="25">
        <v>0.1683221374371085</v>
      </c>
      <c r="H7" s="24">
        <v>522018.63</v>
      </c>
      <c r="I7" s="26">
        <v>0.36565303967986457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159899.66</v>
      </c>
      <c r="E8" s="20">
        <v>0.98663207447044143</v>
      </c>
      <c r="F8" s="18">
        <v>836114.51</v>
      </c>
      <c r="G8" s="20">
        <v>0.7907377129717601</v>
      </c>
      <c r="H8" s="18">
        <v>1363885.49</v>
      </c>
      <c r="I8" s="21">
        <v>0.9553468909601206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50089.69</v>
      </c>
      <c r="E9" s="25">
        <v>0.30906941737262811</v>
      </c>
      <c r="F9" s="24">
        <v>201345.8</v>
      </c>
      <c r="G9" s="25">
        <v>0.19041855571728972</v>
      </c>
      <c r="H9" s="24">
        <v>628654.19999999995</v>
      </c>
      <c r="I9" s="26">
        <v>0.44034696450874461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1085.1300000000001</v>
      </c>
      <c r="E10" s="20">
        <v>6.6955993713189261E-3</v>
      </c>
      <c r="F10" s="18">
        <v>1900.0700000000002</v>
      </c>
      <c r="G10" s="20">
        <v>1.796951240908679E-3</v>
      </c>
      <c r="H10" s="18">
        <v>1398099.93</v>
      </c>
      <c r="I10" s="21">
        <v>0.97931272908920108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208034.5</v>
      </c>
      <c r="E11" s="25">
        <v>1.283639441737531</v>
      </c>
      <c r="F11" s="24">
        <v>1592110.1</v>
      </c>
      <c r="G11" s="25">
        <v>1.5057046423859337</v>
      </c>
      <c r="H11" s="24">
        <v>3407889.9</v>
      </c>
      <c r="I11" s="26">
        <v>2.3870897113946099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v>0</v>
      </c>
      <c r="F12" s="18">
        <v>332271.55000000005</v>
      </c>
      <c r="G12" s="20">
        <v>0.31423883019633503</v>
      </c>
      <c r="H12" s="18">
        <v>853728.45</v>
      </c>
      <c r="I12" s="21">
        <v>0.59800241766022655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1641173.68</v>
      </c>
      <c r="E13" s="25">
        <v>10.126566826125135</v>
      </c>
      <c r="F13" s="24">
        <v>7821241.8499999996</v>
      </c>
      <c r="G13" s="25">
        <v>7.3967749860817724</v>
      </c>
      <c r="H13" s="24">
        <v>14178758.15</v>
      </c>
      <c r="I13" s="26">
        <v>9.9316494057561773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238.72</v>
      </c>
      <c r="E14" s="20">
        <v>1.4729787969379282E-3</v>
      </c>
      <c r="F14" s="18">
        <v>418</v>
      </c>
      <c r="G14" s="20">
        <v>3.9531470877379672E-4</v>
      </c>
      <c r="H14" s="18">
        <v>829582</v>
      </c>
      <c r="I14" s="21">
        <v>0.58108880130140461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433500.6</v>
      </c>
      <c r="G15" s="25">
        <v>0.40997407522073237</v>
      </c>
      <c r="H15" s="24">
        <v>166499.40000000002</v>
      </c>
      <c r="I15" s="26">
        <v>0.11662612829521746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9.9465284667217282E-2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35571.67</v>
      </c>
      <c r="E17" s="25">
        <v>0.21948858780861674</v>
      </c>
      <c r="F17" s="24">
        <v>233188.37</v>
      </c>
      <c r="G17" s="25">
        <v>0.22053299659326878</v>
      </c>
      <c r="H17" s="24">
        <v>596811.63</v>
      </c>
      <c r="I17" s="26">
        <v>0.41804252584968982</v>
      </c>
    </row>
    <row r="18" spans="1:10" s="2" customFormat="1" ht="11.25" x14ac:dyDescent="0.2">
      <c r="A18" s="17"/>
      <c r="B18" s="12" t="s">
        <v>54</v>
      </c>
      <c r="C18" s="13">
        <v>24088893.300000001</v>
      </c>
      <c r="D18" s="16">
        <v>4438065.3000000007</v>
      </c>
      <c r="E18" s="14">
        <v>27.384283203443221</v>
      </c>
      <c r="F18" s="13">
        <v>22159651.670000002</v>
      </c>
      <c r="G18" s="14">
        <v>20.957024513049827</v>
      </c>
      <c r="H18" s="13">
        <v>1929241.629999999</v>
      </c>
      <c r="I18" s="15">
        <v>1.3513561121112407</v>
      </c>
    </row>
    <row r="19" spans="1:10" s="2" customFormat="1" ht="11.25" x14ac:dyDescent="0.2">
      <c r="A19" s="3" t="s">
        <v>53</v>
      </c>
      <c r="B19" s="5" t="s">
        <v>52</v>
      </c>
      <c r="C19" s="24">
        <v>20708893.300000001</v>
      </c>
      <c r="D19" s="24">
        <v>4280378.28</v>
      </c>
      <c r="E19" s="25">
        <v>26.411303825878178</v>
      </c>
      <c r="F19" s="24">
        <v>20708893.300000001</v>
      </c>
      <c r="G19" s="25">
        <v>19.585000296452463</v>
      </c>
      <c r="H19" s="24"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246816</v>
      </c>
      <c r="G20" s="20">
        <v>0.23342104105433828</v>
      </c>
      <c r="H20" s="18">
        <v>253184</v>
      </c>
      <c r="I20" s="21">
        <v>0.17734520164214607</v>
      </c>
    </row>
    <row r="21" spans="1:10" s="2" customFormat="1" ht="11.25" x14ac:dyDescent="0.2">
      <c r="A21" s="3" t="s">
        <v>48</v>
      </c>
      <c r="B21" s="5" t="s">
        <v>45</v>
      </c>
      <c r="C21" s="24">
        <v>2500000</v>
      </c>
      <c r="D21" s="24">
        <v>147087.35999999999</v>
      </c>
      <c r="E21" s="25">
        <v>0.90757608318354521</v>
      </c>
      <c r="F21" s="24">
        <v>1154847.1099999999</v>
      </c>
      <c r="G21" s="25">
        <v>1.0921723659519393</v>
      </c>
      <c r="H21" s="24">
        <v>1345152.8900000001</v>
      </c>
      <c r="I21" s="26">
        <v>0.94222545862521145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3.5022987558879323E-2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3.5022987558879323E-2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10599.66</v>
      </c>
      <c r="E24" s="20">
        <v>6.5403294381497487E-2</v>
      </c>
      <c r="F24" s="18">
        <v>49095.260000000009</v>
      </c>
      <c r="G24" s="20">
        <v>4.6430809591085725E-2</v>
      </c>
      <c r="H24" s="18">
        <v>180904.74</v>
      </c>
      <c r="I24" s="21">
        <v>0.12671648916724598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3.5022987558879323E-2</v>
      </c>
    </row>
    <row r="26" spans="1:10" s="2" customFormat="1" ht="11.25" x14ac:dyDescent="0.2">
      <c r="A26" s="17"/>
      <c r="B26" s="12" t="s">
        <v>44</v>
      </c>
      <c r="C26" s="13">
        <v>52730000</v>
      </c>
      <c r="D26" s="16">
        <v>1793217.91</v>
      </c>
      <c r="E26" s="14">
        <v>11.064728383542837</v>
      </c>
      <c r="F26" s="13">
        <v>26253753.239999998</v>
      </c>
      <c r="G26" s="14">
        <v>24.828934967200286</v>
      </c>
      <c r="H26" s="13">
        <v>26476246.760000002</v>
      </c>
      <c r="I26" s="15">
        <v>18.545545217625982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146679.60999999999</v>
      </c>
      <c r="E27" s="25">
        <v>0.90506013519237805</v>
      </c>
      <c r="F27" s="24">
        <v>750455.38</v>
      </c>
      <c r="G27" s="25">
        <v>0.70972739232638493</v>
      </c>
      <c r="H27" s="24">
        <v>1379544.62</v>
      </c>
      <c r="I27" s="26">
        <v>0.96631548126357814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12363.13</v>
      </c>
      <c r="E28" s="20">
        <v>7.6284468640194406E-2</v>
      </c>
      <c r="F28" s="18">
        <v>340958.46</v>
      </c>
      <c r="G28" s="20">
        <v>0.32245429262885694</v>
      </c>
      <c r="H28" s="18">
        <v>859041.54</v>
      </c>
      <c r="I28" s="21">
        <v>0.60172402335961084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-1701.19</v>
      </c>
      <c r="E29" s="25">
        <v>-1.0496886727391229E-2</v>
      </c>
      <c r="F29" s="24">
        <v>501084.69</v>
      </c>
      <c r="G29" s="25">
        <v>0.4738903069338713</v>
      </c>
      <c r="H29" s="24">
        <v>798915.31</v>
      </c>
      <c r="I29" s="26">
        <v>0.55960801925456438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4.7286448417918261E-3</v>
      </c>
      <c r="H30" s="18">
        <v>95000</v>
      </c>
      <c r="I30" s="21">
        <v>6.654367636187071E-2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3.7829158734334609E-2</v>
      </c>
      <c r="H31" s="24">
        <v>60000</v>
      </c>
      <c r="I31" s="26">
        <v>4.2027585070655189E-2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0</v>
      </c>
      <c r="E32" s="20">
        <v>0</v>
      </c>
      <c r="F32" s="18">
        <v>255712.87000000002</v>
      </c>
      <c r="G32" s="20">
        <v>0.24183506874105679</v>
      </c>
      <c r="H32" s="18">
        <v>784287.13</v>
      </c>
      <c r="I32" s="21">
        <v>0.54936156793158353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v>0</v>
      </c>
      <c r="F33" s="24">
        <v>0</v>
      </c>
      <c r="G33" s="25">
        <v>0</v>
      </c>
      <c r="H33" s="24">
        <v>300000</v>
      </c>
      <c r="I33" s="26">
        <v>0.21013792535327594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0</v>
      </c>
      <c r="E34" s="20">
        <v>0</v>
      </c>
      <c r="F34" s="18">
        <v>815997.58999999985</v>
      </c>
      <c r="G34" s="20">
        <v>0.77171255897361213</v>
      </c>
      <c r="H34" s="18">
        <v>234002.41000000015</v>
      </c>
      <c r="I34" s="21">
        <v>0.1639092698835557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6.147238294329374</v>
      </c>
      <c r="H35" s="24">
        <v>2500000</v>
      </c>
      <c r="I35" s="26">
        <v>1.7511493779439662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232129.28</v>
      </c>
      <c r="E36" s="20">
        <v>1.4323119453270252</v>
      </c>
      <c r="F36" s="18">
        <v>9368575.6099999994</v>
      </c>
      <c r="G36" s="20">
        <v>8.860133346632642</v>
      </c>
      <c r="H36" s="18">
        <v>2981424.3900000006</v>
      </c>
      <c r="I36" s="21">
        <v>2.0883677863741879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941249.86</v>
      </c>
      <c r="E37" s="25">
        <v>5.807812861933618</v>
      </c>
      <c r="F37" s="24">
        <v>4754760.97</v>
      </c>
      <c r="G37" s="25">
        <v>4.4967151869487196</v>
      </c>
      <c r="H37" s="24">
        <v>10405239.030000001</v>
      </c>
      <c r="I37" s="26">
        <v>7.2884511418971121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5695.49</v>
      </c>
      <c r="E38" s="20">
        <v>3.5142996012784852E-2</v>
      </c>
      <c r="F38" s="18">
        <v>125477.46</v>
      </c>
      <c r="G38" s="20">
        <v>0.11866766879802804</v>
      </c>
      <c r="H38" s="18">
        <v>134522.53999999998</v>
      </c>
      <c r="I38" s="21">
        <v>9.4227624896176906E-2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-150</v>
      </c>
      <c r="E39" s="25">
        <v>-9.255480041081151E-4</v>
      </c>
      <c r="F39" s="24">
        <v>138450</v>
      </c>
      <c r="G39" s="25">
        <v>0.13093617566921567</v>
      </c>
      <c r="H39" s="24">
        <v>61550</v>
      </c>
      <c r="I39" s="26">
        <v>4.3113297684980449E-2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1550000</v>
      </c>
      <c r="D40" s="19">
        <v>7796.33</v>
      </c>
      <c r="E40" s="20">
        <v>4.8105851139121469E-2</v>
      </c>
      <c r="F40" s="18">
        <v>197457.55999999994</v>
      </c>
      <c r="G40" s="20">
        <v>0.18674133451335995</v>
      </c>
      <c r="H40" s="18">
        <v>1352542.44</v>
      </c>
      <c r="I40" s="21">
        <v>0.94740154097952578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449155.39999999997</v>
      </c>
      <c r="E41" s="25">
        <v>2.7714325600292131</v>
      </c>
      <c r="F41" s="24">
        <v>2360267.9899999998</v>
      </c>
      <c r="G41" s="25">
        <v>2.2321738112319722</v>
      </c>
      <c r="H41" s="24">
        <v>3979732.0100000002</v>
      </c>
      <c r="I41" s="26">
        <v>2.7876420934780763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3.5022987558879323E-2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99554.66</v>
      </c>
      <c r="G43" s="25">
        <v>9.4151725897067814E-2</v>
      </c>
      <c r="H43" s="24">
        <v>450445.33999999997</v>
      </c>
      <c r="I43" s="26">
        <v>0.31551883077550336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3.5022987558879323E-2</v>
      </c>
      <c r="J44" s="31"/>
    </row>
    <row r="45" spans="1:10" s="2" customFormat="1" ht="11.25" x14ac:dyDescent="0.2">
      <c r="A45" s="3"/>
      <c r="B45" s="4" t="s">
        <v>13</v>
      </c>
      <c r="C45" s="27">
        <v>5700000</v>
      </c>
      <c r="D45" s="28">
        <v>660</v>
      </c>
      <c r="E45" s="29">
        <v>4.0724112180757057E-3</v>
      </c>
      <c r="F45" s="27">
        <v>3343835.38</v>
      </c>
      <c r="G45" s="29">
        <v>3.1623619842876018</v>
      </c>
      <c r="H45" s="27">
        <v>2356164.62</v>
      </c>
      <c r="I45" s="30">
        <v>1.6503984834586327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0</v>
      </c>
      <c r="E47" s="25">
        <v>0</v>
      </c>
      <c r="F47" s="24">
        <v>1804291.5899999999</v>
      </c>
      <c r="G47" s="25">
        <v>1.7063708240283744</v>
      </c>
      <c r="H47" s="24">
        <v>695708.41000000015</v>
      </c>
      <c r="I47" s="26">
        <v>0.48731573976075443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660</v>
      </c>
      <c r="E48" s="20">
        <v>4.0724112180757057E-3</v>
      </c>
      <c r="F48" s="18">
        <v>1525240.87</v>
      </c>
      <c r="G48" s="20">
        <v>1.4424644744831157</v>
      </c>
      <c r="H48" s="18">
        <v>1474759.13</v>
      </c>
      <c r="I48" s="21">
        <v>1.0330094132466738</v>
      </c>
    </row>
    <row r="49" spans="1:9" s="2" customFormat="1" ht="12" thickBot="1" x14ac:dyDescent="0.25">
      <c r="A49" s="3" t="s">
        <v>8</v>
      </c>
      <c r="B49" s="5" t="s">
        <v>7</v>
      </c>
      <c r="C49" s="24">
        <v>200000</v>
      </c>
      <c r="D49" s="24">
        <v>0</v>
      </c>
      <c r="E49" s="25">
        <v>0</v>
      </c>
      <c r="F49" s="24">
        <v>14302.92</v>
      </c>
      <c r="G49" s="25">
        <v>1.3526685776112228E-2</v>
      </c>
      <c r="H49" s="24">
        <v>185697.08</v>
      </c>
      <c r="I49" s="26">
        <v>0.13007333045120437</v>
      </c>
    </row>
    <row r="50" spans="1:9" s="2" customFormat="1" ht="16.5" customHeight="1" thickTop="1" thickBot="1" x14ac:dyDescent="0.2">
      <c r="A50" s="43" t="s">
        <v>0</v>
      </c>
      <c r="B50" s="44"/>
      <c r="C50" s="32">
        <f>SUM(C45,C4)</f>
        <v>248501917.30000001</v>
      </c>
      <c r="D50" s="32">
        <f>SUM(D45,D4)</f>
        <v>16206614.820000002</v>
      </c>
      <c r="E50" s="32">
        <f>E4+E42</f>
        <v>99.995927588781925</v>
      </c>
      <c r="F50" s="32">
        <f>SUM(F45,F4)</f>
        <v>105738539.62999998</v>
      </c>
      <c r="G50" s="32">
        <v>100</v>
      </c>
      <c r="H50" s="32">
        <f>SUM(H45,H4)</f>
        <v>142763377.67000002</v>
      </c>
      <c r="I50" s="32">
        <v>100</v>
      </c>
    </row>
    <row r="51" spans="1:9" s="2" customFormat="1" ht="16.5" customHeight="1" thickTop="1" x14ac:dyDescent="0.15">
      <c r="A51" s="45" t="s">
        <v>71</v>
      </c>
      <c r="B51" s="45"/>
      <c r="C51" s="46"/>
      <c r="D51" s="46"/>
      <c r="E51" s="46"/>
      <c r="F51" s="46"/>
      <c r="G51" s="46"/>
      <c r="H51" s="46"/>
      <c r="I51" s="46"/>
    </row>
    <row r="52" spans="1:9" s="2" customFormat="1" ht="16.5" customHeight="1" x14ac:dyDescent="0.15">
      <c r="A52" s="6"/>
      <c r="B52" s="6" t="s">
        <v>6</v>
      </c>
      <c r="C52" s="7">
        <f>F5</f>
        <v>53981299.339999996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22159651.670000002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26253753.239999998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3343835.38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105738539.62999998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22" zoomScale="120" workbookViewId="0">
      <selection activeCell="L34" sqref="L34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7" t="s">
        <v>77</v>
      </c>
      <c r="B1" s="47"/>
      <c r="C1" s="47"/>
      <c r="D1" s="47"/>
      <c r="E1" s="47"/>
      <c r="F1" s="47"/>
      <c r="G1" s="47"/>
      <c r="H1" s="47"/>
      <c r="I1" s="47"/>
    </row>
    <row r="2" spans="1:9" s="2" customFormat="1" ht="15" customHeight="1" thickBot="1" x14ac:dyDescent="0.25">
      <c r="A2" s="48" t="s">
        <v>3</v>
      </c>
      <c r="B2" s="49" t="s">
        <v>69</v>
      </c>
      <c r="C2" s="50" t="s">
        <v>68</v>
      </c>
      <c r="D2" s="52" t="s">
        <v>83</v>
      </c>
      <c r="E2" s="48"/>
      <c r="F2" s="53" t="s">
        <v>70</v>
      </c>
      <c r="G2" s="54"/>
      <c r="H2" s="55" t="s">
        <v>2</v>
      </c>
      <c r="I2" s="56"/>
    </row>
    <row r="3" spans="1:9" s="2" customFormat="1" ht="15" customHeight="1" thickBot="1" x14ac:dyDescent="0.2">
      <c r="A3" s="48"/>
      <c r="B3" s="49"/>
      <c r="C3" s="51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39" t="s">
        <v>67</v>
      </c>
    </row>
    <row r="4" spans="1:9" s="2" customFormat="1" ht="11.25" x14ac:dyDescent="0.2">
      <c r="A4" s="10"/>
      <c r="B4" s="12" t="s">
        <v>66</v>
      </c>
      <c r="C4" s="13">
        <v>249985569.31</v>
      </c>
      <c r="D4" s="16">
        <v>20856389.710000001</v>
      </c>
      <c r="E4" s="14">
        <v>99.995996591053654</v>
      </c>
      <c r="F4" s="13">
        <v>123251093.96000001</v>
      </c>
      <c r="G4" s="14">
        <v>97.357991874817259</v>
      </c>
      <c r="H4" s="13">
        <v>126734475.34999999</v>
      </c>
      <c r="I4" s="15">
        <v>97.796640236736977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13502320.34</v>
      </c>
      <c r="E5" s="29">
        <v>64.736898258215106</v>
      </c>
      <c r="F5" s="27">
        <v>67483619.680000007</v>
      </c>
      <c r="G5" s="29">
        <v>53.306380376801798</v>
      </c>
      <c r="H5" s="27">
        <v>98499404.319999993</v>
      </c>
      <c r="I5" s="30">
        <v>76.008606034095479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11079372.92</v>
      </c>
      <c r="E6" s="20">
        <v>53.120072656109386</v>
      </c>
      <c r="F6" s="18">
        <v>53430600.040000007</v>
      </c>
      <c r="G6" s="20">
        <v>42.205677511058511</v>
      </c>
      <c r="H6" s="18">
        <v>76834423.959999993</v>
      </c>
      <c r="I6" s="21">
        <v>59.290485063842127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38874.050000000003</v>
      </c>
      <c r="E7" s="25">
        <v>0.18638170006080354</v>
      </c>
      <c r="F7" s="24">
        <v>216855.41999999998</v>
      </c>
      <c r="G7" s="25">
        <v>0.17129753205453888</v>
      </c>
      <c r="H7" s="24">
        <v>483144.58</v>
      </c>
      <c r="I7" s="26">
        <v>0.37282607232247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176731.36</v>
      </c>
      <c r="E8" s="20">
        <v>0.84733881164576075</v>
      </c>
      <c r="F8" s="18">
        <v>1012845.87</v>
      </c>
      <c r="G8" s="20">
        <v>0.80006299995929231</v>
      </c>
      <c r="H8" s="18">
        <v>1187154.1299999999</v>
      </c>
      <c r="I8" s="21">
        <v>0.91608605343207805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65914.559999999998</v>
      </c>
      <c r="E9" s="25">
        <v>0.31602747209410487</v>
      </c>
      <c r="F9" s="24">
        <v>267260.36</v>
      </c>
      <c r="G9" s="25">
        <v>0.21111319276229107</v>
      </c>
      <c r="H9" s="24">
        <v>562739.64</v>
      </c>
      <c r="I9" s="26">
        <v>0.43424684536740682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30103.99</v>
      </c>
      <c r="E10" s="20">
        <v>0.14433363219971751</v>
      </c>
      <c r="F10" s="18">
        <v>32004.06</v>
      </c>
      <c r="G10" s="20">
        <v>2.5280514057363129E-2</v>
      </c>
      <c r="H10" s="18">
        <v>1367995.94</v>
      </c>
      <c r="I10" s="21">
        <v>1.0556354647780284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269826.59999999998</v>
      </c>
      <c r="E11" s="25">
        <v>1.2936841010809628</v>
      </c>
      <c r="F11" s="24">
        <v>1861936.7000000002</v>
      </c>
      <c r="G11" s="25">
        <v>1.4707732993335947</v>
      </c>
      <c r="H11" s="24">
        <v>3138063.3</v>
      </c>
      <c r="I11" s="26">
        <v>2.4215356298487065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v>0</v>
      </c>
      <c r="F12" s="18">
        <v>332271.55000000005</v>
      </c>
      <c r="G12" s="20">
        <v>0.26246656176237754</v>
      </c>
      <c r="H12" s="18">
        <v>853728.45</v>
      </c>
      <c r="I12" s="21">
        <v>0.65879291214122737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1789581.94</v>
      </c>
      <c r="E13" s="25">
        <v>8.580153711159781</v>
      </c>
      <c r="F13" s="24">
        <v>9610823.7899999991</v>
      </c>
      <c r="G13" s="25">
        <v>7.591741982921385</v>
      </c>
      <c r="H13" s="24">
        <v>12389176.210000001</v>
      </c>
      <c r="I13" s="26">
        <v>9.5603016092724982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16129.02</v>
      </c>
      <c r="E14" s="20">
        <v>7.7330614327930869E-2</v>
      </c>
      <c r="F14" s="18">
        <v>16547.02</v>
      </c>
      <c r="G14" s="20">
        <v>1.3070753264350489E-2</v>
      </c>
      <c r="H14" s="18">
        <v>813452.98</v>
      </c>
      <c r="I14" s="21">
        <v>0.62771371574200152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433500.6</v>
      </c>
      <c r="G15" s="25">
        <v>0.34242899220209405</v>
      </c>
      <c r="H15" s="24">
        <v>166499.40000000002</v>
      </c>
      <c r="I15" s="26">
        <v>0.12848186633087733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0.10957652111049396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35785.9</v>
      </c>
      <c r="E17" s="25">
        <v>0.17157555953665515</v>
      </c>
      <c r="F17" s="24">
        <v>268974.27</v>
      </c>
      <c r="G17" s="25">
        <v>0.21246703742600115</v>
      </c>
      <c r="H17" s="24">
        <v>561025.73</v>
      </c>
      <c r="I17" s="26">
        <v>0.43292427990757243</v>
      </c>
    </row>
    <row r="18" spans="1:10" s="2" customFormat="1" ht="11.25" x14ac:dyDescent="0.2">
      <c r="A18" s="17"/>
      <c r="B18" s="12" t="s">
        <v>54</v>
      </c>
      <c r="C18" s="13">
        <v>28722545.310000002</v>
      </c>
      <c r="D18" s="16">
        <v>4675153.6999999993</v>
      </c>
      <c r="E18" s="14">
        <v>22.415032512731649</v>
      </c>
      <c r="F18" s="13">
        <v>26834805.370000005</v>
      </c>
      <c r="G18" s="14">
        <v>21.197237924903551</v>
      </c>
      <c r="H18" s="13">
        <v>1887739.9399999976</v>
      </c>
      <c r="I18" s="15">
        <v>1.4567040520178334</v>
      </c>
    </row>
    <row r="19" spans="1:10" s="2" customFormat="1" ht="11.25" x14ac:dyDescent="0.2">
      <c r="A19" s="3" t="s">
        <v>53</v>
      </c>
      <c r="B19" s="5" t="s">
        <v>52</v>
      </c>
      <c r="C19" s="24">
        <v>25342545.310000002</v>
      </c>
      <c r="D19" s="24">
        <v>4633652.01</v>
      </c>
      <c r="E19" s="25">
        <v>22.21605258813937</v>
      </c>
      <c r="F19" s="24">
        <v>25342545.310000002</v>
      </c>
      <c r="G19" s="25">
        <v>20.018478060559101</v>
      </c>
      <c r="H19" s="24"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246816</v>
      </c>
      <c r="G20" s="20">
        <v>0.19496386888357722</v>
      </c>
      <c r="H20" s="18">
        <v>253184</v>
      </c>
      <c r="I20" s="21">
        <v>0.19537339380872751</v>
      </c>
    </row>
    <row r="21" spans="1:10" s="2" customFormat="1" ht="11.25" x14ac:dyDescent="0.2">
      <c r="A21" s="3" t="s">
        <v>48</v>
      </c>
      <c r="B21" s="5" t="s">
        <v>45</v>
      </c>
      <c r="C21" s="24">
        <v>2500000</v>
      </c>
      <c r="D21" s="24">
        <v>30524.42</v>
      </c>
      <c r="E21" s="25">
        <v>0.14634938456296662</v>
      </c>
      <c r="F21" s="24">
        <v>1185371.53</v>
      </c>
      <c r="G21" s="25">
        <v>0.93634375224152944</v>
      </c>
      <c r="H21" s="24">
        <v>1314628.47</v>
      </c>
      <c r="I21" s="26">
        <v>1.0144536217986717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3.8583282081159846E-2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3.8583282081159846E-2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10977.27</v>
      </c>
      <c r="E24" s="20">
        <v>5.2630540029311501E-2</v>
      </c>
      <c r="F24" s="18">
        <v>60072.530000000013</v>
      </c>
      <c r="G24" s="20">
        <v>4.7452243219340565E-2</v>
      </c>
      <c r="H24" s="18">
        <v>169927.46999999997</v>
      </c>
      <c r="I24" s="21">
        <v>0.13112719016695654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3.8583282081159846E-2</v>
      </c>
    </row>
    <row r="26" spans="1:10" s="2" customFormat="1" ht="11.25" x14ac:dyDescent="0.2">
      <c r="A26" s="17"/>
      <c r="B26" s="12" t="s">
        <v>44</v>
      </c>
      <c r="C26" s="13">
        <v>55280000</v>
      </c>
      <c r="D26" s="16">
        <v>2678915.67</v>
      </c>
      <c r="E26" s="14">
        <v>12.844065820106898</v>
      </c>
      <c r="F26" s="13">
        <v>28932668.910000004</v>
      </c>
      <c r="G26" s="14">
        <v>22.854373573111918</v>
      </c>
      <c r="H26" s="13">
        <v>26347331.089999996</v>
      </c>
      <c r="I26" s="15">
        <v>20.33133015062365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164027.1</v>
      </c>
      <c r="E27" s="25">
        <v>0.78642821507003846</v>
      </c>
      <c r="F27" s="24">
        <v>914482.48</v>
      </c>
      <c r="G27" s="25">
        <v>0.72236419975629018</v>
      </c>
      <c r="H27" s="24">
        <v>1215517.52</v>
      </c>
      <c r="I27" s="26">
        <v>0.93797310697503711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145283.18</v>
      </c>
      <c r="E28" s="20">
        <v>0.69656045816270051</v>
      </c>
      <c r="F28" s="18">
        <v>486241.63999999996</v>
      </c>
      <c r="G28" s="20">
        <v>0.38408997531236039</v>
      </c>
      <c r="H28" s="18">
        <v>713758.3600000001</v>
      </c>
      <c r="I28" s="21">
        <v>0.55078280283332082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1900000</v>
      </c>
      <c r="D29" s="24">
        <v>279312.71999999997</v>
      </c>
      <c r="E29" s="25">
        <v>1.3391653198523745</v>
      </c>
      <c r="F29" s="24">
        <v>780397.40999999992</v>
      </c>
      <c r="G29" s="25">
        <v>0.6164482785569948</v>
      </c>
      <c r="H29" s="24">
        <v>1119602.5900000001</v>
      </c>
      <c r="I29" s="26">
        <v>0.86395885097534308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3.9495792185996297E-3</v>
      </c>
      <c r="H30" s="18">
        <v>95000</v>
      </c>
      <c r="I30" s="21">
        <v>7.3308235954203702E-2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3.1596633748797037E-2</v>
      </c>
      <c r="H31" s="24">
        <v>60000</v>
      </c>
      <c r="I31" s="26">
        <v>4.6299938497391814E-2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-12331.83</v>
      </c>
      <c r="E32" s="20">
        <v>-5.9124980295616712E-2</v>
      </c>
      <c r="F32" s="18">
        <v>243381.04000000004</v>
      </c>
      <c r="G32" s="20">
        <v>0.19225053955703306</v>
      </c>
      <c r="H32" s="18">
        <v>796618.96</v>
      </c>
      <c r="I32" s="21">
        <v>0.61472348089760376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550000</v>
      </c>
      <c r="D33" s="24">
        <v>69500</v>
      </c>
      <c r="E33" s="25">
        <v>0.33321787038463563</v>
      </c>
      <c r="F33" s="24">
        <v>69500</v>
      </c>
      <c r="G33" s="25">
        <v>5.4899151138534844E-2</v>
      </c>
      <c r="H33" s="24">
        <v>480500</v>
      </c>
      <c r="I33" s="26">
        <v>0.37078534079994613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2000</v>
      </c>
      <c r="E34" s="20">
        <v>9.5890034643060611E-3</v>
      </c>
      <c r="F34" s="18">
        <v>817997.58999999985</v>
      </c>
      <c r="G34" s="20">
        <v>0.64614925646571575</v>
      </c>
      <c r="H34" s="18">
        <v>232002.41000000015</v>
      </c>
      <c r="I34" s="21">
        <v>0.1790282885707781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5.1344529841795179</v>
      </c>
      <c r="H35" s="24">
        <v>2500000</v>
      </c>
      <c r="I35" s="26">
        <v>1.9291641040579923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14050000</v>
      </c>
      <c r="D36" s="19">
        <v>422893.39</v>
      </c>
      <c r="E36" s="20">
        <v>2.0275630908710673</v>
      </c>
      <c r="F36" s="18">
        <v>9791469</v>
      </c>
      <c r="G36" s="20">
        <v>7.7344364963924983</v>
      </c>
      <c r="H36" s="18">
        <v>4258531</v>
      </c>
      <c r="I36" s="21">
        <v>3.286162056487274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1030600.65</v>
      </c>
      <c r="E37" s="25">
        <v>4.9412166015830392</v>
      </c>
      <c r="F37" s="24">
        <v>5785361.6200000001</v>
      </c>
      <c r="G37" s="25">
        <v>4.5699488052871766</v>
      </c>
      <c r="H37" s="24">
        <v>9374638.379999999</v>
      </c>
      <c r="I37" s="26">
        <v>7.2340863404881466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1336</v>
      </c>
      <c r="E38" s="20">
        <v>6.4054543141564488E-3</v>
      </c>
      <c r="F38" s="18">
        <v>126813.46</v>
      </c>
      <c r="G38" s="20">
        <v>0.10017196125094306</v>
      </c>
      <c r="H38" s="18">
        <v>133186.53999999998</v>
      </c>
      <c r="I38" s="21">
        <v>0.10277547684467356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-150</v>
      </c>
      <c r="E39" s="25">
        <v>-7.1917525982295467E-4</v>
      </c>
      <c r="F39" s="24">
        <v>138300</v>
      </c>
      <c r="G39" s="25">
        <v>0.10924536118646574</v>
      </c>
      <c r="H39" s="24">
        <v>61700</v>
      </c>
      <c r="I39" s="26">
        <v>4.7611770088151248E-2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1550000</v>
      </c>
      <c r="D40" s="19">
        <v>54292.81</v>
      </c>
      <c r="E40" s="20">
        <v>0.26030697158845539</v>
      </c>
      <c r="F40" s="18">
        <v>251750.37</v>
      </c>
      <c r="G40" s="20">
        <v>0.19886160592535351</v>
      </c>
      <c r="H40" s="18">
        <v>1298249.6299999999</v>
      </c>
      <c r="I40" s="21">
        <v>1.0018146337210279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522151.65</v>
      </c>
      <c r="E41" s="25">
        <v>2.5034569903715633</v>
      </c>
      <c r="F41" s="24">
        <v>2882419.6399999997</v>
      </c>
      <c r="G41" s="25">
        <v>2.2768689418854846</v>
      </c>
      <c r="H41" s="24">
        <v>3457580.3600000003</v>
      </c>
      <c r="I41" s="26">
        <v>2.6680959669631643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3.8583282081159846E-2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99554.66</v>
      </c>
      <c r="G43" s="25">
        <v>7.8639803250150353E-2</v>
      </c>
      <c r="H43" s="24">
        <v>450445.33999999997</v>
      </c>
      <c r="I43" s="26">
        <v>0.34759319230727909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3.8583282081159846E-2</v>
      </c>
      <c r="J44" s="31"/>
    </row>
    <row r="45" spans="1:10" s="2" customFormat="1" ht="11.25" x14ac:dyDescent="0.2">
      <c r="A45" s="3"/>
      <c r="B45" s="4" t="s">
        <v>13</v>
      </c>
      <c r="C45" s="27">
        <v>6200000</v>
      </c>
      <c r="D45" s="28">
        <v>835</v>
      </c>
      <c r="E45" s="29">
        <v>4.0034089463477805E-3</v>
      </c>
      <c r="F45" s="27">
        <v>3344670.38</v>
      </c>
      <c r="G45" s="29">
        <v>2.6420081251827447</v>
      </c>
      <c r="H45" s="27">
        <v>2855329.62</v>
      </c>
      <c r="I45" s="30">
        <v>2.2033597632630189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0</v>
      </c>
      <c r="E47" s="25">
        <v>0</v>
      </c>
      <c r="F47" s="24">
        <v>1804291.5899999999</v>
      </c>
      <c r="G47" s="25">
        <v>1.4252385136316164</v>
      </c>
      <c r="H47" s="24">
        <v>695708.41000000015</v>
      </c>
      <c r="I47" s="26">
        <v>0.53685427658530427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3500000</v>
      </c>
      <c r="D48" s="19">
        <v>835</v>
      </c>
      <c r="E48" s="20">
        <v>4.0034089463477805E-3</v>
      </c>
      <c r="F48" s="18">
        <v>1526075.87</v>
      </c>
      <c r="G48" s="20">
        <v>1.2054715084316698</v>
      </c>
      <c r="H48" s="18">
        <v>1973924.13</v>
      </c>
      <c r="I48" s="21">
        <v>1.5232094302919605</v>
      </c>
    </row>
    <row r="49" spans="1:9" s="2" customFormat="1" ht="12" thickBot="1" x14ac:dyDescent="0.25">
      <c r="A49" s="3" t="s">
        <v>8</v>
      </c>
      <c r="B49" s="5" t="s">
        <v>7</v>
      </c>
      <c r="C49" s="24">
        <v>200000</v>
      </c>
      <c r="D49" s="24">
        <v>0</v>
      </c>
      <c r="E49" s="25">
        <v>0</v>
      </c>
      <c r="F49" s="24">
        <v>14302.92</v>
      </c>
      <c r="G49" s="25">
        <v>1.1298103119458601E-2</v>
      </c>
      <c r="H49" s="24">
        <v>185697.08</v>
      </c>
      <c r="I49" s="26">
        <v>0.14329605638575413</v>
      </c>
    </row>
    <row r="50" spans="1:9" s="2" customFormat="1" ht="16.5" customHeight="1" thickTop="1" thickBot="1" x14ac:dyDescent="0.2">
      <c r="A50" s="43" t="s">
        <v>0</v>
      </c>
      <c r="B50" s="44"/>
      <c r="C50" s="32">
        <f>SUM(C45,C4)</f>
        <v>256185569.31</v>
      </c>
      <c r="D50" s="32">
        <f>SUM(D45,D4)</f>
        <v>20857224.710000001</v>
      </c>
      <c r="E50" s="32">
        <f>SUM(E45+E26+E18+E5)</f>
        <v>100</v>
      </c>
      <c r="F50" s="32">
        <f>SUM(F45,F4)</f>
        <v>126595764.34</v>
      </c>
      <c r="G50" s="32">
        <f>SUM(G45+G26+G18+G5)</f>
        <v>100.00000000000001</v>
      </c>
      <c r="H50" s="32">
        <f>SUM(H45,H4)</f>
        <v>129589804.97</v>
      </c>
      <c r="I50" s="32">
        <f>SUM(I45+I26+I18+I5)</f>
        <v>99.999999999999986</v>
      </c>
    </row>
    <row r="51" spans="1:9" s="2" customFormat="1" ht="16.5" customHeight="1" thickTop="1" x14ac:dyDescent="0.15">
      <c r="A51" s="45" t="s">
        <v>71</v>
      </c>
      <c r="B51" s="45"/>
      <c r="C51" s="46"/>
      <c r="D51" s="46"/>
      <c r="E51" s="46"/>
      <c r="F51" s="46"/>
      <c r="G51" s="46"/>
      <c r="H51" s="46"/>
      <c r="I51" s="46"/>
    </row>
    <row r="52" spans="1:9" s="2" customFormat="1" ht="16.5" customHeight="1" x14ac:dyDescent="0.15">
      <c r="A52" s="6"/>
      <c r="B52" s="6" t="s">
        <v>6</v>
      </c>
      <c r="C52" s="7">
        <f>F5</f>
        <v>67483619.680000007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26834805.370000005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28932668.910000004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3344670.38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126595764.34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19" zoomScale="120" workbookViewId="0">
      <selection activeCell="D45" sqref="D45:I50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7" t="s">
        <v>77</v>
      </c>
      <c r="B1" s="47"/>
      <c r="C1" s="47"/>
      <c r="D1" s="47"/>
      <c r="E1" s="47"/>
      <c r="F1" s="47"/>
      <c r="G1" s="47"/>
      <c r="H1" s="47"/>
      <c r="I1" s="47"/>
    </row>
    <row r="2" spans="1:9" s="2" customFormat="1" ht="15" customHeight="1" thickBot="1" x14ac:dyDescent="0.25">
      <c r="A2" s="48" t="s">
        <v>3</v>
      </c>
      <c r="B2" s="49" t="s">
        <v>69</v>
      </c>
      <c r="C2" s="50" t="s">
        <v>68</v>
      </c>
      <c r="D2" s="52" t="s">
        <v>83</v>
      </c>
      <c r="E2" s="48"/>
      <c r="F2" s="53" t="s">
        <v>70</v>
      </c>
      <c r="G2" s="54"/>
      <c r="H2" s="55" t="s">
        <v>2</v>
      </c>
      <c r="I2" s="56"/>
    </row>
    <row r="3" spans="1:9" s="2" customFormat="1" ht="15" customHeight="1" thickBot="1" x14ac:dyDescent="0.2">
      <c r="A3" s="48"/>
      <c r="B3" s="49"/>
      <c r="C3" s="51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40" t="s">
        <v>67</v>
      </c>
    </row>
    <row r="4" spans="1:9" s="2" customFormat="1" ht="11.25" x14ac:dyDescent="0.2">
      <c r="A4" s="10"/>
      <c r="B4" s="12" t="s">
        <v>66</v>
      </c>
      <c r="C4" s="13">
        <v>256181702.23000002</v>
      </c>
      <c r="D4" s="16">
        <v>20020633.709999997</v>
      </c>
      <c r="E4" s="14">
        <v>97.406844287205999</v>
      </c>
      <c r="F4" s="13">
        <v>143271727.67000002</v>
      </c>
      <c r="G4" s="14">
        <v>97.364815511704876</v>
      </c>
      <c r="H4" s="13">
        <v>112909974.56</v>
      </c>
      <c r="I4" s="15">
        <v>97.984643297215172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11239496.23</v>
      </c>
      <c r="E5" s="29">
        <v>54.683776497814421</v>
      </c>
      <c r="F5" s="27">
        <v>78723115.910000011</v>
      </c>
      <c r="G5" s="29">
        <v>53.498773147611544</v>
      </c>
      <c r="H5" s="27">
        <v>87259908.089999989</v>
      </c>
      <c r="I5" s="30">
        <v>75.725204984462351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8756315.7100000009</v>
      </c>
      <c r="E6" s="20">
        <v>42.602301867575889</v>
      </c>
      <c r="F6" s="18">
        <v>62186915.750000007</v>
      </c>
      <c r="G6" s="20">
        <v>42.261077448488933</v>
      </c>
      <c r="H6" s="18">
        <v>68078108.25</v>
      </c>
      <c r="I6" s="21">
        <v>59.079006785894819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56155.55</v>
      </c>
      <c r="E7" s="25">
        <v>0.27321487391182142</v>
      </c>
      <c r="F7" s="24">
        <v>273010.96999999997</v>
      </c>
      <c r="G7" s="25">
        <v>0.18553320434543477</v>
      </c>
      <c r="H7" s="24">
        <v>426989.03</v>
      </c>
      <c r="I7" s="26">
        <v>0.37054625120069556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178611.49</v>
      </c>
      <c r="E8" s="20">
        <v>0.86900254239434127</v>
      </c>
      <c r="F8" s="18">
        <v>1191457.3599999999</v>
      </c>
      <c r="G8" s="20">
        <v>0.80969237918077885</v>
      </c>
      <c r="H8" s="18">
        <v>1008542.6400000001</v>
      </c>
      <c r="I8" s="21">
        <v>0.87522551674934757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81246.850000000006</v>
      </c>
      <c r="E9" s="25">
        <v>0.39529214616333858</v>
      </c>
      <c r="F9" s="24">
        <v>348507.20999999996</v>
      </c>
      <c r="G9" s="25">
        <v>0.23683905232374852</v>
      </c>
      <c r="H9" s="24">
        <v>481492.79000000004</v>
      </c>
      <c r="I9" s="26">
        <v>0.41784527418576484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29156.55</v>
      </c>
      <c r="E10" s="20">
        <v>0.14185602548552578</v>
      </c>
      <c r="F10" s="18">
        <v>61160.61</v>
      </c>
      <c r="G10" s="20">
        <v>4.1563619048060385E-2</v>
      </c>
      <c r="H10" s="18">
        <v>1338839.3899999999</v>
      </c>
      <c r="I10" s="21">
        <v>1.1618610363931972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307295.78999999998</v>
      </c>
      <c r="E11" s="25">
        <v>1.4950931923644866</v>
      </c>
      <c r="F11" s="24">
        <v>2169232.4900000002</v>
      </c>
      <c r="G11" s="25">
        <v>1.4741702681028763</v>
      </c>
      <c r="H11" s="24">
        <v>2830767.51</v>
      </c>
      <c r="I11" s="26">
        <v>2.4565743266313596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v>0</v>
      </c>
      <c r="F12" s="18">
        <v>332271.55000000005</v>
      </c>
      <c r="G12" s="20">
        <v>0.2258055981571889</v>
      </c>
      <c r="H12" s="18">
        <v>853728.45</v>
      </c>
      <c r="I12" s="21">
        <v>0.74087588782053826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1794383.54</v>
      </c>
      <c r="E13" s="25">
        <v>8.7302550260935536</v>
      </c>
      <c r="F13" s="24">
        <v>11405207.329999998</v>
      </c>
      <c r="G13" s="25">
        <v>7.7507678982970551</v>
      </c>
      <c r="H13" s="24">
        <v>10594792.670000002</v>
      </c>
      <c r="I13" s="26">
        <v>9.1942893851795411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131.47999999999999</v>
      </c>
      <c r="E14" s="20">
        <v>6.3969263273044744E-4</v>
      </c>
      <c r="F14" s="18">
        <v>16678.5</v>
      </c>
      <c r="G14" s="20">
        <v>1.1334400037754285E-2</v>
      </c>
      <c r="H14" s="18">
        <v>813321.5</v>
      </c>
      <c r="I14" s="21">
        <v>0.70581024727011488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433500.6</v>
      </c>
      <c r="G15" s="25">
        <v>0.29459898773909554</v>
      </c>
      <c r="H15" s="24">
        <v>166499.40000000002</v>
      </c>
      <c r="I15" s="26">
        <v>0.1444901956782475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0.12322931966308073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36199.269999999997</v>
      </c>
      <c r="E17" s="25">
        <v>0.17612113119273126</v>
      </c>
      <c r="F17" s="24">
        <v>305173.54000000004</v>
      </c>
      <c r="G17" s="25">
        <v>0.2073902918906142</v>
      </c>
      <c r="H17" s="24">
        <v>524826.46</v>
      </c>
      <c r="I17" s="26">
        <v>0.45545075779565525</v>
      </c>
    </row>
    <row r="18" spans="1:10" s="2" customFormat="1" ht="11.25" x14ac:dyDescent="0.2">
      <c r="A18" s="17"/>
      <c r="B18" s="12" t="s">
        <v>54</v>
      </c>
      <c r="C18" s="13">
        <v>34918678.230000004</v>
      </c>
      <c r="D18" s="16">
        <v>6735855.2799999993</v>
      </c>
      <c r="E18" s="14">
        <v>32.772109809510837</v>
      </c>
      <c r="F18" s="13">
        <v>33570660.649999999</v>
      </c>
      <c r="G18" s="14">
        <v>22.813999900398493</v>
      </c>
      <c r="H18" s="13">
        <v>1348017.5800000057</v>
      </c>
      <c r="I18" s="15">
        <v>1.1698259808258675</v>
      </c>
    </row>
    <row r="19" spans="1:10" s="2" customFormat="1" ht="11.25" x14ac:dyDescent="0.2">
      <c r="A19" s="3" t="s">
        <v>53</v>
      </c>
      <c r="B19" s="5" t="s">
        <v>52</v>
      </c>
      <c r="C19" s="24">
        <v>31538678.23</v>
      </c>
      <c r="D19" s="24">
        <v>6196132.9199999999</v>
      </c>
      <c r="E19" s="25">
        <v>30.146186342733461</v>
      </c>
      <c r="F19" s="24">
        <v>31538678.23</v>
      </c>
      <c r="G19" s="25">
        <v>21.433102240659068</v>
      </c>
      <c r="H19" s="24"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246816</v>
      </c>
      <c r="G20" s="20">
        <v>0.16773158735607888</v>
      </c>
      <c r="H20" s="18">
        <v>253184</v>
      </c>
      <c r="I20" s="21">
        <v>0.21971614133505235</v>
      </c>
    </row>
    <row r="21" spans="1:10" s="2" customFormat="1" ht="11.25" x14ac:dyDescent="0.2">
      <c r="A21" s="3" t="s">
        <v>48</v>
      </c>
      <c r="B21" s="5" t="s">
        <v>45</v>
      </c>
      <c r="C21" s="24">
        <v>2500000</v>
      </c>
      <c r="D21" s="24">
        <v>529050.93999999994</v>
      </c>
      <c r="E21" s="25">
        <v>2.5740035644745816</v>
      </c>
      <c r="F21" s="24">
        <v>1714422.47</v>
      </c>
      <c r="G21" s="25">
        <v>1.1650897927688217</v>
      </c>
      <c r="H21" s="24">
        <v>785577.53</v>
      </c>
      <c r="I21" s="26">
        <v>0.68173369411622109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4.3390605515169267E-2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4.3390605515169267E-2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10671.42</v>
      </c>
      <c r="E24" s="20">
        <v>5.1919902302801579E-2</v>
      </c>
      <c r="F24" s="18">
        <v>70743.950000000012</v>
      </c>
      <c r="G24" s="20">
        <v>4.8076279614526929E-2</v>
      </c>
      <c r="H24" s="18">
        <v>159256.04999999999</v>
      </c>
      <c r="I24" s="21">
        <v>0.13820432882908146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4.3390605515169267E-2</v>
      </c>
    </row>
    <row r="26" spans="1:10" s="2" customFormat="1" ht="11.25" x14ac:dyDescent="0.2">
      <c r="A26" s="17"/>
      <c r="B26" s="12" t="s">
        <v>44</v>
      </c>
      <c r="C26" s="13">
        <v>55280000</v>
      </c>
      <c r="D26" s="16">
        <v>2045282.2000000002</v>
      </c>
      <c r="E26" s="14">
        <v>9.9509579798807568</v>
      </c>
      <c r="F26" s="13">
        <v>30977951.110000003</v>
      </c>
      <c r="G26" s="14">
        <v>21.052042463694843</v>
      </c>
      <c r="H26" s="13">
        <v>24302048.889999997</v>
      </c>
      <c r="I26" s="15">
        <v>21.089612331926944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168577.91</v>
      </c>
      <c r="E27" s="25">
        <v>0.82018593754256497</v>
      </c>
      <c r="F27" s="24">
        <v>1083060.3899999999</v>
      </c>
      <c r="G27" s="25">
        <v>0.73602780377768806</v>
      </c>
      <c r="H27" s="24">
        <v>1046939.6100000001</v>
      </c>
      <c r="I27" s="26">
        <v>0.90854687231430342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21644.400000000001</v>
      </c>
      <c r="E28" s="20">
        <v>0.10530699132849787</v>
      </c>
      <c r="F28" s="18">
        <v>507886.04</v>
      </c>
      <c r="G28" s="20">
        <v>0.34514995658787506</v>
      </c>
      <c r="H28" s="18">
        <v>692113.96</v>
      </c>
      <c r="I28" s="21">
        <v>0.60062487619803284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1900000</v>
      </c>
      <c r="D29" s="24">
        <v>28867.77</v>
      </c>
      <c r="E29" s="25">
        <v>0.14045101758713896</v>
      </c>
      <c r="F29" s="24">
        <v>809265.17999999993</v>
      </c>
      <c r="G29" s="25">
        <v>0.54996164443716333</v>
      </c>
      <c r="H29" s="24">
        <v>1090734.82</v>
      </c>
      <c r="I29" s="26">
        <v>0.94655288592558318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3.3979074970034127E-3</v>
      </c>
      <c r="H30" s="18">
        <v>95000</v>
      </c>
      <c r="I30" s="21">
        <v>8.2442150478821627E-2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2.7183259976027302E-2</v>
      </c>
      <c r="H31" s="24">
        <v>60000</v>
      </c>
      <c r="I31" s="26">
        <v>5.2068726618203123E-2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0</v>
      </c>
      <c r="E32" s="20">
        <v>0</v>
      </c>
      <c r="F32" s="18">
        <v>243381.04000000004</v>
      </c>
      <c r="G32" s="20">
        <v>0.16539725208889752</v>
      </c>
      <c r="H32" s="18">
        <v>796618.96</v>
      </c>
      <c r="I32" s="21">
        <v>0.69131558078528821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550000</v>
      </c>
      <c r="D33" s="24">
        <v>0</v>
      </c>
      <c r="E33" s="25">
        <v>0</v>
      </c>
      <c r="F33" s="24">
        <v>69500</v>
      </c>
      <c r="G33" s="25">
        <v>4.7230914208347442E-2</v>
      </c>
      <c r="H33" s="24">
        <v>480500</v>
      </c>
      <c r="I33" s="26">
        <v>0.41698371900077674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0</v>
      </c>
      <c r="E34" s="20">
        <v>0</v>
      </c>
      <c r="F34" s="18">
        <v>817997.58999999985</v>
      </c>
      <c r="G34" s="20">
        <v>0.55589602871834476</v>
      </c>
      <c r="H34" s="18">
        <v>232002.41000000015</v>
      </c>
      <c r="I34" s="21">
        <v>0.20133450101757136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4.4172797461044366</v>
      </c>
      <c r="H35" s="24">
        <v>2500000</v>
      </c>
      <c r="I35" s="26">
        <v>2.1695302757584636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14050000</v>
      </c>
      <c r="D36" s="19">
        <v>215218.00999999998</v>
      </c>
      <c r="E36" s="20">
        <v>1.0471050762694536</v>
      </c>
      <c r="F36" s="18">
        <v>10006687.01</v>
      </c>
      <c r="G36" s="20">
        <v>6.8003593622891341</v>
      </c>
      <c r="H36" s="18">
        <v>4043312.99</v>
      </c>
      <c r="I36" s="21">
        <v>3.5088359784689915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1035110.41</v>
      </c>
      <c r="E37" s="25">
        <v>5.0361462073288177</v>
      </c>
      <c r="F37" s="24">
        <v>6820472.0300000003</v>
      </c>
      <c r="G37" s="25">
        <v>4.6350666087678176</v>
      </c>
      <c r="H37" s="24">
        <v>8339527.9699999997</v>
      </c>
      <c r="I37" s="26">
        <v>7.2371433665798079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0</v>
      </c>
      <c r="E38" s="20">
        <v>0</v>
      </c>
      <c r="F38" s="18">
        <v>126813.46</v>
      </c>
      <c r="G38" s="20">
        <v>8.6180081290988489E-2</v>
      </c>
      <c r="H38" s="18">
        <v>133186.53999999998</v>
      </c>
      <c r="I38" s="21">
        <v>0.11558089234140624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-150</v>
      </c>
      <c r="E39" s="25">
        <v>-7.2979840971681726E-4</v>
      </c>
      <c r="F39" s="24">
        <v>138150</v>
      </c>
      <c r="G39" s="25">
        <v>9.3884184142204299E-2</v>
      </c>
      <c r="H39" s="24">
        <v>61850</v>
      </c>
      <c r="I39" s="26">
        <v>5.3674179022264394E-2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1550000</v>
      </c>
      <c r="D40" s="19">
        <v>0.06</v>
      </c>
      <c r="E40" s="20">
        <v>2.9191936388672687E-7</v>
      </c>
      <c r="F40" s="18">
        <v>251750.43</v>
      </c>
      <c r="G40" s="20">
        <v>0.17108493469416658</v>
      </c>
      <c r="H40" s="18">
        <v>1298249.57</v>
      </c>
      <c r="I40" s="21">
        <v>1.1266366990421628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576013.64</v>
      </c>
      <c r="E41" s="25">
        <v>2.8024922563146348</v>
      </c>
      <c r="F41" s="24">
        <v>3458433.28</v>
      </c>
      <c r="G41" s="25">
        <v>2.3502872739996206</v>
      </c>
      <c r="H41" s="24">
        <v>2881566.7200000002</v>
      </c>
      <c r="I41" s="26">
        <v>2.5006584962632048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4.3390605515169267E-2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99554.66</v>
      </c>
      <c r="G43" s="25">
        <v>6.7655505115125164E-2</v>
      </c>
      <c r="H43" s="24">
        <v>450445.33999999997</v>
      </c>
      <c r="I43" s="26">
        <v>0.39090192108172594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4.3390605515169267E-2</v>
      </c>
      <c r="J44" s="31"/>
    </row>
    <row r="45" spans="1:10" s="2" customFormat="1" ht="11.25" x14ac:dyDescent="0.2">
      <c r="A45" s="3"/>
      <c r="B45" s="4" t="s">
        <v>13</v>
      </c>
      <c r="C45" s="27">
        <v>6200000</v>
      </c>
      <c r="D45" s="28">
        <v>532987.4</v>
      </c>
      <c r="E45" s="29">
        <v>2.5931557127940077</v>
      </c>
      <c r="F45" s="27">
        <v>3877657.78</v>
      </c>
      <c r="G45" s="29">
        <v>2.6351844882951223</v>
      </c>
      <c r="H45" s="27">
        <v>2322342.2200000002</v>
      </c>
      <c r="I45" s="30">
        <v>2.0153567027848491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0</v>
      </c>
      <c r="E47" s="25">
        <v>0</v>
      </c>
      <c r="F47" s="24">
        <v>1804291.5899999999</v>
      </c>
      <c r="G47" s="25">
        <v>1.2261631840882417</v>
      </c>
      <c r="H47" s="24">
        <v>695708.41000000015</v>
      </c>
      <c r="I47" s="26">
        <v>0.60374418343791303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3500000</v>
      </c>
      <c r="D48" s="19">
        <v>532987.4</v>
      </c>
      <c r="E48" s="20">
        <v>2.5931557127940077</v>
      </c>
      <c r="F48" s="18">
        <v>2059063.27</v>
      </c>
      <c r="G48" s="20">
        <v>1.3993013043874725</v>
      </c>
      <c r="H48" s="18">
        <v>1440936.73</v>
      </c>
      <c r="I48" s="21">
        <v>1.2504623444749594</v>
      </c>
    </row>
    <row r="49" spans="1:9" s="2" customFormat="1" ht="12" thickBot="1" x14ac:dyDescent="0.25">
      <c r="A49" s="3" t="s">
        <v>8</v>
      </c>
      <c r="B49" s="5" t="s">
        <v>7</v>
      </c>
      <c r="C49" s="24">
        <v>200000</v>
      </c>
      <c r="D49" s="24">
        <v>0</v>
      </c>
      <c r="E49" s="25">
        <v>0</v>
      </c>
      <c r="F49" s="24">
        <v>14302.92</v>
      </c>
      <c r="G49" s="25">
        <v>9.7199998194080119E-3</v>
      </c>
      <c r="H49" s="24">
        <v>185697.08</v>
      </c>
      <c r="I49" s="26">
        <v>0.16115017487197658</v>
      </c>
    </row>
    <row r="50" spans="1:9" s="2" customFormat="1" ht="16.5" customHeight="1" thickTop="1" thickBot="1" x14ac:dyDescent="0.2">
      <c r="A50" s="43" t="s">
        <v>0</v>
      </c>
      <c r="B50" s="44"/>
      <c r="C50" s="32">
        <f>SUM(C45,C4)</f>
        <v>262381702.23000002</v>
      </c>
      <c r="D50" s="32">
        <f>SUM(D45,D4)</f>
        <v>20553621.109999996</v>
      </c>
      <c r="E50" s="32">
        <f>SUM(E45+E26+E18+E5)</f>
        <v>100.00000000000003</v>
      </c>
      <c r="F50" s="32">
        <f>SUM(F45,F4)</f>
        <v>147149385.45000002</v>
      </c>
      <c r="G50" s="32">
        <f>SUM(G45+G26+G18+G5)</f>
        <v>100</v>
      </c>
      <c r="H50" s="32">
        <f>SUM(H45,H4)</f>
        <v>115232316.78</v>
      </c>
      <c r="I50" s="32">
        <f>SUM(I45+I26+I18+I5)</f>
        <v>100.00000000000001</v>
      </c>
    </row>
    <row r="51" spans="1:9" s="2" customFormat="1" ht="16.5" customHeight="1" thickTop="1" x14ac:dyDescent="0.15">
      <c r="A51" s="45" t="s">
        <v>71</v>
      </c>
      <c r="B51" s="45"/>
      <c r="C51" s="46"/>
      <c r="D51" s="46"/>
      <c r="E51" s="46"/>
      <c r="F51" s="46"/>
      <c r="G51" s="46"/>
      <c r="H51" s="46"/>
      <c r="I51" s="46"/>
    </row>
    <row r="52" spans="1:9" s="2" customFormat="1" ht="16.5" customHeight="1" x14ac:dyDescent="0.15">
      <c r="A52" s="6"/>
      <c r="B52" s="6" t="s">
        <v>6</v>
      </c>
      <c r="C52" s="7">
        <f>F5</f>
        <v>78723115.910000011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33570660.649999999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30977951.110000003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3877657.78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147149385.45000002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19" zoomScale="120" workbookViewId="0">
      <selection activeCell="C45" sqref="C45:I49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7" t="s">
        <v>77</v>
      </c>
      <c r="B1" s="47"/>
      <c r="C1" s="47"/>
      <c r="D1" s="47"/>
      <c r="E1" s="47"/>
      <c r="F1" s="47"/>
      <c r="G1" s="47"/>
      <c r="H1" s="47"/>
      <c r="I1" s="47"/>
    </row>
    <row r="2" spans="1:9" s="2" customFormat="1" ht="15" customHeight="1" thickBot="1" x14ac:dyDescent="0.25">
      <c r="A2" s="48" t="s">
        <v>3</v>
      </c>
      <c r="B2" s="49" t="s">
        <v>69</v>
      </c>
      <c r="C2" s="50" t="s">
        <v>68</v>
      </c>
      <c r="D2" s="52" t="s">
        <v>84</v>
      </c>
      <c r="E2" s="48"/>
      <c r="F2" s="53" t="s">
        <v>70</v>
      </c>
      <c r="G2" s="54"/>
      <c r="H2" s="55" t="s">
        <v>2</v>
      </c>
      <c r="I2" s="56"/>
    </row>
    <row r="3" spans="1:9" s="2" customFormat="1" ht="15" customHeight="1" thickBot="1" x14ac:dyDescent="0.2">
      <c r="A3" s="48"/>
      <c r="B3" s="49"/>
      <c r="C3" s="51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41" t="s">
        <v>67</v>
      </c>
    </row>
    <row r="4" spans="1:9" s="2" customFormat="1" ht="11.25" x14ac:dyDescent="0.2">
      <c r="A4" s="10"/>
      <c r="B4" s="12" t="s">
        <v>66</v>
      </c>
      <c r="C4" s="13">
        <v>260848627.5</v>
      </c>
      <c r="D4" s="16">
        <v>17497504.370000001</v>
      </c>
      <c r="E4" s="14">
        <v>99.904904942606407</v>
      </c>
      <c r="F4" s="13">
        <v>160769232.03999999</v>
      </c>
      <c r="G4" s="14">
        <v>97.634987828124309</v>
      </c>
      <c r="H4" s="13">
        <v>100079395.46000001</v>
      </c>
      <c r="I4" s="15">
        <v>96.802549229051451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10744012.690000001</v>
      </c>
      <c r="E5" s="29">
        <v>61.344723441643993</v>
      </c>
      <c r="F5" s="27">
        <v>89467128.599999994</v>
      </c>
      <c r="G5" s="29">
        <v>54.333294381258845</v>
      </c>
      <c r="H5" s="27">
        <v>76515895.400000006</v>
      </c>
      <c r="I5" s="30">
        <v>74.010576275152204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8413268.2300000004</v>
      </c>
      <c r="E6" s="20">
        <v>48.036951156069371</v>
      </c>
      <c r="F6" s="18">
        <v>70600183.980000004</v>
      </c>
      <c r="G6" s="20">
        <v>42.875418487012617</v>
      </c>
      <c r="H6" s="18">
        <v>59664840.019999996</v>
      </c>
      <c r="I6" s="21">
        <v>57.711266007676663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41730.54</v>
      </c>
      <c r="E7" s="25">
        <v>0.23826744338762149</v>
      </c>
      <c r="F7" s="24">
        <v>314741.50999999995</v>
      </c>
      <c r="G7" s="25">
        <v>0.19114219249495309</v>
      </c>
      <c r="H7" s="24">
        <v>385258.49000000005</v>
      </c>
      <c r="I7" s="26">
        <v>0.37264417688295082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179117.92</v>
      </c>
      <c r="E8" s="20">
        <v>1.0227034891786331</v>
      </c>
      <c r="F8" s="18">
        <v>1370575.2799999998</v>
      </c>
      <c r="G8" s="20">
        <v>0.83234894564299533</v>
      </c>
      <c r="H8" s="18">
        <v>829424.7200000002</v>
      </c>
      <c r="I8" s="21">
        <v>0.80226730907545207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71462.990000000005</v>
      </c>
      <c r="E9" s="25">
        <v>0.40802980081578522</v>
      </c>
      <c r="F9" s="24">
        <v>419970.19999999995</v>
      </c>
      <c r="G9" s="25">
        <v>0.2550474667626268</v>
      </c>
      <c r="H9" s="24">
        <v>410029.80000000005</v>
      </c>
      <c r="I9" s="26">
        <v>0.39660441310061967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0</v>
      </c>
      <c r="E10" s="20">
        <v>0</v>
      </c>
      <c r="F10" s="18">
        <v>61160.61</v>
      </c>
      <c r="G10" s="20">
        <v>3.7142775002028665E-2</v>
      </c>
      <c r="H10" s="18">
        <v>1338839.3899999999</v>
      </c>
      <c r="I10" s="21">
        <v>1.2950024864215761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213053.14</v>
      </c>
      <c r="E11" s="25">
        <v>1.2164622593789822</v>
      </c>
      <c r="F11" s="24">
        <v>2382285.6300000004</v>
      </c>
      <c r="G11" s="25">
        <v>1.4467595916008051</v>
      </c>
      <c r="H11" s="24">
        <v>2617714.3699999996</v>
      </c>
      <c r="I11" s="26">
        <v>2.5320039455154433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v>0</v>
      </c>
      <c r="F12" s="18">
        <v>332271.55000000005</v>
      </c>
      <c r="G12" s="20">
        <v>0.20178816760044282</v>
      </c>
      <c r="H12" s="18">
        <v>853728.45</v>
      </c>
      <c r="I12" s="21">
        <v>0.82577527501550307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1788799.16</v>
      </c>
      <c r="E13" s="25">
        <v>10.213445658434441</v>
      </c>
      <c r="F13" s="24">
        <v>13194006.489999998</v>
      </c>
      <c r="G13" s="25">
        <v>8.0127064532772962</v>
      </c>
      <c r="H13" s="24">
        <v>8805993.5100000016</v>
      </c>
      <c r="I13" s="26">
        <v>8.5176635644565728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0</v>
      </c>
      <c r="E14" s="20">
        <v>0</v>
      </c>
      <c r="F14" s="18">
        <v>16678.5</v>
      </c>
      <c r="G14" s="20">
        <v>1.0128835746918403E-2</v>
      </c>
      <c r="H14" s="18">
        <v>813321.5</v>
      </c>
      <c r="I14" s="21">
        <v>0.78669134821326547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433500.6</v>
      </c>
      <c r="G15" s="25">
        <v>0.26326446464553621</v>
      </c>
      <c r="H15" s="24">
        <v>166499.40000000002</v>
      </c>
      <c r="I15" s="26">
        <v>0.16104779901023125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0.13735056978855681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36580.71</v>
      </c>
      <c r="E17" s="25">
        <v>0.20886363437913813</v>
      </c>
      <c r="F17" s="24">
        <v>341754.25000000006</v>
      </c>
      <c r="G17" s="25">
        <v>0.20754700147263178</v>
      </c>
      <c r="H17" s="24">
        <v>488245.74999999994</v>
      </c>
      <c r="I17" s="26">
        <v>0.47225937999536094</v>
      </c>
    </row>
    <row r="18" spans="1:10" s="2" customFormat="1" ht="11.25" x14ac:dyDescent="0.2">
      <c r="A18" s="17"/>
      <c r="B18" s="12" t="s">
        <v>54</v>
      </c>
      <c r="C18" s="13">
        <v>39585603.5</v>
      </c>
      <c r="D18" s="16">
        <v>4913213.3900000006</v>
      </c>
      <c r="E18" s="14">
        <v>28.052807206739448</v>
      </c>
      <c r="F18" s="13">
        <v>38483874.039999999</v>
      </c>
      <c r="G18" s="14">
        <v>23.37121677946201</v>
      </c>
      <c r="H18" s="13">
        <v>1101729.4600000009</v>
      </c>
      <c r="I18" s="15">
        <v>1.0656561203087263</v>
      </c>
    </row>
    <row r="19" spans="1:10" s="2" customFormat="1" ht="11.25" x14ac:dyDescent="0.2">
      <c r="A19" s="3" t="s">
        <v>53</v>
      </c>
      <c r="B19" s="5" t="s">
        <v>52</v>
      </c>
      <c r="C19" s="24">
        <v>36205603.5</v>
      </c>
      <c r="D19" s="24">
        <v>4666925.2700000005</v>
      </c>
      <c r="E19" s="25">
        <v>26.646584313646198</v>
      </c>
      <c r="F19" s="24">
        <v>36205603.5</v>
      </c>
      <c r="G19" s="25">
        <v>21.987625444107923</v>
      </c>
      <c r="H19" s="24"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246816</v>
      </c>
      <c r="G20" s="20">
        <v>0.14989110074115852</v>
      </c>
      <c r="H20" s="18">
        <v>253184</v>
      </c>
      <c r="I20" s="21">
        <v>0.24489413141792932</v>
      </c>
    </row>
    <row r="21" spans="1:10" s="2" customFormat="1" ht="11.25" x14ac:dyDescent="0.2">
      <c r="A21" s="3" t="s">
        <v>48</v>
      </c>
      <c r="B21" s="5" t="s">
        <v>45</v>
      </c>
      <c r="C21" s="24">
        <v>2500000</v>
      </c>
      <c r="D21" s="24">
        <v>235724.22</v>
      </c>
      <c r="E21" s="25">
        <v>1.3459065529451868</v>
      </c>
      <c r="F21" s="24">
        <v>1950146.69</v>
      </c>
      <c r="G21" s="25">
        <v>1.1843220616606169</v>
      </c>
      <c r="H21" s="24">
        <v>549853.31000000006</v>
      </c>
      <c r="I21" s="26">
        <v>0.53184975653960542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4.8362876686111549E-2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4.8362876686111549E-2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10563.9</v>
      </c>
      <c r="E24" s="20">
        <v>6.0316340148066486E-2</v>
      </c>
      <c r="F24" s="18">
        <v>81307.850000000006</v>
      </c>
      <c r="G24" s="20">
        <v>4.9378172952308633E-2</v>
      </c>
      <c r="H24" s="18">
        <v>148692.15</v>
      </c>
      <c r="I24" s="21">
        <v>0.14382360229285601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4.8362876686111549E-2</v>
      </c>
    </row>
    <row r="26" spans="1:10" s="2" customFormat="1" ht="11.25" x14ac:dyDescent="0.2">
      <c r="A26" s="17"/>
      <c r="B26" s="12" t="s">
        <v>44</v>
      </c>
      <c r="C26" s="13">
        <v>55280000</v>
      </c>
      <c r="D26" s="16">
        <v>1840278.29</v>
      </c>
      <c r="E26" s="14">
        <v>10.507374294222981</v>
      </c>
      <c r="F26" s="13">
        <v>32818229.400000006</v>
      </c>
      <c r="G26" s="14">
        <v>19.930476667403457</v>
      </c>
      <c r="H26" s="13">
        <v>22461770.599999994</v>
      </c>
      <c r="I26" s="15">
        <v>21.726316833590513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167630.35</v>
      </c>
      <c r="E27" s="25">
        <v>0.95711330188088073</v>
      </c>
      <c r="F27" s="24">
        <v>1250690.74</v>
      </c>
      <c r="G27" s="25">
        <v>0.75954318887500849</v>
      </c>
      <c r="H27" s="24">
        <v>879309.26</v>
      </c>
      <c r="I27" s="26">
        <v>0.85051850620672009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4224.6400000000003</v>
      </c>
      <c r="E28" s="20">
        <v>2.4121283166550954E-2</v>
      </c>
      <c r="F28" s="18">
        <v>512110.68</v>
      </c>
      <c r="G28" s="20">
        <v>0.31100428467564173</v>
      </c>
      <c r="H28" s="18">
        <v>687889.32000000007</v>
      </c>
      <c r="I28" s="21">
        <v>0.66536612713706267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1900000</v>
      </c>
      <c r="D29" s="24">
        <v>84527.28</v>
      </c>
      <c r="E29" s="25">
        <v>0.48262253261303656</v>
      </c>
      <c r="F29" s="24">
        <v>893792.46</v>
      </c>
      <c r="G29" s="25">
        <v>0.5427992336945251</v>
      </c>
      <c r="H29" s="24">
        <v>1006207.54</v>
      </c>
      <c r="I29" s="26">
        <v>0.97326182355311308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3.0364948127584624E-3</v>
      </c>
      <c r="H30" s="18">
        <v>95000</v>
      </c>
      <c r="I30" s="21">
        <v>9.188946570361195E-2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2.4291958502067699E-2</v>
      </c>
      <c r="H31" s="24">
        <v>60000</v>
      </c>
      <c r="I31" s="26">
        <v>5.8035452023333857E-2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0</v>
      </c>
      <c r="E32" s="20">
        <v>0</v>
      </c>
      <c r="F32" s="18">
        <v>243381.04000000004</v>
      </c>
      <c r="G32" s="20">
        <v>0.14780505309675199</v>
      </c>
      <c r="H32" s="18">
        <v>796618.96</v>
      </c>
      <c r="I32" s="21">
        <v>0.77053569056596849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550000</v>
      </c>
      <c r="D33" s="24">
        <v>0</v>
      </c>
      <c r="E33" s="25">
        <v>0</v>
      </c>
      <c r="F33" s="24">
        <v>69500</v>
      </c>
      <c r="G33" s="25">
        <v>4.2207277897342625E-2</v>
      </c>
      <c r="H33" s="24">
        <v>480500</v>
      </c>
      <c r="I33" s="26">
        <v>0.464767244953532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-850</v>
      </c>
      <c r="E34" s="20">
        <v>-4.8532160590176463E-3</v>
      </c>
      <c r="F34" s="18">
        <v>817147.58999999985</v>
      </c>
      <c r="G34" s="20">
        <v>0.49625288365861564</v>
      </c>
      <c r="H34" s="18">
        <v>232852.41000000015</v>
      </c>
      <c r="I34" s="21">
        <v>0.22522824781787792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3.9474432565860007</v>
      </c>
      <c r="H35" s="24">
        <v>2500000</v>
      </c>
      <c r="I35" s="26">
        <v>2.4181438343055772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14050000</v>
      </c>
      <c r="D36" s="19">
        <v>48138.450000000004</v>
      </c>
      <c r="E36" s="20">
        <v>0.2748544689367271</v>
      </c>
      <c r="F36" s="18">
        <v>10054825.460000003</v>
      </c>
      <c r="G36" s="20">
        <v>6.1062850704963454</v>
      </c>
      <c r="H36" s="18">
        <v>3995174.5399999972</v>
      </c>
      <c r="I36" s="21">
        <v>3.864362672350246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1031570.14</v>
      </c>
      <c r="E37" s="25">
        <v>5.8899209052365666</v>
      </c>
      <c r="F37" s="24">
        <v>7852042.1700000009</v>
      </c>
      <c r="G37" s="25">
        <v>4.7685370637531408</v>
      </c>
      <c r="H37" s="24">
        <v>7307957.8299999991</v>
      </c>
      <c r="I37" s="26">
        <v>7.068677267191867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2920</v>
      </c>
      <c r="E38" s="20">
        <v>1.6672224579213562E-2</v>
      </c>
      <c r="F38" s="18">
        <v>129733.46</v>
      </c>
      <c r="G38" s="20">
        <v>7.8786995666241491E-2</v>
      </c>
      <c r="H38" s="18">
        <v>130266.54</v>
      </c>
      <c r="I38" s="21">
        <v>0.12600129220692835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-150</v>
      </c>
      <c r="E39" s="25">
        <v>-8.5644989276781986E-4</v>
      </c>
      <c r="F39" s="24">
        <v>138000</v>
      </c>
      <c r="G39" s="25">
        <v>8.3807256832133553E-2</v>
      </c>
      <c r="H39" s="24">
        <v>62000</v>
      </c>
      <c r="I39" s="26">
        <v>5.9969967090778321E-2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1550000</v>
      </c>
      <c r="D40" s="19">
        <v>0</v>
      </c>
      <c r="E40" s="20">
        <v>0</v>
      </c>
      <c r="F40" s="18">
        <v>251750.43</v>
      </c>
      <c r="G40" s="20">
        <v>0.15288777496094247</v>
      </c>
      <c r="H40" s="18">
        <v>1298249.57</v>
      </c>
      <c r="I40" s="21">
        <v>1.255741677234147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502267.43</v>
      </c>
      <c r="E41" s="25">
        <v>2.8677792437617899</v>
      </c>
      <c r="F41" s="24">
        <v>3960700.71</v>
      </c>
      <c r="G41" s="25">
        <v>2.4053294321607517</v>
      </c>
      <c r="H41" s="24">
        <v>2379299.29</v>
      </c>
      <c r="I41" s="26">
        <v>2.301395163232455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4.8362876686111549E-2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99554.66</v>
      </c>
      <c r="G43" s="25">
        <v>6.045944173518647E-2</v>
      </c>
      <c r="H43" s="24">
        <v>450445.33999999997</v>
      </c>
      <c r="I43" s="26">
        <v>0.43569664864507179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4.8362876686111549E-2</v>
      </c>
      <c r="J44" s="31"/>
    </row>
    <row r="45" spans="1:10" s="2" customFormat="1" ht="11.25" x14ac:dyDescent="0.2">
      <c r="A45" s="3"/>
      <c r="B45" s="4" t="s">
        <v>13</v>
      </c>
      <c r="C45" s="27">
        <v>7200000</v>
      </c>
      <c r="D45" s="28">
        <v>16652.169999999998</v>
      </c>
      <c r="E45" s="29">
        <v>9.5078343978304974E-2</v>
      </c>
      <c r="F45" s="27">
        <v>3894309.95</v>
      </c>
      <c r="G45" s="29">
        <v>2.365010434572397</v>
      </c>
      <c r="H45" s="27">
        <v>3305684.19</v>
      </c>
      <c r="I45" s="30">
        <v>3.1974480275017125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0</v>
      </c>
      <c r="E47" s="25">
        <v>0</v>
      </c>
      <c r="F47" s="24">
        <v>1804291.5899999999</v>
      </c>
      <c r="G47" s="25">
        <v>1.0957444302452659</v>
      </c>
      <c r="H47" s="24">
        <v>695708.41000000015</v>
      </c>
      <c r="I47" s="26">
        <v>0.67292921991766352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4500000</v>
      </c>
      <c r="D48" s="19">
        <v>16655.099999999999</v>
      </c>
      <c r="E48" s="20">
        <v>9.5095073302342403E-2</v>
      </c>
      <c r="F48" s="18">
        <v>2075718.37</v>
      </c>
      <c r="G48" s="20">
        <v>1.2605816350811028</v>
      </c>
      <c r="H48" s="18">
        <v>2424281.63</v>
      </c>
      <c r="I48" s="21">
        <v>2.3449047369380245</v>
      </c>
    </row>
    <row r="49" spans="1:9" s="2" customFormat="1" ht="12" thickBot="1" x14ac:dyDescent="0.25">
      <c r="A49" s="3" t="s">
        <v>8</v>
      </c>
      <c r="B49" s="5" t="s">
        <v>7</v>
      </c>
      <c r="C49" s="24">
        <v>200000</v>
      </c>
      <c r="D49" s="24">
        <v>-2.93</v>
      </c>
      <c r="E49" s="25">
        <v>-1.6729324037433776E-5</v>
      </c>
      <c r="F49" s="24">
        <v>14299.99</v>
      </c>
      <c r="G49" s="25">
        <v>8.6843692460280217E-3</v>
      </c>
      <c r="H49" s="24">
        <v>185694.15</v>
      </c>
      <c r="I49" s="26">
        <v>0.17961407064602478</v>
      </c>
    </row>
    <row r="50" spans="1:9" s="2" customFormat="1" ht="16.5" customHeight="1" thickTop="1" thickBot="1" x14ac:dyDescent="0.2">
      <c r="A50" s="43" t="s">
        <v>0</v>
      </c>
      <c r="B50" s="44"/>
      <c r="C50" s="32">
        <f>SUM(C45,C4)</f>
        <v>268048627.5</v>
      </c>
      <c r="D50" s="32">
        <v>17514156.540000003</v>
      </c>
      <c r="E50" s="32">
        <v>100</v>
      </c>
      <c r="F50" s="32">
        <v>164663541.99000001</v>
      </c>
      <c r="G50" s="32">
        <v>100</v>
      </c>
      <c r="H50" s="32">
        <v>103385079.65000001</v>
      </c>
      <c r="I50" s="32">
        <v>100</v>
      </c>
    </row>
    <row r="51" spans="1:9" s="2" customFormat="1" ht="16.5" customHeight="1" thickTop="1" x14ac:dyDescent="0.15">
      <c r="A51" s="45" t="s">
        <v>71</v>
      </c>
      <c r="B51" s="45"/>
      <c r="C51" s="46"/>
      <c r="D51" s="46"/>
      <c r="E51" s="46"/>
      <c r="F51" s="46"/>
      <c r="G51" s="46"/>
      <c r="H51" s="46"/>
      <c r="I51" s="46"/>
    </row>
    <row r="52" spans="1:9" s="2" customFormat="1" ht="16.5" customHeight="1" x14ac:dyDescent="0.15">
      <c r="A52" s="6"/>
      <c r="B52" s="6" t="s">
        <v>6</v>
      </c>
      <c r="C52" s="7">
        <f>F5</f>
        <v>89467128.599999994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38483874.039999999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32818229.400000006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3894309.95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164663541.98999998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abSelected="1" topLeftCell="A45" zoomScale="120" workbookViewId="0">
      <selection activeCell="H55" sqref="H55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7" t="s">
        <v>77</v>
      </c>
      <c r="B1" s="47"/>
      <c r="C1" s="47"/>
      <c r="D1" s="47"/>
      <c r="E1" s="47"/>
      <c r="F1" s="47"/>
      <c r="G1" s="47"/>
      <c r="H1" s="47"/>
      <c r="I1" s="47"/>
    </row>
    <row r="2" spans="1:9" s="2" customFormat="1" ht="15" customHeight="1" thickBot="1" x14ac:dyDescent="0.25">
      <c r="A2" s="48" t="s">
        <v>3</v>
      </c>
      <c r="B2" s="49" t="s">
        <v>69</v>
      </c>
      <c r="C2" s="50" t="s">
        <v>68</v>
      </c>
      <c r="D2" s="52" t="s">
        <v>85</v>
      </c>
      <c r="E2" s="48"/>
      <c r="F2" s="53" t="s">
        <v>70</v>
      </c>
      <c r="G2" s="54"/>
      <c r="H2" s="55" t="s">
        <v>2</v>
      </c>
      <c r="I2" s="56"/>
    </row>
    <row r="3" spans="1:9" s="2" customFormat="1" ht="15" customHeight="1" thickBot="1" x14ac:dyDescent="0.2">
      <c r="A3" s="48"/>
      <c r="B3" s="49"/>
      <c r="C3" s="51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42" t="s">
        <v>67</v>
      </c>
    </row>
    <row r="4" spans="1:9" s="2" customFormat="1" ht="11.25" x14ac:dyDescent="0.2">
      <c r="A4" s="10"/>
      <c r="B4" s="12" t="s">
        <v>66</v>
      </c>
      <c r="C4" s="13">
        <v>266041687.61000001</v>
      </c>
      <c r="D4" s="16">
        <v>18065987.34</v>
      </c>
      <c r="E4" s="14">
        <v>95.482047538038557</v>
      </c>
      <c r="F4" s="13">
        <v>178835219.37999997</v>
      </c>
      <c r="G4" s="14">
        <v>97.413100129217469</v>
      </c>
      <c r="H4" s="13">
        <v>87206468.230000049</v>
      </c>
      <c r="I4" s="15">
        <v>96.193516226088519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11028105.33</v>
      </c>
      <c r="E5" s="29">
        <v>58.285553817594803</v>
      </c>
      <c r="F5" s="27">
        <v>100495233.92999998</v>
      </c>
      <c r="G5" s="29">
        <v>54.740628379976897</v>
      </c>
      <c r="H5" s="27">
        <v>65487790.070000023</v>
      </c>
      <c r="I5" s="30">
        <v>72.236623321274735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8628936.4700000007</v>
      </c>
      <c r="E6" s="20">
        <v>45.605507560997474</v>
      </c>
      <c r="F6" s="18">
        <v>79229120.450000003</v>
      </c>
      <c r="G6" s="20">
        <v>43.156791320540179</v>
      </c>
      <c r="H6" s="18">
        <v>51035903.549999997</v>
      </c>
      <c r="I6" s="21">
        <v>56.295400053377563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41634.54</v>
      </c>
      <c r="E7" s="25">
        <v>0.22004615926540153</v>
      </c>
      <c r="F7" s="24">
        <v>356376.04999999993</v>
      </c>
      <c r="G7" s="25">
        <v>0.19412113543775167</v>
      </c>
      <c r="H7" s="24">
        <v>343623.95000000007</v>
      </c>
      <c r="I7" s="26">
        <v>0.37903605868797857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182772.96</v>
      </c>
      <c r="E8" s="20">
        <v>0.96598852456563378</v>
      </c>
      <c r="F8" s="18">
        <v>1553348.2399999998</v>
      </c>
      <c r="G8" s="20">
        <v>0.84612230277268408</v>
      </c>
      <c r="H8" s="18">
        <v>646651.76000000024</v>
      </c>
      <c r="I8" s="21">
        <v>0.71329234895892646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57629.74</v>
      </c>
      <c r="E9" s="25">
        <v>0.30458371694424102</v>
      </c>
      <c r="F9" s="24">
        <v>477599.93999999994</v>
      </c>
      <c r="G9" s="25">
        <v>0.26015284314925785</v>
      </c>
      <c r="H9" s="24">
        <v>352400.06000000006</v>
      </c>
      <c r="I9" s="26">
        <v>0.3887165892360156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0</v>
      </c>
      <c r="E10" s="20">
        <v>0</v>
      </c>
      <c r="F10" s="18">
        <v>61160.61</v>
      </c>
      <c r="G10" s="20">
        <v>3.3314716455456285E-2</v>
      </c>
      <c r="H10" s="18">
        <v>1338839.3899999999</v>
      </c>
      <c r="I10" s="21">
        <v>1.4768132593837457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295590.33</v>
      </c>
      <c r="E11" s="25">
        <v>1.5622489604182632</v>
      </c>
      <c r="F11" s="24">
        <v>2677875.9600000004</v>
      </c>
      <c r="G11" s="25">
        <v>1.4586623369237619</v>
      </c>
      <c r="H11" s="24">
        <v>2322124.0399999996</v>
      </c>
      <c r="I11" s="26">
        <v>2.5614301445117711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v>0</v>
      </c>
      <c r="F12" s="18">
        <v>332271.55000000005</v>
      </c>
      <c r="G12" s="20">
        <v>0.18099120454267814</v>
      </c>
      <c r="H12" s="18">
        <v>853728.45</v>
      </c>
      <c r="I12" s="21">
        <v>0.94170929260837866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1785782.6</v>
      </c>
      <c r="E13" s="25">
        <v>9.4381876781389398</v>
      </c>
      <c r="F13" s="24">
        <v>14979789.089999998</v>
      </c>
      <c r="G13" s="25">
        <v>8.1596214638128597</v>
      </c>
      <c r="H13" s="24">
        <v>7020210.910000002</v>
      </c>
      <c r="I13" s="26">
        <v>7.7436775710329488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0</v>
      </c>
      <c r="E14" s="20">
        <v>0</v>
      </c>
      <c r="F14" s="18">
        <v>16678.5</v>
      </c>
      <c r="G14" s="20">
        <v>9.0849240778064118E-3</v>
      </c>
      <c r="H14" s="18">
        <v>813321.5</v>
      </c>
      <c r="I14" s="21">
        <v>0.89713821113515135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433500.6</v>
      </c>
      <c r="G15" s="25">
        <v>0.23613154892127747</v>
      </c>
      <c r="H15" s="24">
        <v>166499.40000000002</v>
      </c>
      <c r="I15" s="26">
        <v>0.1836579678160187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0.15663378624712551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35758.69</v>
      </c>
      <c r="E17" s="25">
        <v>0.1889912172648508</v>
      </c>
      <c r="F17" s="24">
        <v>377512.94000000006</v>
      </c>
      <c r="G17" s="25">
        <v>0.20563458334319559</v>
      </c>
      <c r="H17" s="24">
        <v>452487.05999999994</v>
      </c>
      <c r="I17" s="26">
        <v>0.4991180382790863</v>
      </c>
    </row>
    <row r="18" spans="1:10" s="2" customFormat="1" ht="11.25" x14ac:dyDescent="0.2">
      <c r="A18" s="17"/>
      <c r="B18" s="12" t="s">
        <v>54</v>
      </c>
      <c r="C18" s="13">
        <v>44178663.609999999</v>
      </c>
      <c r="D18" s="16">
        <v>4697703.62</v>
      </c>
      <c r="E18" s="14">
        <v>24.828222887731517</v>
      </c>
      <c r="F18" s="13">
        <v>43181577.659999996</v>
      </c>
      <c r="G18" s="14">
        <v>23.521381095482294</v>
      </c>
      <c r="H18" s="13">
        <v>997085.95000000298</v>
      </c>
      <c r="I18" s="15">
        <v>1.0998404757909335</v>
      </c>
    </row>
    <row r="19" spans="1:10" s="2" customFormat="1" ht="11.25" x14ac:dyDescent="0.2">
      <c r="A19" s="3" t="s">
        <v>53</v>
      </c>
      <c r="B19" s="5" t="s">
        <v>52</v>
      </c>
      <c r="C19" s="24">
        <v>40798663.609999999</v>
      </c>
      <c r="D19" s="24">
        <v>4593060.1100000003</v>
      </c>
      <c r="E19" s="25">
        <v>24.275162797057988</v>
      </c>
      <c r="F19" s="24">
        <v>40798663.609999999</v>
      </c>
      <c r="G19" s="25">
        <v>22.223387077543737</v>
      </c>
      <c r="H19" s="24"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246816</v>
      </c>
      <c r="G20" s="20">
        <v>0.13444282286703646</v>
      </c>
      <c r="H20" s="18">
        <v>253184</v>
      </c>
      <c r="I20" s="21">
        <v>0.27927583476895934</v>
      </c>
    </row>
    <row r="21" spans="1:10" s="2" customFormat="1" ht="11.25" x14ac:dyDescent="0.2">
      <c r="A21" s="3" t="s">
        <v>48</v>
      </c>
      <c r="B21" s="5" t="s">
        <v>45</v>
      </c>
      <c r="C21" s="24">
        <v>2500000</v>
      </c>
      <c r="D21" s="24">
        <v>94253.04</v>
      </c>
      <c r="E21" s="25">
        <v>0.4981445562047343</v>
      </c>
      <c r="F21" s="24">
        <v>2044399.73</v>
      </c>
      <c r="G21" s="25">
        <v>1.1136023222554743</v>
      </c>
      <c r="H21" s="24">
        <v>455600.27</v>
      </c>
      <c r="I21" s="26">
        <v>0.50255207961487802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5.51527416363118E-2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5.51527416363118E-2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10390.469999999999</v>
      </c>
      <c r="E24" s="20">
        <v>5.4915534468793853E-2</v>
      </c>
      <c r="F24" s="18">
        <v>91698.32</v>
      </c>
      <c r="G24" s="20">
        <v>4.9948872816044446E-2</v>
      </c>
      <c r="H24" s="18">
        <v>138301.68</v>
      </c>
      <c r="I24" s="21">
        <v>0.15255433649815742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5.51527416363118E-2</v>
      </c>
    </row>
    <row r="26" spans="1:10" s="2" customFormat="1" ht="11.25" x14ac:dyDescent="0.2">
      <c r="A26" s="17"/>
      <c r="B26" s="12" t="s">
        <v>44</v>
      </c>
      <c r="C26" s="13">
        <v>55880000</v>
      </c>
      <c r="D26" s="16">
        <v>2340178.3899999997</v>
      </c>
      <c r="E26" s="14">
        <v>12.368270832712234</v>
      </c>
      <c r="F26" s="13">
        <v>35158407.789999999</v>
      </c>
      <c r="G26" s="14">
        <v>19.151090653758281</v>
      </c>
      <c r="H26" s="13">
        <v>20721592.210000001</v>
      </c>
      <c r="I26" s="15">
        <v>22.857052429022826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183504.17</v>
      </c>
      <c r="E27" s="25">
        <v>0.96985310316110906</v>
      </c>
      <c r="F27" s="24">
        <v>1434194.91</v>
      </c>
      <c r="G27" s="25">
        <v>0.78121844711013577</v>
      </c>
      <c r="H27" s="24">
        <v>695805.09000000008</v>
      </c>
      <c r="I27" s="26">
        <v>0.76751116716001366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196702.18</v>
      </c>
      <c r="E28" s="20">
        <v>1.0396070000564839</v>
      </c>
      <c r="F28" s="18">
        <v>708812.85999999987</v>
      </c>
      <c r="G28" s="20">
        <v>0.38609653257024457</v>
      </c>
      <c r="H28" s="18">
        <v>491187.14000000013</v>
      </c>
      <c r="I28" s="21">
        <v>0.54180634854997844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1900000</v>
      </c>
      <c r="D29" s="24">
        <v>74198.31</v>
      </c>
      <c r="E29" s="25">
        <v>0.39215163994807278</v>
      </c>
      <c r="F29" s="24">
        <v>967990.7699999999</v>
      </c>
      <c r="G29" s="25">
        <v>0.52727299538132133</v>
      </c>
      <c r="H29" s="24">
        <v>932009.2300000001</v>
      </c>
      <c r="I29" s="26">
        <v>1.0280572852969583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2.7235435074516329E-3</v>
      </c>
      <c r="H30" s="18">
        <v>95000</v>
      </c>
      <c r="I30" s="21">
        <v>0.10479020910899244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2.1788348059613064E-2</v>
      </c>
      <c r="H31" s="24">
        <v>60000</v>
      </c>
      <c r="I31" s="26">
        <v>6.6183289963574171E-2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0</v>
      </c>
      <c r="E32" s="20">
        <v>0</v>
      </c>
      <c r="F32" s="18">
        <v>243381.04000000004</v>
      </c>
      <c r="G32" s="20">
        <v>0.13257177026576525</v>
      </c>
      <c r="H32" s="18">
        <v>796618.96</v>
      </c>
      <c r="I32" s="21">
        <v>0.878714393669348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1150000</v>
      </c>
      <c r="D33" s="24">
        <v>55000</v>
      </c>
      <c r="E33" s="25">
        <v>0.2906850600390225</v>
      </c>
      <c r="F33" s="24">
        <v>124500</v>
      </c>
      <c r="G33" s="25">
        <v>6.7816233335545664E-2</v>
      </c>
      <c r="H33" s="24">
        <v>1025500</v>
      </c>
      <c r="I33" s="26">
        <v>1.1311827309607549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850</v>
      </c>
      <c r="E34" s="20">
        <v>4.4924054733303477E-3</v>
      </c>
      <c r="F34" s="18">
        <v>817997.58999999985</v>
      </c>
      <c r="G34" s="20">
        <v>0.4455704050711165</v>
      </c>
      <c r="H34" s="18">
        <v>232002.41000000015</v>
      </c>
      <c r="I34" s="21">
        <v>0.25591137955463378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88864.45</v>
      </c>
      <c r="E35" s="25">
        <v>0.469664872428813</v>
      </c>
      <c r="F35" s="24">
        <v>6588864.4500000002</v>
      </c>
      <c r="G35" s="25">
        <v>3.5890117988552745</v>
      </c>
      <c r="H35" s="24">
        <v>2411135.5499999998</v>
      </c>
      <c r="I35" s="26">
        <v>2.6596147207855312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14050000</v>
      </c>
      <c r="D36" s="19">
        <v>194850.08</v>
      </c>
      <c r="E36" s="20">
        <v>1.0298183127892424</v>
      </c>
      <c r="F36" s="18">
        <v>10249675.540000001</v>
      </c>
      <c r="G36" s="20">
        <v>5.5830874540905624</v>
      </c>
      <c r="H36" s="18">
        <v>3800324.459999999</v>
      </c>
      <c r="I36" s="21">
        <v>4.1919662615307223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1027946.73</v>
      </c>
      <c r="E37" s="25">
        <v>5.4328864895812155</v>
      </c>
      <c r="F37" s="24">
        <v>8879988.9000000004</v>
      </c>
      <c r="G37" s="25">
        <v>4.8370072229675136</v>
      </c>
      <c r="H37" s="24">
        <v>6280011.0999999996</v>
      </c>
      <c r="I37" s="26">
        <v>6.9271965934294046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170</v>
      </c>
      <c r="E38" s="20">
        <v>8.984810946660696E-4</v>
      </c>
      <c r="F38" s="18">
        <v>129903.46</v>
      </c>
      <c r="G38" s="20">
        <v>7.0759545015700587E-2</v>
      </c>
      <c r="H38" s="18">
        <v>130096.54</v>
      </c>
      <c r="I38" s="21">
        <v>0.14350361716796206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0</v>
      </c>
      <c r="E39" s="25">
        <v>0</v>
      </c>
      <c r="F39" s="24">
        <v>138000</v>
      </c>
      <c r="G39" s="25">
        <v>7.5169800805665071E-2</v>
      </c>
      <c r="H39" s="24">
        <v>62000</v>
      </c>
      <c r="I39" s="26">
        <v>6.8389399629026626E-2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1550000</v>
      </c>
      <c r="D40" s="19">
        <v>0</v>
      </c>
      <c r="E40" s="20">
        <v>0</v>
      </c>
      <c r="F40" s="18">
        <v>251750.43</v>
      </c>
      <c r="G40" s="20">
        <v>0.13713064982493134</v>
      </c>
      <c r="H40" s="18">
        <v>1298249.57</v>
      </c>
      <c r="I40" s="21">
        <v>1.4320404622732579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518092.47</v>
      </c>
      <c r="E41" s="25">
        <v>2.7382134681402812</v>
      </c>
      <c r="F41" s="24">
        <v>4478793.18</v>
      </c>
      <c r="G41" s="25">
        <v>2.4396376173215306</v>
      </c>
      <c r="H41" s="24">
        <v>1861206.8200000003</v>
      </c>
      <c r="I41" s="26">
        <v>2.0530131775040301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5.51527416363118E-2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99554.66</v>
      </c>
      <c r="G43" s="25">
        <v>5.4228289575910964E-2</v>
      </c>
      <c r="H43" s="24">
        <v>450445.33999999997</v>
      </c>
      <c r="I43" s="26">
        <v>0.49686590916601253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5.51527416363118E-2</v>
      </c>
      <c r="J44" s="31"/>
    </row>
    <row r="45" spans="1:10" s="2" customFormat="1" ht="11.25" x14ac:dyDescent="0.2">
      <c r="A45" s="3"/>
      <c r="B45" s="4" t="s">
        <v>13</v>
      </c>
      <c r="C45" s="27">
        <v>8200000</v>
      </c>
      <c r="D45" s="28">
        <v>854833.7</v>
      </c>
      <c r="E45" s="29">
        <v>4.5179524619614497</v>
      </c>
      <c r="F45" s="27">
        <v>4749143.6500000004</v>
      </c>
      <c r="G45" s="29">
        <v>2.5868998707825304</v>
      </c>
      <c r="H45" s="27">
        <v>3450856.3499999996</v>
      </c>
      <c r="I45" s="30">
        <v>3.8064837739115189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1000000</v>
      </c>
      <c r="D46" s="19">
        <v>854035</v>
      </c>
      <c r="E46" s="20">
        <v>4.5137311863713929</v>
      </c>
      <c r="F46" s="18">
        <v>854035</v>
      </c>
      <c r="G46" s="20">
        <v>0.46520029587729106</v>
      </c>
      <c r="H46" s="18">
        <v>145965</v>
      </c>
      <c r="I46" s="21">
        <v>0.16100739865888503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0</v>
      </c>
      <c r="E47" s="25">
        <v>0</v>
      </c>
      <c r="F47" s="24">
        <v>1804291.5899999999</v>
      </c>
      <c r="G47" s="25">
        <v>0.98281332909881669</v>
      </c>
      <c r="H47" s="24">
        <v>695708.41000000015</v>
      </c>
      <c r="I47" s="26">
        <v>0.76740452381878588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4500000</v>
      </c>
      <c r="D48" s="19">
        <v>798.7</v>
      </c>
      <c r="E48" s="20">
        <v>4.221275590057587E-3</v>
      </c>
      <c r="F48" s="18">
        <v>2076517.07</v>
      </c>
      <c r="G48" s="20">
        <v>1.1310969168221976</v>
      </c>
      <c r="H48" s="18">
        <v>2423482.9299999997</v>
      </c>
      <c r="I48" s="21">
        <v>2.6732345579660381</v>
      </c>
    </row>
    <row r="49" spans="1:9" s="2" customFormat="1" ht="12" thickBot="1" x14ac:dyDescent="0.25">
      <c r="A49" s="3" t="s">
        <v>8</v>
      </c>
      <c r="B49" s="5" t="s">
        <v>7</v>
      </c>
      <c r="C49" s="24">
        <v>200000</v>
      </c>
      <c r="D49" s="24">
        <v>0</v>
      </c>
      <c r="E49" s="25">
        <v>0</v>
      </c>
      <c r="F49" s="24">
        <v>14299.99</v>
      </c>
      <c r="G49" s="25">
        <v>7.7893289842246548E-3</v>
      </c>
      <c r="H49" s="24">
        <v>185700.01</v>
      </c>
      <c r="I49" s="26">
        <v>0.20483729346781038</v>
      </c>
    </row>
    <row r="50" spans="1:9" s="2" customFormat="1" ht="16.5" customHeight="1" thickTop="1" thickBot="1" x14ac:dyDescent="0.2">
      <c r="A50" s="43" t="s">
        <v>0</v>
      </c>
      <c r="B50" s="44"/>
      <c r="C50" s="32">
        <f>SUM(C45,C4)</f>
        <v>274241687.61000001</v>
      </c>
      <c r="D50" s="32">
        <f>SUM(D45,D4)</f>
        <v>18920821.039999999</v>
      </c>
      <c r="E50" s="32">
        <v>100</v>
      </c>
      <c r="F50" s="32">
        <f>SUM(F45,F4)</f>
        <v>183584363.02999997</v>
      </c>
      <c r="G50" s="32">
        <v>100</v>
      </c>
      <c r="H50" s="32">
        <f>SUM(H45,H4)</f>
        <v>90657324.580000043</v>
      </c>
      <c r="I50" s="32">
        <v>100</v>
      </c>
    </row>
    <row r="51" spans="1:9" s="2" customFormat="1" ht="16.5" customHeight="1" thickTop="1" x14ac:dyDescent="0.15">
      <c r="A51" s="45" t="s">
        <v>71</v>
      </c>
      <c r="B51" s="45"/>
      <c r="C51" s="46"/>
      <c r="D51" s="46"/>
      <c r="E51" s="46"/>
      <c r="F51" s="46"/>
      <c r="G51" s="46"/>
      <c r="H51" s="46"/>
      <c r="I51" s="46"/>
    </row>
    <row r="52" spans="1:9" s="2" customFormat="1" ht="16.5" customHeight="1" x14ac:dyDescent="0.15">
      <c r="A52" s="6"/>
      <c r="B52" s="6" t="s">
        <v>6</v>
      </c>
      <c r="C52" s="7">
        <f>F5</f>
        <v>100495233.92999998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43181577.659999996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35158407.789999999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4749143.6500000004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183584363.02999997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2015-06-15T15:26:30Z</cp:lastPrinted>
  <dcterms:created xsi:type="dcterms:W3CDTF">2013-04-10T18:42:15Z</dcterms:created>
  <dcterms:modified xsi:type="dcterms:W3CDTF">2016-10-11T18:35:53Z</dcterms:modified>
</cp:coreProperties>
</file>