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 6 TABELAS JUN\"/>
    </mc:Choice>
  </mc:AlternateContent>
  <bookViews>
    <workbookView xWindow="240" yWindow="75" windowWidth="19440" windowHeight="9270" activeTab="5"/>
  </bookViews>
  <sheets>
    <sheet name="JANEIRO" sheetId="39" r:id="rId1"/>
    <sheet name="FEVEREIRO" sheetId="40" r:id="rId2"/>
    <sheet name="MARÇO" sheetId="41" r:id="rId3"/>
    <sheet name="ABRIL" sheetId="42" r:id="rId4"/>
    <sheet name="MAIO" sheetId="43" r:id="rId5"/>
    <sheet name="JUNHO" sheetId="44" r:id="rId6"/>
  </sheets>
  <definedNames>
    <definedName name="NomeTabela">"Dummy"</definedName>
  </definedNames>
  <calcPr calcId="152511"/>
</workbook>
</file>

<file path=xl/calcChain.xml><?xml version="1.0" encoding="utf-8"?>
<calcChain xmlns="http://schemas.openxmlformats.org/spreadsheetml/2006/main">
  <c r="C56" i="44" l="1"/>
  <c r="C55" i="44"/>
  <c r="D51" i="44"/>
  <c r="E51" i="44"/>
  <c r="F51" i="44"/>
  <c r="G51" i="44"/>
  <c r="H51" i="44"/>
  <c r="I51" i="44"/>
  <c r="C51" i="44"/>
  <c r="C54" i="44"/>
  <c r="C53" i="44"/>
  <c r="C57" i="44" l="1"/>
  <c r="C54" i="43"/>
  <c r="C56" i="43"/>
  <c r="C55" i="43"/>
  <c r="H51" i="43"/>
  <c r="F51" i="43"/>
  <c r="D51" i="43"/>
  <c r="C51" i="43"/>
  <c r="C53" i="43"/>
  <c r="I51" i="43"/>
  <c r="G51" i="43"/>
  <c r="E51" i="43"/>
  <c r="C57" i="43" l="1"/>
  <c r="F19" i="41"/>
  <c r="F18" i="41" s="1"/>
  <c r="C18" i="41"/>
  <c r="C19" i="41"/>
  <c r="F19" i="40"/>
  <c r="D19" i="40"/>
  <c r="C19" i="40"/>
  <c r="C18" i="40" s="1"/>
  <c r="F18" i="40"/>
  <c r="D18" i="40"/>
  <c r="F18" i="42" l="1"/>
  <c r="F19" i="42"/>
  <c r="C19" i="42"/>
  <c r="C18" i="42" s="1"/>
  <c r="C55" i="42" l="1"/>
  <c r="C54" i="42"/>
  <c r="D50" i="42"/>
  <c r="E50" i="42"/>
  <c r="F50" i="42"/>
  <c r="G50" i="42"/>
  <c r="H50" i="42"/>
  <c r="I50" i="42"/>
  <c r="C50" i="42"/>
  <c r="C53" i="42" l="1"/>
  <c r="C52" i="42"/>
  <c r="C56" i="42" l="1"/>
  <c r="C55" i="41"/>
  <c r="C54" i="41"/>
  <c r="D50" i="41"/>
  <c r="E50" i="41"/>
  <c r="F50" i="41"/>
  <c r="G50" i="41"/>
  <c r="H50" i="41"/>
  <c r="I50" i="41"/>
  <c r="C50" i="41"/>
  <c r="C53" i="41"/>
  <c r="C52" i="41"/>
  <c r="C56" i="41" l="1"/>
  <c r="C55" i="40"/>
  <c r="C54" i="40"/>
  <c r="D50" i="40"/>
  <c r="E50" i="40"/>
  <c r="F50" i="40"/>
  <c r="G50" i="40"/>
  <c r="H50" i="40"/>
  <c r="I50" i="40"/>
  <c r="C50" i="40"/>
  <c r="C53" i="40"/>
  <c r="C52" i="40"/>
  <c r="C56" i="40" l="1"/>
  <c r="C55" i="39"/>
  <c r="C54" i="39"/>
  <c r="D50" i="39"/>
  <c r="E50" i="39"/>
  <c r="F50" i="39"/>
  <c r="G50" i="39"/>
  <c r="H50" i="39"/>
  <c r="I50" i="39"/>
  <c r="C50" i="39"/>
  <c r="C53" i="39"/>
  <c r="C52" i="39"/>
  <c r="C56" i="39" l="1"/>
</calcChain>
</file>

<file path=xl/sharedStrings.xml><?xml version="1.0" encoding="utf-8"?>
<sst xmlns="http://schemas.openxmlformats.org/spreadsheetml/2006/main" count="640" uniqueCount="85">
  <si>
    <t>TOTAL</t>
  </si>
  <si>
    <t>R$</t>
  </si>
  <si>
    <t>SALDO</t>
  </si>
  <si>
    <t>CÓDIGO</t>
  </si>
  <si>
    <t>DESPESAS DE CAPITAL</t>
  </si>
  <si>
    <t>PESSOAL INATIVO</t>
  </si>
  <si>
    <t>PESSOAL ATIVO</t>
  </si>
  <si>
    <t>DESPESAS DE EXERCÍCIOS ANTERIORES</t>
  </si>
  <si>
    <t>4.4.90.92</t>
  </si>
  <si>
    <t>EQUIPAMENTO E MATERIAL PERMANENTE</t>
  </si>
  <si>
    <t>4.4.90.52</t>
  </si>
  <si>
    <t>OBRAS E INSTALAÇÕES</t>
  </si>
  <si>
    <t>4.4.90.51</t>
  </si>
  <si>
    <t>II - DESPESAS DE CAPITAL</t>
  </si>
  <si>
    <t>3.3.91.92</t>
  </si>
  <si>
    <t>OUTROS SERVIÇOS DE TERCEIRO - PESSOA JURÍDICA</t>
  </si>
  <si>
    <t>3.3.91.39</t>
  </si>
  <si>
    <t>MATERIAL DE CONSUMO</t>
  </si>
  <si>
    <t>3.3.91.30</t>
  </si>
  <si>
    <t>INDENIZAÇÕES E RESTITUIÇÕES</t>
  </si>
  <si>
    <t>3.3.90.93</t>
  </si>
  <si>
    <t>3.3.90.92</t>
  </si>
  <si>
    <t>OBRIGAÇÕES TRIBUTÁRIAS E CONTRIBUTIVAS</t>
  </si>
  <si>
    <t>3.3.90.47</t>
  </si>
  <si>
    <t>AUXÍLIO-ALIMENTAÇÃO</t>
  </si>
  <si>
    <t>3.3.90.46</t>
  </si>
  <si>
    <t>3.3.90.39</t>
  </si>
  <si>
    <t>LOCAÇÃO DE MÃO-DE-OBRA</t>
  </si>
  <si>
    <t>3.3.90.37</t>
  </si>
  <si>
    <t>OUTROS SERVIÇOS DE TERCEIRO - PESSOA FÍSICA</t>
  </si>
  <si>
    <t>3.3.90.36</t>
  </si>
  <si>
    <t>SERVIÇOS DE CONSULTORIA</t>
  </si>
  <si>
    <t>3.3.90.35</t>
  </si>
  <si>
    <t>PASSAGENS E DESPESAS COM LOCOMOÇÃO</t>
  </si>
  <si>
    <t>3.3.90.33</t>
  </si>
  <si>
    <t>MATERIAL DE DISTRIBUIÇÃO GRATUITA</t>
  </si>
  <si>
    <t>3.3.90.32</t>
  </si>
  <si>
    <t>PREMIAÇÕES CULTURAIS, ARTÍSTICAS, CIENTÍFICAS, DESPORTIVAS EOUTRAS</t>
  </si>
  <si>
    <t>3.3.90.31</t>
  </si>
  <si>
    <t>3.3.90.30</t>
  </si>
  <si>
    <t>DIÁRIAS - CIVIL</t>
  </si>
  <si>
    <t>3.3.90.14</t>
  </si>
  <si>
    <t>OUTROS BENEFÍCIOS ASSISTENCIAIS</t>
  </si>
  <si>
    <t>3.3.90.08</t>
  </si>
  <si>
    <t>OUTROS CUSTEIOS</t>
  </si>
  <si>
    <t>OBRIGAÇÕES PATRONAIS</t>
  </si>
  <si>
    <t>3.3.91.13</t>
  </si>
  <si>
    <t>3.1.91.92</t>
  </si>
  <si>
    <t>3.1.91.13</t>
  </si>
  <si>
    <t>INDENIZAÇÕES E RESTITUIÇÕES TRABALHISTAS</t>
  </si>
  <si>
    <t>3.1.90.94</t>
  </si>
  <si>
    <t>3.1.90.92</t>
  </si>
  <si>
    <t>APOSENTADORIAS E REFORMAS</t>
  </si>
  <si>
    <t>3.1.90.01</t>
  </si>
  <si>
    <t>COM PESSOAL INATIVO</t>
  </si>
  <si>
    <t>RESSARCIMENTO DE DESPESAS DE PESSOAL REQUISITADO</t>
  </si>
  <si>
    <t>3.1.91.96</t>
  </si>
  <si>
    <t>3.1.90.96</t>
  </si>
  <si>
    <t>OUTRAS DESPESAS VARIÁVEIS  - PESSOAL CIVIL</t>
  </si>
  <si>
    <t>3.1.90.16</t>
  </si>
  <si>
    <t>3.1.90.13</t>
  </si>
  <si>
    <t>VENCIMENTOS E VANTAGENS FIXAS - PESSOAL MILITAR</t>
  </si>
  <si>
    <t>3.1.90.12</t>
  </si>
  <si>
    <t>VENCIMENTOS E VANTAGENS FIXAS - PESSOAL CIVIL</t>
  </si>
  <si>
    <t>3.1.90.11</t>
  </si>
  <si>
    <t>COM PESSOAL ATIVO</t>
  </si>
  <si>
    <t>I - DESPESAS CORRENTES</t>
  </si>
  <si>
    <t>%</t>
  </si>
  <si>
    <t>AUTORIZADA</t>
  </si>
  <si>
    <t>DESCRIÇÃO DA DESPESA</t>
  </si>
  <si>
    <t>EMPENHADO / ANO</t>
  </si>
  <si>
    <t>FONTE: Diretoria de Planejamento e Projetos Especiais - DPE</t>
  </si>
  <si>
    <t>4.4.90.39</t>
  </si>
  <si>
    <t>OUTROS SERVIÇOS DE TERCEIROS - PESSOA JURÍDICA</t>
  </si>
  <si>
    <t>3.3.90.49</t>
  </si>
  <si>
    <t>AUXÍLIO-TRANSPORTE</t>
  </si>
  <si>
    <t>JANEIRO</t>
  </si>
  <si>
    <t>TABELA 10 - RESUMO DA EXECUÇÃO ORÇAMENTÁRIA - 2017</t>
  </si>
  <si>
    <t>FEVEREIRO</t>
  </si>
  <si>
    <t>MARÇO</t>
  </si>
  <si>
    <t>ABRIL</t>
  </si>
  <si>
    <t>MAIO</t>
  </si>
  <si>
    <t>3.1.90.07</t>
  </si>
  <si>
    <t>CONTRIB ENTID FECHADA DE PREVIDÊNCIA</t>
  </si>
  <si>
    <t>JUNHO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</si>
</sst>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b/>
      <sz val="14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b/>
      <sz val="8"/>
      <name val="Calibri"/>
      <family val="2"/>
    </font>
    <font>
      <sz val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13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1"/>
    <xf numFmtId="0" fontId="3" fillId="0" borderId="0" xfId="1" applyFont="1"/>
    <xf numFmtId="0" fontId="6" fillId="5" borderId="0" xfId="1" applyFont="1" applyFill="1" applyAlignment="1">
      <alignment horizontal="center"/>
    </xf>
    <xf numFmtId="0" fontId="5" fillId="5" borderId="0" xfId="1" applyFont="1" applyFill="1" applyAlignment="1">
      <alignment horizontal="left"/>
    </xf>
    <xf numFmtId="0" fontId="6" fillId="5" borderId="0" xfId="1" applyFont="1" applyFill="1" applyAlignment="1">
      <alignment horizontal="left"/>
    </xf>
    <xf numFmtId="0" fontId="5" fillId="0" borderId="0" xfId="1" applyFont="1" applyFill="1" applyBorder="1" applyAlignment="1">
      <alignment horizontal="center" vertical="center"/>
    </xf>
    <xf numFmtId="43" fontId="5" fillId="0" borderId="0" xfId="12" applyFont="1" applyFill="1" applyBorder="1" applyAlignment="1">
      <alignment horizontal="right" vertical="center"/>
    </xf>
    <xf numFmtId="43" fontId="2" fillId="0" borderId="0" xfId="12" applyFont="1" applyAlignment="1">
      <alignment horizontal="right"/>
    </xf>
    <xf numFmtId="43" fontId="5" fillId="3" borderId="4" xfId="12" applyFont="1" applyFill="1" applyBorder="1" applyAlignment="1">
      <alignment horizontal="center" vertical="center"/>
    </xf>
    <xf numFmtId="0" fontId="6" fillId="6" borderId="0" xfId="1" applyFont="1" applyFill="1" applyAlignment="1">
      <alignment horizontal="center"/>
    </xf>
    <xf numFmtId="0" fontId="6" fillId="6" borderId="0" xfId="1" applyFont="1" applyFill="1"/>
    <xf numFmtId="0" fontId="5" fillId="6" borderId="0" xfId="1" applyFont="1" applyFill="1"/>
    <xf numFmtId="0" fontId="5" fillId="6" borderId="0" xfId="1" applyFont="1" applyFill="1" applyAlignment="1">
      <alignment horizontal="center"/>
    </xf>
    <xf numFmtId="43" fontId="5" fillId="3" borderId="5" xfId="12" applyFont="1" applyFill="1" applyBorder="1" applyAlignment="1">
      <alignment horizontal="center" vertical="center"/>
    </xf>
    <xf numFmtId="4" fontId="3" fillId="0" borderId="0" xfId="1" applyNumberFormat="1" applyFont="1"/>
    <xf numFmtId="4" fontId="5" fillId="4" borderId="12" xfId="1" applyNumberFormat="1" applyFont="1" applyFill="1" applyBorder="1" applyAlignment="1">
      <alignment vertical="center"/>
    </xf>
    <xf numFmtId="43" fontId="5" fillId="3" borderId="5" xfId="12" applyFont="1" applyFill="1" applyBorder="1" applyAlignment="1">
      <alignment horizontal="center" vertical="center"/>
    </xf>
    <xf numFmtId="4" fontId="8" fillId="0" borderId="10" xfId="1" applyNumberFormat="1" applyFont="1" applyBorder="1"/>
    <xf numFmtId="4" fontId="8" fillId="0" borderId="11" xfId="1" applyNumberFormat="1" applyFont="1" applyBorder="1" applyAlignment="1">
      <alignment horizontal="right"/>
    </xf>
    <xf numFmtId="4" fontId="8" fillId="0" borderId="0" xfId="1" applyNumberFormat="1" applyFont="1" applyBorder="1" applyAlignment="1">
      <alignment horizontal="right"/>
    </xf>
    <xf numFmtId="4" fontId="9" fillId="0" borderId="10" xfId="1" applyNumberFormat="1" applyFont="1" applyBorder="1"/>
    <xf numFmtId="40" fontId="9" fillId="0" borderId="10" xfId="2" applyNumberFormat="1" applyFont="1" applyBorder="1"/>
    <xf numFmtId="4" fontId="9" fillId="0" borderId="11" xfId="1" applyNumberFormat="1" applyFont="1" applyBorder="1" applyAlignment="1">
      <alignment horizontal="right"/>
    </xf>
    <xf numFmtId="4" fontId="9" fillId="0" borderId="0" xfId="1" applyNumberFormat="1" applyFont="1" applyBorder="1" applyAlignment="1">
      <alignment horizontal="right"/>
    </xf>
    <xf numFmtId="40" fontId="8" fillId="0" borderId="10" xfId="2" applyNumberFormat="1" applyFont="1" applyBorder="1"/>
    <xf numFmtId="4" fontId="8" fillId="5" borderId="10" xfId="1" applyNumberFormat="1" applyFont="1" applyFill="1" applyBorder="1"/>
    <xf numFmtId="4" fontId="8" fillId="5" borderId="11" xfId="1" applyNumberFormat="1" applyFont="1" applyFill="1" applyBorder="1" applyAlignment="1">
      <alignment horizontal="right"/>
    </xf>
    <xf numFmtId="4" fontId="8" fillId="5" borderId="0" xfId="1" applyNumberFormat="1" applyFont="1" applyFill="1" applyBorder="1" applyAlignment="1">
      <alignment horizontal="right"/>
    </xf>
    <xf numFmtId="4" fontId="9" fillId="5" borderId="10" xfId="1" applyNumberFormat="1" applyFont="1" applyFill="1" applyBorder="1"/>
    <xf numFmtId="40" fontId="9" fillId="5" borderId="10" xfId="2" applyNumberFormat="1" applyFont="1" applyFill="1" applyBorder="1"/>
    <xf numFmtId="4" fontId="9" fillId="5" borderId="11" xfId="1" applyNumberFormat="1" applyFont="1" applyFill="1" applyBorder="1" applyAlignment="1">
      <alignment horizontal="right"/>
    </xf>
    <xf numFmtId="4" fontId="9" fillId="5" borderId="0" xfId="1" applyNumberFormat="1" applyFont="1" applyFill="1" applyBorder="1" applyAlignment="1">
      <alignment horizontal="right"/>
    </xf>
    <xf numFmtId="40" fontId="8" fillId="5" borderId="10" xfId="2" applyNumberFormat="1" applyFont="1" applyFill="1" applyBorder="1"/>
    <xf numFmtId="43" fontId="5" fillId="3" borderId="5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" fontId="5" fillId="0" borderId="10" xfId="1" applyNumberFormat="1" applyFont="1" applyBorder="1"/>
    <xf numFmtId="40" fontId="5" fillId="0" borderId="10" xfId="2" applyNumberFormat="1" applyFont="1" applyBorder="1"/>
    <xf numFmtId="4" fontId="5" fillId="0" borderId="11" xfId="1" applyNumberFormat="1" applyFont="1" applyBorder="1" applyAlignment="1">
      <alignment horizontal="right"/>
    </xf>
    <xf numFmtId="4" fontId="5" fillId="0" borderId="0" xfId="1" applyNumberFormat="1" applyFont="1" applyBorder="1" applyAlignment="1">
      <alignment horizontal="right"/>
    </xf>
    <xf numFmtId="0" fontId="5" fillId="4" borderId="2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43" fontId="5" fillId="3" borderId="6" xfId="12" applyFont="1" applyFill="1" applyBorder="1" applyAlignment="1">
      <alignment horizontal="right" vertical="center"/>
    </xf>
    <xf numFmtId="43" fontId="5" fillId="3" borderId="7" xfId="12" applyFont="1" applyFill="1" applyBorder="1" applyAlignment="1">
      <alignment horizontal="right" vertical="center"/>
    </xf>
    <xf numFmtId="0" fontId="5" fillId="3" borderId="5" xfId="1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3" fontId="5" fillId="3" borderId="3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/>
    </xf>
    <xf numFmtId="43" fontId="5" fillId="3" borderId="9" xfId="12" applyFont="1" applyFill="1" applyBorder="1" applyAlignment="1">
      <alignment horizontal="center"/>
    </xf>
  </cellXfs>
  <cellStyles count="13">
    <cellStyle name="Normal" xfId="0" builtinId="0"/>
    <cellStyle name="Normal 2" xfId="1"/>
    <cellStyle name="Normal 3" xfId="5"/>
    <cellStyle name="Normal 3 2" xfId="6"/>
    <cellStyle name="Normal 4" xfId="7"/>
    <cellStyle name="Porcentagem 2" xfId="3"/>
    <cellStyle name="Porcentagem 3" xfId="8"/>
    <cellStyle name="Separador de milhares 2" xfId="2"/>
    <cellStyle name="Separador de milhares 2 2" xfId="4"/>
    <cellStyle name="Separador de milhares 3" xfId="9"/>
    <cellStyle name="Separador de milhares 4" xfId="10"/>
    <cellStyle name="Vírgula" xfId="12" builtinId="3"/>
    <cellStyle name="Vírgula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 / 2017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4018307086614173"/>
          <c:y val="0.19421965317919468"/>
          <c:w val="0.59679330708661416"/>
          <c:h val="0.71791907514452291"/>
        </c:manualLayout>
      </c:layout>
      <c:barChart>
        <c:barDir val="col"/>
        <c:grouping val="clustered"/>
        <c:varyColors val="0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JANEIRO!$C$50</c:f>
              <c:numCache>
                <c:formatCode>#,##0.00</c:formatCode>
                <c:ptCount val="1"/>
                <c:pt idx="0">
                  <c:v>227318041.31999999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JANEIRO!$D$50</c:f>
              <c:numCache>
                <c:formatCode>#,##0.00</c:formatCode>
                <c:ptCount val="1"/>
                <c:pt idx="0">
                  <c:v>34303524.230000004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JANEIRO!$F$50</c:f>
              <c:numCache>
                <c:formatCode>#,##0.00</c:formatCode>
                <c:ptCount val="1"/>
                <c:pt idx="0">
                  <c:v>34303524.230000004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JANEIRO!$H$50</c:f>
              <c:numCache>
                <c:formatCode>#,##0.00</c:formatCode>
                <c:ptCount val="1"/>
                <c:pt idx="0">
                  <c:v>193014517.08999997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836560"/>
        <c:axId val="81837120"/>
      </c:barChart>
      <c:catAx>
        <c:axId val="81836560"/>
        <c:scaling>
          <c:orientation val="minMax"/>
        </c:scaling>
        <c:delete val="1"/>
        <c:axPos val="b"/>
        <c:majorTickMark val="out"/>
        <c:minorTickMark val="none"/>
        <c:tickLblPos val="none"/>
        <c:crossAx val="81837120"/>
        <c:crosses val="autoZero"/>
        <c:auto val="1"/>
        <c:lblAlgn val="ctr"/>
        <c:lblOffset val="100"/>
        <c:noMultiLvlLbl val="0"/>
      </c:catAx>
      <c:valAx>
        <c:axId val="81837120"/>
        <c:scaling>
          <c:orientation val="minMax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81836560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overlay val="0"/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13" footer="0.3149606200000071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MAIO / 2017	</a:t>
            </a:r>
            <a:endParaRPr lang="pt-BR" sz="900"/>
          </a:p>
        </c:rich>
      </c:tx>
      <c:overlay val="0"/>
    </c:title>
    <c:autoTitleDeleted val="0"/>
    <c:view3D>
      <c:rotX val="30"/>
      <c:rotY val="17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0459007396802673"/>
                  <c:y val="-6.805749786402845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1697518492006681"/>
                  <c:y val="8.197113660443888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6872536387497028"/>
                  <c:y val="-0.120486261958746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MAIO!$B$53:$B$56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MAIO!$C$53:$C$56</c:f>
              <c:numCache>
                <c:formatCode>_(* #,##0.00_);_(* \(#,##0.00\);_(* "-"??_);_(@_)</c:formatCode>
                <c:ptCount val="4"/>
                <c:pt idx="0">
                  <c:v>60510180.539999999</c:v>
                </c:pt>
                <c:pt idx="1">
                  <c:v>25772064.530000001</c:v>
                </c:pt>
                <c:pt idx="2">
                  <c:v>24438134.560000002</c:v>
                </c:pt>
                <c:pt idx="3">
                  <c:v>2335036.67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layout>
        <c:manualLayout>
          <c:xMode val="edge"/>
          <c:yMode val="edge"/>
          <c:x val="0.05"/>
          <c:y val="0.87885631591641633"/>
          <c:w val="0.9"/>
          <c:h val="7.3946052735734513E-2"/>
        </c:manualLayout>
      </c:layout>
      <c:overlay val="0"/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707" footer="0.31496062000000707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 - JUNHO / 2017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4018307086614173"/>
          <c:y val="0.19421965317919468"/>
          <c:w val="0.59679330708661416"/>
          <c:h val="0.71791907514452291"/>
        </c:manualLayout>
      </c:layout>
      <c:barChart>
        <c:barDir val="col"/>
        <c:grouping val="clustered"/>
        <c:varyColors val="0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JUNHO!$C$51</c:f>
              <c:numCache>
                <c:formatCode>#,##0.00</c:formatCode>
                <c:ptCount val="1"/>
                <c:pt idx="0">
                  <c:v>264288025.443156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JUNHO!$D$51</c:f>
              <c:numCache>
                <c:formatCode>#,##0.00</c:formatCode>
                <c:ptCount val="1"/>
                <c:pt idx="0">
                  <c:v>21750254.640000004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JUNHO!$F$51</c:f>
              <c:numCache>
                <c:formatCode>#,##0.00</c:formatCode>
                <c:ptCount val="1"/>
                <c:pt idx="0">
                  <c:v>134805670.93999997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JUNHO!$H$51</c:f>
              <c:numCache>
                <c:formatCode>#,##0.00</c:formatCode>
                <c:ptCount val="1"/>
                <c:pt idx="0">
                  <c:v>129482354.50315602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844208"/>
        <c:axId val="209956976"/>
      </c:barChart>
      <c:catAx>
        <c:axId val="211844208"/>
        <c:scaling>
          <c:orientation val="minMax"/>
        </c:scaling>
        <c:delete val="1"/>
        <c:axPos val="b"/>
        <c:majorTickMark val="out"/>
        <c:minorTickMark val="none"/>
        <c:tickLblPos val="none"/>
        <c:crossAx val="209956976"/>
        <c:crosses val="autoZero"/>
        <c:auto val="1"/>
        <c:lblAlgn val="ctr"/>
        <c:lblOffset val="100"/>
        <c:noMultiLvlLbl val="0"/>
      </c:catAx>
      <c:valAx>
        <c:axId val="209956976"/>
        <c:scaling>
          <c:orientation val="minMax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211844208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noFill/>
      </c:spPr>
    </c:plotArea>
    <c:legend>
      <c:legendPos val="r"/>
      <c:layout/>
      <c:overlay val="0"/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13" footer="0.3149606200000071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JUNHO / 2017	</a:t>
            </a:r>
            <a:endParaRPr lang="pt-BR" sz="900"/>
          </a:p>
        </c:rich>
      </c:tx>
      <c:layout/>
      <c:overlay val="0"/>
    </c:title>
    <c:autoTitleDeleted val="0"/>
    <c:view3D>
      <c:rotX val="30"/>
      <c:rotY val="17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0459007396802673"/>
                  <c:y val="-6.805749786402845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1697518492006681"/>
                  <c:y val="8.197113660443888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6872536387497028"/>
                  <c:y val="-0.120486261958746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JUNHO!$B$53:$B$56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JUNHO!$C$53:$C$56</c:f>
              <c:numCache>
                <c:formatCode>_(* #,##0.00_);_(* \(#,##0.00\);_(* "-"??_);_(@_)</c:formatCode>
                <c:ptCount val="4"/>
                <c:pt idx="0">
                  <c:v>74064132.12999998</c:v>
                </c:pt>
                <c:pt idx="1">
                  <c:v>31778042.130000003</c:v>
                </c:pt>
                <c:pt idx="2">
                  <c:v>26540720.259999998</c:v>
                </c:pt>
                <c:pt idx="3">
                  <c:v>2422776.42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layout>
        <c:manualLayout>
          <c:xMode val="edge"/>
          <c:yMode val="edge"/>
          <c:x val="0.05"/>
          <c:y val="0.87885631591641633"/>
          <c:w val="0.9"/>
          <c:h val="7.3946052735734513E-2"/>
        </c:manualLayout>
      </c:layout>
      <c:overlay val="0"/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707" footer="0.3149606200000070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JANEIRO / 2017	</a:t>
            </a:r>
            <a:endParaRPr lang="pt-BR" sz="900"/>
          </a:p>
        </c:rich>
      </c:tx>
      <c:overlay val="0"/>
    </c:title>
    <c:autoTitleDeleted val="0"/>
    <c:view3D>
      <c:rotX val="30"/>
      <c:rotY val="17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0762037699832975"/>
                  <c:y val="-0.1058156029423077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84793605344787E-2"/>
                  <c:y val="7.725137346965392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8690718205678836"/>
                  <c:y val="-4.49700518021877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JANEIRO!$B$52:$B$55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JANEIRO!$C$52:$C$55</c:f>
              <c:numCache>
                <c:formatCode>_(* #,##0.00_);_(* \(#,##0.00\);_(* "-"??_);_(@_)</c:formatCode>
                <c:ptCount val="4"/>
                <c:pt idx="0">
                  <c:v>15471250.65</c:v>
                </c:pt>
                <c:pt idx="1">
                  <c:v>4615930.2300000004</c:v>
                </c:pt>
                <c:pt idx="2">
                  <c:v>14210146.35</c:v>
                </c:pt>
                <c:pt idx="3">
                  <c:v>6197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layout>
        <c:manualLayout>
          <c:xMode val="edge"/>
          <c:yMode val="edge"/>
          <c:x val="0.05"/>
          <c:y val="0.87885631591641633"/>
          <c:w val="0.9"/>
          <c:h val="7.3946052735734513E-2"/>
        </c:manualLayout>
      </c:layout>
      <c:overlay val="0"/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707" footer="0.3149606200000070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 - FEVEREIRO / 2017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4018307086614173"/>
          <c:y val="0.19421965317919468"/>
          <c:w val="0.59679330708661416"/>
          <c:h val="0.71791907514452291"/>
        </c:manualLayout>
      </c:layout>
      <c:barChart>
        <c:barDir val="col"/>
        <c:grouping val="clustered"/>
        <c:varyColors val="0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FEVEREIRO!$C$50</c:f>
              <c:numCache>
                <c:formatCode>#,##0.00</c:formatCode>
                <c:ptCount val="1"/>
                <c:pt idx="0">
                  <c:v>244282728.66999999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FEVEREIRO!$D$50</c:f>
              <c:numCache>
                <c:formatCode>#,##0.00</c:formatCode>
                <c:ptCount val="1"/>
                <c:pt idx="0">
                  <c:v>20842030.060000002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FEVEREIRO!$F$50</c:f>
              <c:numCache>
                <c:formatCode>#,##0.00</c:formatCode>
                <c:ptCount val="1"/>
                <c:pt idx="0">
                  <c:v>55145554.290000007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FEVEREIRO!$H$50</c:f>
              <c:numCache>
                <c:formatCode>#,##0.00</c:formatCode>
                <c:ptCount val="1"/>
                <c:pt idx="0">
                  <c:v>189137174.37999997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859456"/>
        <c:axId val="126860016"/>
      </c:barChart>
      <c:catAx>
        <c:axId val="126859456"/>
        <c:scaling>
          <c:orientation val="minMax"/>
        </c:scaling>
        <c:delete val="1"/>
        <c:axPos val="b"/>
        <c:majorTickMark val="out"/>
        <c:minorTickMark val="none"/>
        <c:tickLblPos val="none"/>
        <c:crossAx val="126860016"/>
        <c:crosses val="autoZero"/>
        <c:auto val="1"/>
        <c:lblAlgn val="ctr"/>
        <c:lblOffset val="100"/>
        <c:noMultiLvlLbl val="0"/>
      </c:catAx>
      <c:valAx>
        <c:axId val="126860016"/>
        <c:scaling>
          <c:orientation val="minMax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126859456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overlay val="0"/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13" footer="0.3149606200000071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FEVEREIRO / 2017	</a:t>
            </a:r>
            <a:endParaRPr lang="pt-BR" sz="900"/>
          </a:p>
        </c:rich>
      </c:tx>
      <c:overlay val="0"/>
    </c:title>
    <c:autoTitleDeleted val="0"/>
    <c:view3D>
      <c:rotX val="30"/>
      <c:rotY val="17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0762037699832975"/>
                  <c:y val="-0.1058156029423077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84793605344787E-2"/>
                  <c:y val="7.725137346965392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8690718205678836"/>
                  <c:y val="-4.49700518021877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FEVEREIRO!$B$52:$B$55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FEVEREIRO!$C$52:$C$55</c:f>
              <c:numCache>
                <c:formatCode>_(* #,##0.00_);_(* \(#,##0.00\);_(* "-"??_);_(@_)</c:formatCode>
                <c:ptCount val="4"/>
                <c:pt idx="0">
                  <c:v>26760048.260000005</c:v>
                </c:pt>
                <c:pt idx="1">
                  <c:v>9829155.0999999996</c:v>
                </c:pt>
                <c:pt idx="2">
                  <c:v>17093602.489999998</c:v>
                </c:pt>
                <c:pt idx="3">
                  <c:v>1464212.8599999999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layout>
        <c:manualLayout>
          <c:xMode val="edge"/>
          <c:yMode val="edge"/>
          <c:x val="0.05"/>
          <c:y val="0.87885631591641633"/>
          <c:w val="0.9"/>
          <c:h val="7.3946052735734513E-2"/>
        </c:manualLayout>
      </c:layout>
      <c:overlay val="0"/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707" footer="0.3149606200000070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 - MARÇO / 2017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4018307086614173"/>
          <c:y val="0.19421965317919468"/>
          <c:w val="0.59679330708661416"/>
          <c:h val="0.71791907514452291"/>
        </c:manualLayout>
      </c:layout>
      <c:barChart>
        <c:barDir val="col"/>
        <c:grouping val="clustered"/>
        <c:varyColors val="0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MARÇO!$C$50</c:f>
              <c:numCache>
                <c:formatCode>#,##0.00</c:formatCode>
                <c:ptCount val="1"/>
                <c:pt idx="0">
                  <c:v>249151563.63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MARÇO!$D$50</c:f>
              <c:numCache>
                <c:formatCode>#,##0.00</c:formatCode>
                <c:ptCount val="1"/>
                <c:pt idx="0">
                  <c:v>19377844.77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MARÇO!$F$50</c:f>
              <c:numCache>
                <c:formatCode>#,##0.00</c:formatCode>
                <c:ptCount val="1"/>
                <c:pt idx="0">
                  <c:v>74523399.060000002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MARÇO!$H$50</c:f>
              <c:numCache>
                <c:formatCode>#,##0.00</c:formatCode>
                <c:ptCount val="1"/>
                <c:pt idx="0">
                  <c:v>174628164.56999999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215536"/>
        <c:axId val="207216096"/>
      </c:barChart>
      <c:catAx>
        <c:axId val="207215536"/>
        <c:scaling>
          <c:orientation val="minMax"/>
        </c:scaling>
        <c:delete val="1"/>
        <c:axPos val="b"/>
        <c:majorTickMark val="out"/>
        <c:minorTickMark val="none"/>
        <c:tickLblPos val="none"/>
        <c:crossAx val="207216096"/>
        <c:crosses val="autoZero"/>
        <c:auto val="1"/>
        <c:lblAlgn val="ctr"/>
        <c:lblOffset val="100"/>
        <c:noMultiLvlLbl val="0"/>
      </c:catAx>
      <c:valAx>
        <c:axId val="207216096"/>
        <c:scaling>
          <c:orientation val="minMax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207215536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overlay val="0"/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13" footer="0.3149606200000071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MARÇO / 2017	</a:t>
            </a:r>
            <a:endParaRPr lang="pt-BR" sz="900"/>
          </a:p>
        </c:rich>
      </c:tx>
      <c:overlay val="0"/>
    </c:title>
    <c:autoTitleDeleted val="0"/>
    <c:view3D>
      <c:rotX val="30"/>
      <c:rotY val="17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0459007396802673"/>
                  <c:y val="-6.805749786402845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1697518492006681"/>
                  <c:y val="8.197113660443888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6872536387497028"/>
                  <c:y val="-0.120486261958746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MARÇO!$B$52:$B$55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MARÇO!$C$52:$C$55</c:f>
              <c:numCache>
                <c:formatCode>_(* #,##0.00_);_(* \(#,##0.00\);_(* "-"??_);_(@_)</c:formatCode>
                <c:ptCount val="4"/>
                <c:pt idx="0">
                  <c:v>38173390.950000003</c:v>
                </c:pt>
                <c:pt idx="1">
                  <c:v>15328041.220000003</c:v>
                </c:pt>
                <c:pt idx="2">
                  <c:v>19484885.18</c:v>
                </c:pt>
                <c:pt idx="3">
                  <c:v>1538546.13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layout>
        <c:manualLayout>
          <c:xMode val="edge"/>
          <c:yMode val="edge"/>
          <c:x val="0.05"/>
          <c:y val="0.87885631591641633"/>
          <c:w val="0.9"/>
          <c:h val="7.3946052735734513E-2"/>
        </c:manualLayout>
      </c:layout>
      <c:overlay val="0"/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707" footer="0.3149606200000070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 - ABRIL / 2017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4018307086614173"/>
          <c:y val="0.19421965317919468"/>
          <c:w val="0.59679330708661416"/>
          <c:h val="0.71791907514452291"/>
        </c:manualLayout>
      </c:layout>
      <c:barChart>
        <c:barDir val="col"/>
        <c:grouping val="clustered"/>
        <c:varyColors val="0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ABRIL!$C$50</c:f>
              <c:numCache>
                <c:formatCode>#,##0.00</c:formatCode>
                <c:ptCount val="1"/>
                <c:pt idx="0">
                  <c:v>254066003.19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ABRIL!$D$50</c:f>
              <c:numCache>
                <c:formatCode>#,##0.00</c:formatCode>
                <c:ptCount val="1"/>
                <c:pt idx="0">
                  <c:v>18482896.640000001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ABRIL!$F$50</c:f>
              <c:numCache>
                <c:formatCode>#,##0.00</c:formatCode>
                <c:ptCount val="1"/>
                <c:pt idx="0">
                  <c:v>93006295.700000018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ABRIL!$H$50</c:f>
              <c:numCache>
                <c:formatCode>#,##0.00</c:formatCode>
                <c:ptCount val="1"/>
                <c:pt idx="0">
                  <c:v>161059707.48999998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221696"/>
        <c:axId val="207666784"/>
      </c:barChart>
      <c:catAx>
        <c:axId val="207221696"/>
        <c:scaling>
          <c:orientation val="minMax"/>
        </c:scaling>
        <c:delete val="1"/>
        <c:axPos val="b"/>
        <c:majorTickMark val="out"/>
        <c:minorTickMark val="none"/>
        <c:tickLblPos val="none"/>
        <c:crossAx val="207666784"/>
        <c:crosses val="autoZero"/>
        <c:auto val="1"/>
        <c:lblAlgn val="ctr"/>
        <c:lblOffset val="100"/>
        <c:noMultiLvlLbl val="0"/>
      </c:catAx>
      <c:valAx>
        <c:axId val="207666784"/>
        <c:scaling>
          <c:orientation val="minMax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207221696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overlay val="0"/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13" footer="0.3149606200000071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ABRIL / 2017	</a:t>
            </a:r>
            <a:endParaRPr lang="pt-BR" sz="900"/>
          </a:p>
        </c:rich>
      </c:tx>
      <c:overlay val="0"/>
    </c:title>
    <c:autoTitleDeleted val="0"/>
    <c:view3D>
      <c:rotX val="30"/>
      <c:rotY val="17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0459007396802673"/>
                  <c:y val="-6.805749786402845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1697518492006681"/>
                  <c:y val="8.197113660443888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6872536387497028"/>
                  <c:y val="-0.120486261958746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ABRIL!$B$52:$B$55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ABRIL!$C$52:$C$55</c:f>
              <c:numCache>
                <c:formatCode>_(* #,##0.00_);_(* \(#,##0.00\);_(* "-"??_);_(@_)</c:formatCode>
                <c:ptCount val="4"/>
                <c:pt idx="0">
                  <c:v>49242167.660000011</c:v>
                </c:pt>
                <c:pt idx="1">
                  <c:v>20310330.710000005</c:v>
                </c:pt>
                <c:pt idx="2">
                  <c:v>21822240.120000001</c:v>
                </c:pt>
                <c:pt idx="3">
                  <c:v>1633021.63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layout>
        <c:manualLayout>
          <c:xMode val="edge"/>
          <c:yMode val="edge"/>
          <c:x val="0.05"/>
          <c:y val="0.87885631591641633"/>
          <c:w val="0.9"/>
          <c:h val="7.3946052735734513E-2"/>
        </c:manualLayout>
      </c:layout>
      <c:overlay val="0"/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707" footer="0.31496062000000707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 - MAIO / 2017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4018307086614173"/>
          <c:y val="0.19421965317919468"/>
          <c:w val="0.59679330708661416"/>
          <c:h val="0.71791907514452291"/>
        </c:manualLayout>
      </c:layout>
      <c:barChart>
        <c:barDir val="col"/>
        <c:grouping val="clustered"/>
        <c:varyColors val="0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MAIO!$C$51</c:f>
              <c:numCache>
                <c:formatCode>#,##0.00</c:formatCode>
                <c:ptCount val="1"/>
                <c:pt idx="0">
                  <c:v>259048710.69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MAIO!$D$51</c:f>
              <c:numCache>
                <c:formatCode>#,##0.00</c:formatCode>
                <c:ptCount val="1"/>
                <c:pt idx="0">
                  <c:v>20047656.18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MAIO!$F$51</c:f>
              <c:numCache>
                <c:formatCode>#,##0.00</c:formatCode>
                <c:ptCount val="1"/>
                <c:pt idx="0">
                  <c:v>113055416.3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MAIO!$H$51</c:f>
              <c:numCache>
                <c:formatCode>#,##0.00</c:formatCode>
                <c:ptCount val="1"/>
                <c:pt idx="0">
                  <c:v>145993294.39000002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672384"/>
        <c:axId val="207672944"/>
      </c:barChart>
      <c:catAx>
        <c:axId val="207672384"/>
        <c:scaling>
          <c:orientation val="minMax"/>
        </c:scaling>
        <c:delete val="1"/>
        <c:axPos val="b"/>
        <c:majorTickMark val="out"/>
        <c:minorTickMark val="none"/>
        <c:tickLblPos val="none"/>
        <c:crossAx val="207672944"/>
        <c:crosses val="autoZero"/>
        <c:auto val="1"/>
        <c:lblAlgn val="ctr"/>
        <c:lblOffset val="100"/>
        <c:noMultiLvlLbl val="0"/>
      </c:catAx>
      <c:valAx>
        <c:axId val="207672944"/>
        <c:scaling>
          <c:orientation val="minMax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207672384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overlay val="0"/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13" footer="0.3149606200000071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56</xdr:row>
      <xdr:rowOff>166684</xdr:rowOff>
    </xdr:from>
    <xdr:to>
      <xdr:col>9</xdr:col>
      <xdr:colOff>0</xdr:colOff>
      <xdr:row>72</xdr:row>
      <xdr:rowOff>31747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56</xdr:row>
      <xdr:rowOff>174624</xdr:rowOff>
    </xdr:from>
    <xdr:to>
      <xdr:col>2</xdr:col>
      <xdr:colOff>246062</xdr:colOff>
      <xdr:row>72</xdr:row>
      <xdr:rowOff>39687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56</xdr:row>
      <xdr:rowOff>166684</xdr:rowOff>
    </xdr:from>
    <xdr:to>
      <xdr:col>9</xdr:col>
      <xdr:colOff>0</xdr:colOff>
      <xdr:row>72</xdr:row>
      <xdr:rowOff>31747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56</xdr:row>
      <xdr:rowOff>174624</xdr:rowOff>
    </xdr:from>
    <xdr:to>
      <xdr:col>2</xdr:col>
      <xdr:colOff>246062</xdr:colOff>
      <xdr:row>72</xdr:row>
      <xdr:rowOff>39687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56</xdr:row>
      <xdr:rowOff>166684</xdr:rowOff>
    </xdr:from>
    <xdr:to>
      <xdr:col>9</xdr:col>
      <xdr:colOff>0</xdr:colOff>
      <xdr:row>72</xdr:row>
      <xdr:rowOff>31747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56</xdr:row>
      <xdr:rowOff>174624</xdr:rowOff>
    </xdr:from>
    <xdr:to>
      <xdr:col>2</xdr:col>
      <xdr:colOff>246062</xdr:colOff>
      <xdr:row>72</xdr:row>
      <xdr:rowOff>39687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56</xdr:row>
      <xdr:rowOff>166684</xdr:rowOff>
    </xdr:from>
    <xdr:to>
      <xdr:col>9</xdr:col>
      <xdr:colOff>0</xdr:colOff>
      <xdr:row>72</xdr:row>
      <xdr:rowOff>31747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56</xdr:row>
      <xdr:rowOff>174624</xdr:rowOff>
    </xdr:from>
    <xdr:to>
      <xdr:col>2</xdr:col>
      <xdr:colOff>246062</xdr:colOff>
      <xdr:row>72</xdr:row>
      <xdr:rowOff>39687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57</xdr:row>
      <xdr:rowOff>166684</xdr:rowOff>
    </xdr:from>
    <xdr:to>
      <xdr:col>9</xdr:col>
      <xdr:colOff>0</xdr:colOff>
      <xdr:row>73</xdr:row>
      <xdr:rowOff>31747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57</xdr:row>
      <xdr:rowOff>174624</xdr:rowOff>
    </xdr:from>
    <xdr:to>
      <xdr:col>2</xdr:col>
      <xdr:colOff>246062</xdr:colOff>
      <xdr:row>73</xdr:row>
      <xdr:rowOff>39687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57</xdr:row>
      <xdr:rowOff>166684</xdr:rowOff>
    </xdr:from>
    <xdr:to>
      <xdr:col>9</xdr:col>
      <xdr:colOff>0</xdr:colOff>
      <xdr:row>73</xdr:row>
      <xdr:rowOff>31747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57</xdr:row>
      <xdr:rowOff>174624</xdr:rowOff>
    </xdr:from>
    <xdr:to>
      <xdr:col>2</xdr:col>
      <xdr:colOff>246062</xdr:colOff>
      <xdr:row>73</xdr:row>
      <xdr:rowOff>39687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J62"/>
  <sheetViews>
    <sheetView topLeftCell="A25" zoomScale="120" workbookViewId="0">
      <selection activeCell="C45" sqref="C45:I49"/>
    </sheetView>
  </sheetViews>
  <sheetFormatPr defaultRowHeight="12.75" x14ac:dyDescent="0.2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9.5703125" style="8" bestFit="1" customWidth="1"/>
    <col min="6" max="6" width="13.7109375" style="8" customWidth="1"/>
    <col min="7" max="7" width="10.28515625" style="8" bestFit="1" customWidth="1"/>
    <col min="8" max="8" width="13.7109375" style="8" customWidth="1"/>
    <col min="9" max="9" width="9.7109375" style="8" bestFit="1" customWidth="1"/>
    <col min="10" max="16384" width="9.140625" style="1"/>
  </cols>
  <sheetData>
    <row r="1" spans="1:9" s="2" customFormat="1" ht="30" customHeight="1" thickBot="1" x14ac:dyDescent="0.2">
      <c r="A1" s="46" t="s">
        <v>77</v>
      </c>
      <c r="B1" s="46"/>
      <c r="C1" s="46"/>
      <c r="D1" s="46"/>
      <c r="E1" s="46"/>
      <c r="F1" s="46"/>
      <c r="G1" s="46"/>
      <c r="H1" s="46"/>
      <c r="I1" s="46"/>
    </row>
    <row r="2" spans="1:9" s="2" customFormat="1" ht="15" customHeight="1" thickBot="1" x14ac:dyDescent="0.25">
      <c r="A2" s="47" t="s">
        <v>3</v>
      </c>
      <c r="B2" s="48" t="s">
        <v>69</v>
      </c>
      <c r="C2" s="49" t="s">
        <v>68</v>
      </c>
      <c r="D2" s="51" t="s">
        <v>76</v>
      </c>
      <c r="E2" s="47"/>
      <c r="F2" s="52" t="s">
        <v>70</v>
      </c>
      <c r="G2" s="53"/>
      <c r="H2" s="54" t="s">
        <v>2</v>
      </c>
      <c r="I2" s="55"/>
    </row>
    <row r="3" spans="1:9" s="2" customFormat="1" ht="15" customHeight="1" thickBot="1" x14ac:dyDescent="0.2">
      <c r="A3" s="47"/>
      <c r="B3" s="48"/>
      <c r="C3" s="50"/>
      <c r="D3" s="9" t="s">
        <v>1</v>
      </c>
      <c r="E3" s="9" t="s">
        <v>67</v>
      </c>
      <c r="F3" s="9" t="s">
        <v>1</v>
      </c>
      <c r="G3" s="9" t="s">
        <v>67</v>
      </c>
      <c r="H3" s="9" t="s">
        <v>1</v>
      </c>
      <c r="I3" s="14" t="s">
        <v>67</v>
      </c>
    </row>
    <row r="4" spans="1:9" s="2" customFormat="1" ht="11.25" x14ac:dyDescent="0.2">
      <c r="A4" s="10"/>
      <c r="B4" s="12" t="s">
        <v>66</v>
      </c>
      <c r="C4" s="18">
        <v>223418041.31999999</v>
      </c>
      <c r="D4" s="18">
        <v>34297327.230000004</v>
      </c>
      <c r="E4" s="19">
        <v>99.981934800755596</v>
      </c>
      <c r="F4" s="18">
        <v>34297327.230000004</v>
      </c>
      <c r="G4" s="19">
        <v>99.981934800755596</v>
      </c>
      <c r="H4" s="18">
        <v>189120714.08999997</v>
      </c>
      <c r="I4" s="20">
        <v>97.98263723438771</v>
      </c>
    </row>
    <row r="5" spans="1:9" s="2" customFormat="1" ht="11.25" x14ac:dyDescent="0.2">
      <c r="A5" s="3"/>
      <c r="B5" s="4" t="s">
        <v>65</v>
      </c>
      <c r="C5" s="26">
        <v>169764200</v>
      </c>
      <c r="D5" s="26">
        <v>15471250.65</v>
      </c>
      <c r="E5" s="27">
        <v>45.101053017956922</v>
      </c>
      <c r="F5" s="26">
        <v>15471250.65</v>
      </c>
      <c r="G5" s="27">
        <v>45.101053017956922</v>
      </c>
      <c r="H5" s="26">
        <v>154292949.34999999</v>
      </c>
      <c r="I5" s="28">
        <v>79.93852051970542</v>
      </c>
    </row>
    <row r="6" spans="1:9" s="2" customFormat="1" ht="11.25" x14ac:dyDescent="0.2">
      <c r="A6" s="10" t="s">
        <v>64</v>
      </c>
      <c r="B6" s="11" t="s">
        <v>63</v>
      </c>
      <c r="C6" s="21">
        <v>138364200</v>
      </c>
      <c r="D6" s="22">
        <v>11478666.66</v>
      </c>
      <c r="E6" s="23">
        <v>33.462062332246845</v>
      </c>
      <c r="F6" s="22">
        <v>11478666.66</v>
      </c>
      <c r="G6" s="23">
        <v>33.462062332246845</v>
      </c>
      <c r="H6" s="21">
        <v>126885533.34</v>
      </c>
      <c r="I6" s="24">
        <v>65.738854907392806</v>
      </c>
    </row>
    <row r="7" spans="1:9" s="2" customFormat="1" ht="11.25" x14ac:dyDescent="0.2">
      <c r="A7" s="3" t="s">
        <v>62</v>
      </c>
      <c r="B7" s="5" t="s">
        <v>61</v>
      </c>
      <c r="C7" s="29">
        <v>700000</v>
      </c>
      <c r="D7" s="30">
        <v>38909.47</v>
      </c>
      <c r="E7" s="31">
        <v>0.11342703373308766</v>
      </c>
      <c r="F7" s="30">
        <v>38909.47</v>
      </c>
      <c r="G7" s="31">
        <v>0.11342703373308766</v>
      </c>
      <c r="H7" s="29">
        <v>661090.53</v>
      </c>
      <c r="I7" s="32">
        <v>0.34250819055840376</v>
      </c>
    </row>
    <row r="8" spans="1:9" s="2" customFormat="1" ht="11.25" x14ac:dyDescent="0.2">
      <c r="A8" s="10" t="s">
        <v>60</v>
      </c>
      <c r="B8" s="11" t="s">
        <v>45</v>
      </c>
      <c r="C8" s="21">
        <v>2200000</v>
      </c>
      <c r="D8" s="22">
        <v>225100.79999999999</v>
      </c>
      <c r="E8" s="23">
        <v>0.65620313088163407</v>
      </c>
      <c r="F8" s="22">
        <v>225100.79999999999</v>
      </c>
      <c r="G8" s="23">
        <v>0.65620313088163407</v>
      </c>
      <c r="H8" s="21">
        <v>1974899.2</v>
      </c>
      <c r="I8" s="24">
        <v>1.0231868720419262</v>
      </c>
    </row>
    <row r="9" spans="1:9" s="2" customFormat="1" ht="11.25" x14ac:dyDescent="0.2">
      <c r="A9" s="3" t="s">
        <v>59</v>
      </c>
      <c r="B9" s="5" t="s">
        <v>58</v>
      </c>
      <c r="C9" s="29">
        <v>750000</v>
      </c>
      <c r="D9" s="30">
        <v>32271.439999999999</v>
      </c>
      <c r="E9" s="31">
        <v>9.4076164838413731E-2</v>
      </c>
      <c r="F9" s="30">
        <v>32271.439999999999</v>
      </c>
      <c r="G9" s="31">
        <v>9.4076164838413731E-2</v>
      </c>
      <c r="H9" s="29">
        <v>717728.56</v>
      </c>
      <c r="I9" s="32">
        <v>0.37185211289849929</v>
      </c>
    </row>
    <row r="10" spans="1:9" s="2" customFormat="1" ht="11.25" x14ac:dyDescent="0.2">
      <c r="A10" s="10" t="s">
        <v>51</v>
      </c>
      <c r="B10" s="11" t="s">
        <v>7</v>
      </c>
      <c r="C10" s="21">
        <v>300000</v>
      </c>
      <c r="D10" s="22">
        <v>0</v>
      </c>
      <c r="E10" s="23">
        <v>0</v>
      </c>
      <c r="F10" s="22">
        <v>0</v>
      </c>
      <c r="G10" s="23">
        <v>0</v>
      </c>
      <c r="H10" s="21">
        <v>300000</v>
      </c>
      <c r="I10" s="24">
        <v>0.15542872345716574</v>
      </c>
    </row>
    <row r="11" spans="1:9" s="2" customFormat="1" ht="11.25" x14ac:dyDescent="0.2">
      <c r="A11" s="3" t="s">
        <v>50</v>
      </c>
      <c r="B11" s="5" t="s">
        <v>49</v>
      </c>
      <c r="C11" s="29">
        <v>3400000</v>
      </c>
      <c r="D11" s="30">
        <v>643663.54</v>
      </c>
      <c r="E11" s="31">
        <v>1.8763772948934696</v>
      </c>
      <c r="F11" s="30">
        <v>643663.54</v>
      </c>
      <c r="G11" s="31">
        <v>1.8763772948934696</v>
      </c>
      <c r="H11" s="29">
        <v>2756336.46</v>
      </c>
      <c r="I11" s="32">
        <v>1.4280461913208107</v>
      </c>
    </row>
    <row r="12" spans="1:9" s="2" customFormat="1" ht="11.25" x14ac:dyDescent="0.2">
      <c r="A12" s="10" t="s">
        <v>57</v>
      </c>
      <c r="B12" s="11" t="s">
        <v>55</v>
      </c>
      <c r="C12" s="21">
        <v>1100000</v>
      </c>
      <c r="D12" s="22">
        <v>434129.41</v>
      </c>
      <c r="E12" s="23">
        <v>1.2655533789742044</v>
      </c>
      <c r="F12" s="22">
        <v>434129.41</v>
      </c>
      <c r="G12" s="23">
        <v>1.2655533789742044</v>
      </c>
      <c r="H12" s="21">
        <v>665870.59000000008</v>
      </c>
      <c r="I12" s="24">
        <v>0.34498471930456598</v>
      </c>
    </row>
    <row r="13" spans="1:9" s="2" customFormat="1" ht="11.25" x14ac:dyDescent="0.2">
      <c r="A13" s="3" t="s">
        <v>48</v>
      </c>
      <c r="B13" s="5" t="s">
        <v>45</v>
      </c>
      <c r="C13" s="29">
        <v>21000000</v>
      </c>
      <c r="D13" s="30">
        <v>1983980.54</v>
      </c>
      <c r="E13" s="31">
        <v>5.7836055756187239</v>
      </c>
      <c r="F13" s="30">
        <v>1983980.54</v>
      </c>
      <c r="G13" s="31">
        <v>5.7836055756187239</v>
      </c>
      <c r="H13" s="29">
        <v>19016019.460000001</v>
      </c>
      <c r="I13" s="32">
        <v>9.8521187663480738</v>
      </c>
    </row>
    <row r="14" spans="1:9" s="2" customFormat="1" ht="11.25" x14ac:dyDescent="0.2">
      <c r="A14" s="10" t="s">
        <v>47</v>
      </c>
      <c r="B14" s="11" t="s">
        <v>7</v>
      </c>
      <c r="C14" s="21">
        <v>400000</v>
      </c>
      <c r="D14" s="22">
        <v>0</v>
      </c>
      <c r="E14" s="23">
        <v>0</v>
      </c>
      <c r="F14" s="22">
        <v>0</v>
      </c>
      <c r="G14" s="23">
        <v>0</v>
      </c>
      <c r="H14" s="21">
        <v>400000</v>
      </c>
      <c r="I14" s="24">
        <v>0.20723829794288764</v>
      </c>
    </row>
    <row r="15" spans="1:9" s="2" customFormat="1" ht="11.25" x14ac:dyDescent="0.2">
      <c r="A15" s="3" t="s">
        <v>56</v>
      </c>
      <c r="B15" s="5" t="s">
        <v>55</v>
      </c>
      <c r="C15" s="29">
        <v>900000</v>
      </c>
      <c r="D15" s="30">
        <v>523928.21</v>
      </c>
      <c r="E15" s="31">
        <v>1.5273305637261632</v>
      </c>
      <c r="F15" s="30">
        <v>523928.21</v>
      </c>
      <c r="G15" s="31">
        <v>1.5273305637261632</v>
      </c>
      <c r="H15" s="29">
        <v>376071.79</v>
      </c>
      <c r="I15" s="32">
        <v>0.19484119415983767</v>
      </c>
    </row>
    <row r="16" spans="1:9" s="2" customFormat="1" ht="11.25" x14ac:dyDescent="0.2">
      <c r="A16" s="10" t="s">
        <v>21</v>
      </c>
      <c r="B16" s="11" t="s">
        <v>7</v>
      </c>
      <c r="C16" s="21">
        <v>50000</v>
      </c>
      <c r="D16" s="22">
        <v>0</v>
      </c>
      <c r="E16" s="23">
        <v>0</v>
      </c>
      <c r="F16" s="22">
        <v>0</v>
      </c>
      <c r="G16" s="23">
        <v>0</v>
      </c>
      <c r="H16" s="21">
        <v>50000</v>
      </c>
      <c r="I16" s="24">
        <v>2.5904787242860956E-2</v>
      </c>
    </row>
    <row r="17" spans="1:10" s="2" customFormat="1" ht="11.25" x14ac:dyDescent="0.2">
      <c r="A17" s="3" t="s">
        <v>46</v>
      </c>
      <c r="B17" s="5" t="s">
        <v>45</v>
      </c>
      <c r="C17" s="29">
        <v>600000</v>
      </c>
      <c r="D17" s="30">
        <v>110600.58</v>
      </c>
      <c r="E17" s="31">
        <v>0.32241754304438125</v>
      </c>
      <c r="F17" s="30">
        <v>110600.58</v>
      </c>
      <c r="G17" s="31">
        <v>0.32241754304438125</v>
      </c>
      <c r="H17" s="29">
        <v>489399.42</v>
      </c>
      <c r="I17" s="32">
        <v>0.25355575703759098</v>
      </c>
    </row>
    <row r="18" spans="1:10" s="2" customFormat="1" ht="11.25" x14ac:dyDescent="0.2">
      <c r="A18" s="13"/>
      <c r="B18" s="12" t="s">
        <v>54</v>
      </c>
      <c r="C18" s="18">
        <v>5985841.3200000003</v>
      </c>
      <c r="D18" s="25">
        <v>4615930.2300000004</v>
      </c>
      <c r="E18" s="19">
        <v>13.456139955331931</v>
      </c>
      <c r="F18" s="25">
        <v>4615930.2300000004</v>
      </c>
      <c r="G18" s="19">
        <v>13.456139955331931</v>
      </c>
      <c r="H18" s="18">
        <v>1369911.0899999999</v>
      </c>
      <c r="I18" s="20">
        <v>0.70974510656171486</v>
      </c>
    </row>
    <row r="19" spans="1:10" s="2" customFormat="1" ht="11.25" x14ac:dyDescent="0.2">
      <c r="A19" s="3" t="s">
        <v>53</v>
      </c>
      <c r="B19" s="5" t="s">
        <v>52</v>
      </c>
      <c r="C19" s="29">
        <v>4605841.32</v>
      </c>
      <c r="D19" s="30">
        <v>4605841.32</v>
      </c>
      <c r="E19" s="31">
        <v>13.426729245422489</v>
      </c>
      <c r="F19" s="30">
        <v>4605841.32</v>
      </c>
      <c r="G19" s="31">
        <v>13.426729245422489</v>
      </c>
      <c r="H19" s="29">
        <v>0</v>
      </c>
      <c r="I19" s="32">
        <v>0</v>
      </c>
    </row>
    <row r="20" spans="1:10" s="2" customFormat="1" ht="11.25" x14ac:dyDescent="0.2">
      <c r="A20" s="10" t="s">
        <v>51</v>
      </c>
      <c r="B20" s="11" t="s">
        <v>7</v>
      </c>
      <c r="C20" s="21">
        <v>500000</v>
      </c>
      <c r="D20" s="22">
        <v>0</v>
      </c>
      <c r="E20" s="23">
        <v>0</v>
      </c>
      <c r="F20" s="22">
        <v>0</v>
      </c>
      <c r="G20" s="23">
        <v>0</v>
      </c>
      <c r="H20" s="21">
        <v>500000</v>
      </c>
      <c r="I20" s="24">
        <v>0.25904787242860955</v>
      </c>
    </row>
    <row r="21" spans="1:10" s="2" customFormat="1" ht="11.25" x14ac:dyDescent="0.2">
      <c r="A21" s="3" t="s">
        <v>48</v>
      </c>
      <c r="B21" s="5" t="s">
        <v>45</v>
      </c>
      <c r="C21" s="29">
        <v>500000</v>
      </c>
      <c r="D21" s="30">
        <v>0</v>
      </c>
      <c r="E21" s="31">
        <v>0</v>
      </c>
      <c r="F21" s="30">
        <v>0</v>
      </c>
      <c r="G21" s="31">
        <v>0</v>
      </c>
      <c r="H21" s="29">
        <v>500000</v>
      </c>
      <c r="I21" s="32">
        <v>0.25904787242860955</v>
      </c>
    </row>
    <row r="22" spans="1:10" s="2" customFormat="1" ht="11.25" x14ac:dyDescent="0.2">
      <c r="A22" s="10" t="s">
        <v>47</v>
      </c>
      <c r="B22" s="11" t="s">
        <v>7</v>
      </c>
      <c r="C22" s="21">
        <v>50000</v>
      </c>
      <c r="D22" s="22">
        <v>0</v>
      </c>
      <c r="E22" s="23">
        <v>0</v>
      </c>
      <c r="F22" s="22">
        <v>0</v>
      </c>
      <c r="G22" s="23">
        <v>0</v>
      </c>
      <c r="H22" s="21">
        <v>50000</v>
      </c>
      <c r="I22" s="24">
        <v>2.5904787242860956E-2</v>
      </c>
    </row>
    <row r="23" spans="1:10" s="2" customFormat="1" ht="11.25" x14ac:dyDescent="0.2">
      <c r="A23" s="3" t="s">
        <v>21</v>
      </c>
      <c r="B23" s="5" t="s">
        <v>7</v>
      </c>
      <c r="C23" s="29">
        <v>50000</v>
      </c>
      <c r="D23" s="30">
        <v>0</v>
      </c>
      <c r="E23" s="31">
        <v>0</v>
      </c>
      <c r="F23" s="30">
        <v>0</v>
      </c>
      <c r="G23" s="31">
        <v>0</v>
      </c>
      <c r="H23" s="29">
        <v>50000</v>
      </c>
      <c r="I23" s="32">
        <v>2.5904787242860956E-2</v>
      </c>
    </row>
    <row r="24" spans="1:10" s="2" customFormat="1" ht="11.25" x14ac:dyDescent="0.2">
      <c r="A24" s="10" t="s">
        <v>46</v>
      </c>
      <c r="B24" s="11" t="s">
        <v>45</v>
      </c>
      <c r="C24" s="21">
        <v>230000</v>
      </c>
      <c r="D24" s="22">
        <v>10088.91</v>
      </c>
      <c r="E24" s="23">
        <v>2.9410709909440693E-2</v>
      </c>
      <c r="F24" s="22">
        <v>10088.91</v>
      </c>
      <c r="G24" s="23">
        <v>2.9410709909440693E-2</v>
      </c>
      <c r="H24" s="21">
        <v>219911.09</v>
      </c>
      <c r="I24" s="24">
        <v>0.11393499997591294</v>
      </c>
    </row>
    <row r="25" spans="1:10" s="2" customFormat="1" ht="11.25" x14ac:dyDescent="0.2">
      <c r="A25" s="3" t="s">
        <v>14</v>
      </c>
      <c r="B25" s="5" t="s">
        <v>7</v>
      </c>
      <c r="C25" s="29">
        <v>50000</v>
      </c>
      <c r="D25" s="30">
        <v>0</v>
      </c>
      <c r="E25" s="31">
        <v>0</v>
      </c>
      <c r="F25" s="30">
        <v>0</v>
      </c>
      <c r="G25" s="31">
        <v>0</v>
      </c>
      <c r="H25" s="29">
        <v>50000</v>
      </c>
      <c r="I25" s="32">
        <v>2.5904787242860956E-2</v>
      </c>
    </row>
    <row r="26" spans="1:10" s="2" customFormat="1" ht="11.25" x14ac:dyDescent="0.2">
      <c r="A26" s="13"/>
      <c r="B26" s="12" t="s">
        <v>44</v>
      </c>
      <c r="C26" s="18">
        <v>47668000</v>
      </c>
      <c r="D26" s="18">
        <v>14210146.35</v>
      </c>
      <c r="E26" s="19">
        <v>41.42474182746674</v>
      </c>
      <c r="F26" s="18">
        <v>14210146.35</v>
      </c>
      <c r="G26" s="19">
        <v>41.42474182746674</v>
      </c>
      <c r="H26" s="18">
        <v>33457853.649999999</v>
      </c>
      <c r="I26" s="20">
        <v>17.334371608120577</v>
      </c>
      <c r="J26" s="15"/>
    </row>
    <row r="27" spans="1:10" s="2" customFormat="1" ht="11.25" x14ac:dyDescent="0.2">
      <c r="A27" s="3" t="s">
        <v>43</v>
      </c>
      <c r="B27" s="5" t="s">
        <v>42</v>
      </c>
      <c r="C27" s="29">
        <v>2200000</v>
      </c>
      <c r="D27" s="30">
        <v>113448.8</v>
      </c>
      <c r="E27" s="31">
        <v>0.33072053833111359</v>
      </c>
      <c r="F27" s="30">
        <v>113448.8</v>
      </c>
      <c r="G27" s="31">
        <v>0.33072053833111359</v>
      </c>
      <c r="H27" s="29">
        <v>2086551.2</v>
      </c>
      <c r="I27" s="32">
        <v>1.0810332981467243</v>
      </c>
      <c r="J27" s="15"/>
    </row>
    <row r="28" spans="1:10" s="2" customFormat="1" ht="11.25" x14ac:dyDescent="0.2">
      <c r="A28" s="10" t="s">
        <v>41</v>
      </c>
      <c r="B28" s="11" t="s">
        <v>40</v>
      </c>
      <c r="C28" s="21">
        <v>1100000</v>
      </c>
      <c r="D28" s="22">
        <v>100000</v>
      </c>
      <c r="E28" s="23">
        <v>0.29151523712116267</v>
      </c>
      <c r="F28" s="22">
        <v>100000</v>
      </c>
      <c r="G28" s="23">
        <v>0.29151523712116267</v>
      </c>
      <c r="H28" s="21">
        <v>1000000</v>
      </c>
      <c r="I28" s="24">
        <v>0.5180957448572191</v>
      </c>
      <c r="J28" s="15"/>
    </row>
    <row r="29" spans="1:10" s="2" customFormat="1" ht="11.25" x14ac:dyDescent="0.2">
      <c r="A29" s="3" t="s">
        <v>39</v>
      </c>
      <c r="B29" s="5" t="s">
        <v>17</v>
      </c>
      <c r="C29" s="29">
        <v>1250000</v>
      </c>
      <c r="D29" s="30">
        <v>313033.25</v>
      </c>
      <c r="E29" s="31">
        <v>0.91253962100558195</v>
      </c>
      <c r="F29" s="30">
        <v>313033.25</v>
      </c>
      <c r="G29" s="31">
        <v>0.91253962100558195</v>
      </c>
      <c r="H29" s="29">
        <v>936966.75</v>
      </c>
      <c r="I29" s="32">
        <v>0.48543848624769775</v>
      </c>
      <c r="J29" s="15"/>
    </row>
    <row r="30" spans="1:10" s="2" customFormat="1" ht="11.25" x14ac:dyDescent="0.2">
      <c r="A30" s="10" t="s">
        <v>38</v>
      </c>
      <c r="B30" s="11" t="s">
        <v>37</v>
      </c>
      <c r="C30" s="21">
        <v>100000</v>
      </c>
      <c r="D30" s="22">
        <v>5000</v>
      </c>
      <c r="E30" s="23">
        <v>1.4575761856058134E-2</v>
      </c>
      <c r="F30" s="22">
        <v>5000</v>
      </c>
      <c r="G30" s="23">
        <v>1.4575761856058134E-2</v>
      </c>
      <c r="H30" s="21">
        <v>95000</v>
      </c>
      <c r="I30" s="24">
        <v>4.9219095761435815E-2</v>
      </c>
      <c r="J30" s="15"/>
    </row>
    <row r="31" spans="1:10" s="2" customFormat="1" ht="11.25" x14ac:dyDescent="0.2">
      <c r="A31" s="3" t="s">
        <v>36</v>
      </c>
      <c r="B31" s="5" t="s">
        <v>35</v>
      </c>
      <c r="C31" s="29">
        <v>100000</v>
      </c>
      <c r="D31" s="30">
        <v>40000</v>
      </c>
      <c r="E31" s="31">
        <v>0.11660609484846507</v>
      </c>
      <c r="F31" s="30">
        <v>40000</v>
      </c>
      <c r="G31" s="31">
        <v>0.11660609484846507</v>
      </c>
      <c r="H31" s="29">
        <v>60000</v>
      </c>
      <c r="I31" s="32">
        <v>3.1085744691433149E-2</v>
      </c>
      <c r="J31" s="15"/>
    </row>
    <row r="32" spans="1:10" s="2" customFormat="1" ht="11.25" x14ac:dyDescent="0.2">
      <c r="A32" s="10" t="s">
        <v>34</v>
      </c>
      <c r="B32" s="11" t="s">
        <v>33</v>
      </c>
      <c r="C32" s="21">
        <v>940000</v>
      </c>
      <c r="D32" s="22">
        <v>320000</v>
      </c>
      <c r="E32" s="23">
        <v>0.93284875878772056</v>
      </c>
      <c r="F32" s="22">
        <v>320000</v>
      </c>
      <c r="G32" s="23">
        <v>0.93284875878772056</v>
      </c>
      <c r="H32" s="21">
        <v>620000</v>
      </c>
      <c r="I32" s="24">
        <v>0.32121936181147587</v>
      </c>
      <c r="J32" s="15"/>
    </row>
    <row r="33" spans="1:10" s="2" customFormat="1" ht="11.25" x14ac:dyDescent="0.2">
      <c r="A33" s="3" t="s">
        <v>32</v>
      </c>
      <c r="B33" s="5" t="s">
        <v>31</v>
      </c>
      <c r="C33" s="29">
        <v>300000</v>
      </c>
      <c r="D33" s="30">
        <v>0</v>
      </c>
      <c r="E33" s="31">
        <v>0</v>
      </c>
      <c r="F33" s="30">
        <v>0</v>
      </c>
      <c r="G33" s="31">
        <v>0</v>
      </c>
      <c r="H33" s="29">
        <v>300000</v>
      </c>
      <c r="I33" s="32">
        <v>0.15542872345716574</v>
      </c>
      <c r="J33" s="15"/>
    </row>
    <row r="34" spans="1:10" s="2" customFormat="1" ht="11.25" x14ac:dyDescent="0.2">
      <c r="A34" s="10" t="s">
        <v>30</v>
      </c>
      <c r="B34" s="11" t="s">
        <v>29</v>
      </c>
      <c r="C34" s="21">
        <v>1050000</v>
      </c>
      <c r="D34" s="22">
        <v>600000</v>
      </c>
      <c r="E34" s="23">
        <v>1.7490914227269758</v>
      </c>
      <c r="F34" s="22">
        <v>600000</v>
      </c>
      <c r="G34" s="23">
        <v>1.7490914227269758</v>
      </c>
      <c r="H34" s="21">
        <v>450000</v>
      </c>
      <c r="I34" s="24">
        <v>0.23314308518574858</v>
      </c>
      <c r="J34" s="15"/>
    </row>
    <row r="35" spans="1:10" s="2" customFormat="1" ht="11.25" x14ac:dyDescent="0.2">
      <c r="A35" s="3" t="s">
        <v>28</v>
      </c>
      <c r="B35" s="5" t="s">
        <v>27</v>
      </c>
      <c r="C35" s="29">
        <v>9000000</v>
      </c>
      <c r="D35" s="30">
        <v>7000000</v>
      </c>
      <c r="E35" s="31">
        <v>20.406066598481388</v>
      </c>
      <c r="F35" s="30">
        <v>7000000</v>
      </c>
      <c r="G35" s="31">
        <v>20.406066598481388</v>
      </c>
      <c r="H35" s="29">
        <v>2000000</v>
      </c>
      <c r="I35" s="32">
        <v>1.0361914897144382</v>
      </c>
      <c r="J35" s="15"/>
    </row>
    <row r="36" spans="1:10" s="2" customFormat="1" ht="11.25" x14ac:dyDescent="0.2">
      <c r="A36" s="10" t="s">
        <v>26</v>
      </c>
      <c r="B36" s="11" t="s">
        <v>15</v>
      </c>
      <c r="C36" s="21">
        <v>9350000</v>
      </c>
      <c r="D36" s="22">
        <v>3952210.38</v>
      </c>
      <c r="E36" s="23">
        <v>11.521295460784204</v>
      </c>
      <c r="F36" s="22">
        <v>3952210.38</v>
      </c>
      <c r="G36" s="23">
        <v>11.521295460784204</v>
      </c>
      <c r="H36" s="21">
        <v>5397789.6200000001</v>
      </c>
      <c r="I36" s="24">
        <v>2.7965718337564658</v>
      </c>
      <c r="J36" s="15"/>
    </row>
    <row r="37" spans="1:10" s="2" customFormat="1" ht="11.25" x14ac:dyDescent="0.2">
      <c r="A37" s="3" t="s">
        <v>25</v>
      </c>
      <c r="B37" s="5" t="s">
        <v>24</v>
      </c>
      <c r="C37" s="29">
        <v>13588000</v>
      </c>
      <c r="D37" s="30">
        <v>1046220.37</v>
      </c>
      <c r="E37" s="31">
        <v>3.0498917924154054</v>
      </c>
      <c r="F37" s="30">
        <v>1046220.37</v>
      </c>
      <c r="G37" s="31">
        <v>3.0498917924154054</v>
      </c>
      <c r="H37" s="29">
        <v>12541779.630000001</v>
      </c>
      <c r="I37" s="32">
        <v>6.4978426592399483</v>
      </c>
      <c r="J37" s="15"/>
    </row>
    <row r="38" spans="1:10" s="2" customFormat="1" ht="11.25" x14ac:dyDescent="0.2">
      <c r="A38" s="10" t="s">
        <v>23</v>
      </c>
      <c r="B38" s="11" t="s">
        <v>22</v>
      </c>
      <c r="C38" s="21">
        <v>260000</v>
      </c>
      <c r="D38" s="22">
        <v>0</v>
      </c>
      <c r="E38" s="23">
        <v>0</v>
      </c>
      <c r="F38" s="22">
        <v>0</v>
      </c>
      <c r="G38" s="23">
        <v>0</v>
      </c>
      <c r="H38" s="21">
        <v>260000</v>
      </c>
      <c r="I38" s="24">
        <v>0.13470489366287697</v>
      </c>
      <c r="J38" s="15"/>
    </row>
    <row r="39" spans="1:10" s="2" customFormat="1" ht="11.25" x14ac:dyDescent="0.2">
      <c r="A39" s="3" t="s">
        <v>74</v>
      </c>
      <c r="B39" s="5" t="s">
        <v>75</v>
      </c>
      <c r="C39" s="29">
        <v>200000</v>
      </c>
      <c r="D39" s="30">
        <v>120000</v>
      </c>
      <c r="E39" s="31">
        <v>0.34981828454539521</v>
      </c>
      <c r="F39" s="30">
        <v>120000</v>
      </c>
      <c r="G39" s="31">
        <v>0.34981828454539521</v>
      </c>
      <c r="H39" s="29">
        <v>80000</v>
      </c>
      <c r="I39" s="32">
        <v>4.1447659588577532E-2</v>
      </c>
      <c r="J39" s="15"/>
    </row>
    <row r="40" spans="1:10" s="2" customFormat="1" ht="11.25" x14ac:dyDescent="0.2">
      <c r="A40" s="10" t="s">
        <v>21</v>
      </c>
      <c r="B40" s="11" t="s">
        <v>7</v>
      </c>
      <c r="C40" s="21">
        <v>1200000</v>
      </c>
      <c r="D40" s="22">
        <v>192.38</v>
      </c>
      <c r="E40" s="23">
        <v>5.6081701317369274E-4</v>
      </c>
      <c r="F40" s="22">
        <v>192.38</v>
      </c>
      <c r="G40" s="23">
        <v>5.6081701317369274E-4</v>
      </c>
      <c r="H40" s="21">
        <v>1199807.6200000001</v>
      </c>
      <c r="I40" s="24">
        <v>0.62161522256926738</v>
      </c>
      <c r="J40" s="15"/>
    </row>
    <row r="41" spans="1:10" s="2" customFormat="1" ht="11.25" x14ac:dyDescent="0.2">
      <c r="A41" s="3" t="s">
        <v>20</v>
      </c>
      <c r="B41" s="5" t="s">
        <v>19</v>
      </c>
      <c r="C41" s="29">
        <v>6280000</v>
      </c>
      <c r="D41" s="30">
        <v>600041.16999999993</v>
      </c>
      <c r="E41" s="31">
        <v>1.7492114395500986</v>
      </c>
      <c r="F41" s="30">
        <v>600041.16999999993</v>
      </c>
      <c r="G41" s="31">
        <v>1.7492114395500986</v>
      </c>
      <c r="H41" s="29">
        <v>5679958.8300000001</v>
      </c>
      <c r="I41" s="32">
        <v>2.9427625007871892</v>
      </c>
      <c r="J41" s="15"/>
    </row>
    <row r="42" spans="1:10" s="2" customFormat="1" ht="11.25" x14ac:dyDescent="0.2">
      <c r="A42" s="10" t="s">
        <v>18</v>
      </c>
      <c r="B42" s="11" t="s">
        <v>17</v>
      </c>
      <c r="C42" s="21">
        <v>50000</v>
      </c>
      <c r="D42" s="22">
        <v>0</v>
      </c>
      <c r="E42" s="23">
        <v>0</v>
      </c>
      <c r="F42" s="22">
        <v>0</v>
      </c>
      <c r="G42" s="23">
        <v>0</v>
      </c>
      <c r="H42" s="21">
        <v>50000</v>
      </c>
      <c r="I42" s="24">
        <v>2.5904787242860956E-2</v>
      </c>
      <c r="J42" s="15"/>
    </row>
    <row r="43" spans="1:10" s="2" customFormat="1" ht="11.25" x14ac:dyDescent="0.2">
      <c r="A43" s="3" t="s">
        <v>16</v>
      </c>
      <c r="B43" s="5" t="s">
        <v>15</v>
      </c>
      <c r="C43" s="29">
        <v>650000</v>
      </c>
      <c r="D43" s="30">
        <v>0</v>
      </c>
      <c r="E43" s="31">
        <v>0</v>
      </c>
      <c r="F43" s="30">
        <v>0</v>
      </c>
      <c r="G43" s="31">
        <v>0</v>
      </c>
      <c r="H43" s="29">
        <v>650000</v>
      </c>
      <c r="I43" s="32">
        <v>0.33676223415719242</v>
      </c>
      <c r="J43" s="15"/>
    </row>
    <row r="44" spans="1:10" s="2" customFormat="1" ht="11.25" x14ac:dyDescent="0.2">
      <c r="A44" s="10" t="s">
        <v>14</v>
      </c>
      <c r="B44" s="11" t="s">
        <v>7</v>
      </c>
      <c r="C44" s="21">
        <v>50000</v>
      </c>
      <c r="D44" s="22">
        <v>0</v>
      </c>
      <c r="E44" s="23">
        <v>0</v>
      </c>
      <c r="F44" s="22">
        <v>0</v>
      </c>
      <c r="G44" s="23">
        <v>0</v>
      </c>
      <c r="H44" s="21">
        <v>50000</v>
      </c>
      <c r="I44" s="24">
        <v>2.5904787242860956E-2</v>
      </c>
      <c r="J44" s="15"/>
    </row>
    <row r="45" spans="1:10" s="2" customFormat="1" ht="11.25" x14ac:dyDescent="0.2">
      <c r="A45" s="3"/>
      <c r="B45" s="4" t="s">
        <v>13</v>
      </c>
      <c r="C45" s="26">
        <v>3900000</v>
      </c>
      <c r="D45" s="33">
        <v>6197</v>
      </c>
      <c r="E45" s="27">
        <v>1.806519924439845E-2</v>
      </c>
      <c r="F45" s="33">
        <v>6197</v>
      </c>
      <c r="G45" s="27">
        <v>1.806519924439845E-2</v>
      </c>
      <c r="H45" s="26">
        <v>3893803</v>
      </c>
      <c r="I45" s="28">
        <v>2.0173627656122743</v>
      </c>
      <c r="J45" s="15"/>
    </row>
    <row r="46" spans="1:10" s="2" customFormat="1" ht="11.25" x14ac:dyDescent="0.2">
      <c r="A46" s="10" t="s">
        <v>72</v>
      </c>
      <c r="B46" s="11" t="s">
        <v>73</v>
      </c>
      <c r="C46" s="21">
        <v>500000</v>
      </c>
      <c r="D46" s="22">
        <v>0</v>
      </c>
      <c r="E46" s="23">
        <v>0</v>
      </c>
      <c r="F46" s="22">
        <v>0</v>
      </c>
      <c r="G46" s="23">
        <v>0</v>
      </c>
      <c r="H46" s="21">
        <v>500000</v>
      </c>
      <c r="I46" s="24">
        <v>0.25904787242860955</v>
      </c>
      <c r="J46" s="15"/>
    </row>
    <row r="47" spans="1:10" s="2" customFormat="1" ht="11.25" x14ac:dyDescent="0.2">
      <c r="A47" s="3" t="s">
        <v>12</v>
      </c>
      <c r="B47" s="4" t="s">
        <v>11</v>
      </c>
      <c r="C47" s="29">
        <v>1000000</v>
      </c>
      <c r="D47" s="30">
        <v>0</v>
      </c>
      <c r="E47" s="31">
        <v>0</v>
      </c>
      <c r="F47" s="30">
        <v>0</v>
      </c>
      <c r="G47" s="31">
        <v>0</v>
      </c>
      <c r="H47" s="29">
        <v>1000000</v>
      </c>
      <c r="I47" s="32">
        <v>0.5180957448572191</v>
      </c>
      <c r="J47" s="15"/>
    </row>
    <row r="48" spans="1:10" s="2" customFormat="1" ht="11.25" x14ac:dyDescent="0.2">
      <c r="A48" s="10" t="s">
        <v>10</v>
      </c>
      <c r="B48" s="11" t="s">
        <v>9</v>
      </c>
      <c r="C48" s="21">
        <v>2100000</v>
      </c>
      <c r="D48" s="22">
        <v>6197</v>
      </c>
      <c r="E48" s="23">
        <v>1.806519924439845E-2</v>
      </c>
      <c r="F48" s="22">
        <v>6197</v>
      </c>
      <c r="G48" s="23">
        <v>1.806519924439845E-2</v>
      </c>
      <c r="H48" s="21">
        <v>2093803</v>
      </c>
      <c r="I48" s="24">
        <v>1.0847904248692799</v>
      </c>
    </row>
    <row r="49" spans="1:9" s="2" customFormat="1" ht="12" thickBot="1" x14ac:dyDescent="0.25">
      <c r="A49" s="3" t="s">
        <v>8</v>
      </c>
      <c r="B49" s="4" t="s">
        <v>7</v>
      </c>
      <c r="C49" s="29">
        <v>300000</v>
      </c>
      <c r="D49" s="30">
        <v>0</v>
      </c>
      <c r="E49" s="31">
        <v>0</v>
      </c>
      <c r="F49" s="30">
        <v>0</v>
      </c>
      <c r="G49" s="31">
        <v>0</v>
      </c>
      <c r="H49" s="29">
        <v>300000</v>
      </c>
      <c r="I49" s="32">
        <v>0.15542872345716574</v>
      </c>
    </row>
    <row r="50" spans="1:9" s="2" customFormat="1" ht="16.5" customHeight="1" thickTop="1" thickBot="1" x14ac:dyDescent="0.2">
      <c r="A50" s="42" t="s">
        <v>0</v>
      </c>
      <c r="B50" s="43"/>
      <c r="C50" s="16">
        <f>SUM(C45+C4)</f>
        <v>227318041.31999999</v>
      </c>
      <c r="D50" s="16">
        <f t="shared" ref="D50:I50" si="0">SUM(D45+D4)</f>
        <v>34303524.230000004</v>
      </c>
      <c r="E50" s="16">
        <f t="shared" si="0"/>
        <v>100</v>
      </c>
      <c r="F50" s="16">
        <f t="shared" si="0"/>
        <v>34303524.230000004</v>
      </c>
      <c r="G50" s="16">
        <f t="shared" si="0"/>
        <v>100</v>
      </c>
      <c r="H50" s="16">
        <f t="shared" si="0"/>
        <v>193014517.08999997</v>
      </c>
      <c r="I50" s="16">
        <f t="shared" si="0"/>
        <v>99.999999999999986</v>
      </c>
    </row>
    <row r="51" spans="1:9" s="2" customFormat="1" ht="16.5" customHeight="1" thickTop="1" x14ac:dyDescent="0.15">
      <c r="A51" s="44" t="s">
        <v>71</v>
      </c>
      <c r="B51" s="44"/>
      <c r="C51" s="45"/>
      <c r="D51" s="45"/>
      <c r="E51" s="45"/>
      <c r="F51" s="45"/>
      <c r="G51" s="45"/>
      <c r="H51" s="45"/>
      <c r="I51" s="45"/>
    </row>
    <row r="52" spans="1:9" s="2" customFormat="1" ht="16.5" customHeight="1" x14ac:dyDescent="0.15">
      <c r="A52" s="6"/>
      <c r="B52" s="6" t="s">
        <v>6</v>
      </c>
      <c r="C52" s="7">
        <f>F5</f>
        <v>15471250.65</v>
      </c>
      <c r="D52" s="7"/>
      <c r="E52" s="7"/>
      <c r="F52" s="7"/>
      <c r="G52" s="7"/>
      <c r="H52" s="7"/>
      <c r="I52" s="7"/>
    </row>
    <row r="53" spans="1:9" s="2" customFormat="1" ht="16.5" customHeight="1" x14ac:dyDescent="0.15">
      <c r="A53" s="6"/>
      <c r="B53" s="6" t="s">
        <v>5</v>
      </c>
      <c r="C53" s="7">
        <f>F18</f>
        <v>4615930.2300000004</v>
      </c>
      <c r="D53" s="7"/>
      <c r="E53" s="7"/>
      <c r="F53" s="7"/>
      <c r="G53" s="7"/>
      <c r="H53" s="7"/>
      <c r="I53" s="7"/>
    </row>
    <row r="54" spans="1:9" s="2" customFormat="1" ht="16.5" customHeight="1" x14ac:dyDescent="0.15">
      <c r="A54" s="6"/>
      <c r="B54" s="6" t="s">
        <v>44</v>
      </c>
      <c r="C54" s="7">
        <f>F26</f>
        <v>14210146.35</v>
      </c>
      <c r="D54" s="7"/>
      <c r="E54" s="7"/>
      <c r="F54" s="7"/>
      <c r="G54" s="7"/>
      <c r="H54" s="7"/>
      <c r="I54" s="7"/>
    </row>
    <row r="55" spans="1:9" s="2" customFormat="1" ht="16.5" customHeight="1" x14ac:dyDescent="0.15">
      <c r="A55" s="6"/>
      <c r="B55" s="6" t="s">
        <v>4</v>
      </c>
      <c r="C55" s="7">
        <f>F45</f>
        <v>6197</v>
      </c>
      <c r="D55" s="7"/>
      <c r="E55" s="7"/>
      <c r="F55" s="7"/>
      <c r="G55" s="7"/>
      <c r="H55" s="7"/>
      <c r="I55" s="7"/>
    </row>
    <row r="56" spans="1:9" s="2" customFormat="1" ht="16.5" customHeight="1" x14ac:dyDescent="0.15">
      <c r="A56" s="6"/>
      <c r="B56" s="6"/>
      <c r="C56" s="7">
        <f>SUM(C52:C55)</f>
        <v>34303524.230000004</v>
      </c>
      <c r="D56" s="7"/>
      <c r="E56" s="7"/>
      <c r="F56" s="7"/>
      <c r="G56" s="7"/>
      <c r="H56" s="7"/>
      <c r="I56" s="7"/>
    </row>
    <row r="57" spans="1:9" s="2" customFormat="1" ht="16.5" customHeight="1" x14ac:dyDescent="0.15">
      <c r="A57" s="6"/>
      <c r="B57" s="6"/>
      <c r="C57" s="7"/>
      <c r="D57" s="7"/>
      <c r="E57" s="7"/>
      <c r="F57" s="7"/>
      <c r="G57" s="7"/>
      <c r="H57" s="7"/>
      <c r="I57" s="7"/>
    </row>
    <row r="58" spans="1:9" s="2" customFormat="1" ht="16.5" customHeight="1" x14ac:dyDescent="0.15">
      <c r="A58" s="6"/>
      <c r="B58" s="6"/>
      <c r="C58" s="7"/>
      <c r="D58" s="7"/>
      <c r="E58" s="7"/>
      <c r="F58" s="7"/>
      <c r="G58" s="7"/>
      <c r="H58" s="7"/>
      <c r="I58" s="7"/>
    </row>
    <row r="59" spans="1:9" s="2" customFormat="1" ht="16.5" customHeight="1" x14ac:dyDescent="0.15">
      <c r="A59" s="6"/>
      <c r="B59" s="6"/>
      <c r="C59" s="7"/>
      <c r="D59" s="7"/>
      <c r="E59" s="7"/>
      <c r="F59" s="7"/>
      <c r="G59" s="7"/>
      <c r="H59" s="7"/>
      <c r="I59" s="7"/>
    </row>
    <row r="60" spans="1:9" s="2" customFormat="1" ht="16.5" customHeight="1" x14ac:dyDescent="0.15">
      <c r="A60" s="6"/>
      <c r="B60" s="6"/>
      <c r="C60" s="7"/>
      <c r="D60" s="7"/>
      <c r="E60" s="7"/>
      <c r="F60" s="7"/>
      <c r="G60" s="7"/>
      <c r="H60" s="7"/>
      <c r="I60" s="7"/>
    </row>
    <row r="61" spans="1:9" s="2" customFormat="1" ht="16.5" customHeight="1" x14ac:dyDescent="0.15">
      <c r="A61" s="6"/>
      <c r="B61" s="6"/>
      <c r="C61" s="7"/>
      <c r="D61" s="7"/>
      <c r="E61" s="7"/>
      <c r="F61" s="7"/>
      <c r="G61" s="7"/>
      <c r="H61" s="7"/>
      <c r="I61" s="7"/>
    </row>
    <row r="62" spans="1:9" s="2" customFormat="1" ht="16.5" customHeight="1" x14ac:dyDescent="0.15">
      <c r="A62" s="6"/>
      <c r="B62" s="6"/>
      <c r="C62" s="7"/>
      <c r="D62" s="7"/>
      <c r="E62" s="7"/>
      <c r="F62" s="7"/>
      <c r="G62" s="7"/>
      <c r="H62" s="7"/>
      <c r="I62" s="7"/>
    </row>
  </sheetData>
  <mergeCells count="9">
    <mergeCell ref="A50:B50"/>
    <mergeCell ref="A51:I51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J62"/>
  <sheetViews>
    <sheetView zoomScale="120" workbookViewId="0">
      <selection activeCell="K4" sqref="K4"/>
    </sheetView>
  </sheetViews>
  <sheetFormatPr defaultRowHeight="12.75" x14ac:dyDescent="0.2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9.5703125" style="8" bestFit="1" customWidth="1"/>
    <col min="6" max="6" width="13.7109375" style="8" customWidth="1"/>
    <col min="7" max="7" width="10.28515625" style="8" bestFit="1" customWidth="1"/>
    <col min="8" max="8" width="13.7109375" style="8" customWidth="1"/>
    <col min="9" max="9" width="9.7109375" style="8" bestFit="1" customWidth="1"/>
    <col min="10" max="16384" width="9.140625" style="1"/>
  </cols>
  <sheetData>
    <row r="1" spans="1:9" s="2" customFormat="1" ht="30" customHeight="1" thickBot="1" x14ac:dyDescent="0.2">
      <c r="A1" s="46" t="s">
        <v>77</v>
      </c>
      <c r="B1" s="46"/>
      <c r="C1" s="46"/>
      <c r="D1" s="46"/>
      <c r="E1" s="46"/>
      <c r="F1" s="46"/>
      <c r="G1" s="46"/>
      <c r="H1" s="46"/>
      <c r="I1" s="46"/>
    </row>
    <row r="2" spans="1:9" s="2" customFormat="1" ht="15" customHeight="1" thickBot="1" x14ac:dyDescent="0.25">
      <c r="A2" s="47" t="s">
        <v>3</v>
      </c>
      <c r="B2" s="48" t="s">
        <v>69</v>
      </c>
      <c r="C2" s="49" t="s">
        <v>68</v>
      </c>
      <c r="D2" s="51" t="s">
        <v>78</v>
      </c>
      <c r="E2" s="47"/>
      <c r="F2" s="52" t="s">
        <v>70</v>
      </c>
      <c r="G2" s="53"/>
      <c r="H2" s="54" t="s">
        <v>2</v>
      </c>
      <c r="I2" s="55"/>
    </row>
    <row r="3" spans="1:9" s="2" customFormat="1" ht="15" customHeight="1" thickBot="1" x14ac:dyDescent="0.2">
      <c r="A3" s="47"/>
      <c r="B3" s="48"/>
      <c r="C3" s="50"/>
      <c r="D3" s="9" t="s">
        <v>1</v>
      </c>
      <c r="E3" s="9" t="s">
        <v>67</v>
      </c>
      <c r="F3" s="9" t="s">
        <v>1</v>
      </c>
      <c r="G3" s="9" t="s">
        <v>67</v>
      </c>
      <c r="H3" s="9" t="s">
        <v>1</v>
      </c>
      <c r="I3" s="17" t="s">
        <v>67</v>
      </c>
    </row>
    <row r="4" spans="1:9" s="2" customFormat="1" ht="11.25" x14ac:dyDescent="0.2">
      <c r="A4" s="10"/>
      <c r="B4" s="12" t="s">
        <v>66</v>
      </c>
      <c r="C4" s="18">
        <v>239382728.66999999</v>
      </c>
      <c r="D4" s="18">
        <v>19384014.200000003</v>
      </c>
      <c r="E4" s="19">
        <v>93.004444116995018</v>
      </c>
      <c r="F4" s="18">
        <v>53681341.430000007</v>
      </c>
      <c r="G4" s="19">
        <v>97.344821574736599</v>
      </c>
      <c r="H4" s="18">
        <v>185701387.23999998</v>
      </c>
      <c r="I4" s="20">
        <v>98.183441646909088</v>
      </c>
    </row>
    <row r="5" spans="1:9" s="2" customFormat="1" ht="11.25" x14ac:dyDescent="0.2">
      <c r="A5" s="3"/>
      <c r="B5" s="4" t="s">
        <v>65</v>
      </c>
      <c r="C5" s="26">
        <v>169764200</v>
      </c>
      <c r="D5" s="26">
        <v>11288797.610000001</v>
      </c>
      <c r="E5" s="27">
        <v>54.163618311180961</v>
      </c>
      <c r="F5" s="26">
        <v>26760048.260000005</v>
      </c>
      <c r="G5" s="27">
        <v>48.526211413659908</v>
      </c>
      <c r="H5" s="26">
        <v>143004151.74000001</v>
      </c>
      <c r="I5" s="28">
        <v>75.608696285526065</v>
      </c>
    </row>
    <row r="6" spans="1:9" s="2" customFormat="1" ht="11.25" x14ac:dyDescent="0.2">
      <c r="A6" s="10" t="s">
        <v>64</v>
      </c>
      <c r="B6" s="11" t="s">
        <v>63</v>
      </c>
      <c r="C6" s="21">
        <v>138364200</v>
      </c>
      <c r="D6" s="22">
        <v>8893717.6099999994</v>
      </c>
      <c r="E6" s="23">
        <v>42.672031392320129</v>
      </c>
      <c r="F6" s="22">
        <v>20372384.27</v>
      </c>
      <c r="G6" s="23">
        <v>36.942931361004185</v>
      </c>
      <c r="H6" s="21">
        <v>117991815.73</v>
      </c>
      <c r="I6" s="24">
        <v>62.384254241284076</v>
      </c>
    </row>
    <row r="7" spans="1:9" s="2" customFormat="1" ht="11.25" x14ac:dyDescent="0.2">
      <c r="A7" s="3" t="s">
        <v>62</v>
      </c>
      <c r="B7" s="5" t="s">
        <v>61</v>
      </c>
      <c r="C7" s="29">
        <v>700000</v>
      </c>
      <c r="D7" s="30">
        <v>39574.21</v>
      </c>
      <c r="E7" s="31">
        <v>0.18987694522114126</v>
      </c>
      <c r="F7" s="30">
        <v>78483.679999999993</v>
      </c>
      <c r="G7" s="31">
        <v>0.14232095589658816</v>
      </c>
      <c r="H7" s="29">
        <v>621516.32000000007</v>
      </c>
      <c r="I7" s="32">
        <v>0.32860611460299011</v>
      </c>
    </row>
    <row r="8" spans="1:9" s="2" customFormat="1" ht="11.25" x14ac:dyDescent="0.2">
      <c r="A8" s="10" t="s">
        <v>60</v>
      </c>
      <c r="B8" s="11" t="s">
        <v>45</v>
      </c>
      <c r="C8" s="21">
        <v>2200000</v>
      </c>
      <c r="D8" s="22">
        <v>0</v>
      </c>
      <c r="E8" s="23">
        <v>0</v>
      </c>
      <c r="F8" s="22">
        <v>225100.79999999999</v>
      </c>
      <c r="G8" s="23">
        <v>0.40819392043144148</v>
      </c>
      <c r="H8" s="21">
        <v>1974899.2</v>
      </c>
      <c r="I8" s="24">
        <v>1.0441623686479438</v>
      </c>
    </row>
    <row r="9" spans="1:9" s="2" customFormat="1" ht="11.25" x14ac:dyDescent="0.2">
      <c r="A9" s="3" t="s">
        <v>59</v>
      </c>
      <c r="B9" s="5" t="s">
        <v>58</v>
      </c>
      <c r="C9" s="29">
        <v>750000</v>
      </c>
      <c r="D9" s="30">
        <v>28456.22</v>
      </c>
      <c r="E9" s="31">
        <v>0.13653286132915213</v>
      </c>
      <c r="F9" s="30">
        <v>60727.66</v>
      </c>
      <c r="G9" s="31">
        <v>0.11012249451813425</v>
      </c>
      <c r="H9" s="29">
        <v>689272.34</v>
      </c>
      <c r="I9" s="32">
        <v>0.36442986010521999</v>
      </c>
    </row>
    <row r="10" spans="1:9" s="2" customFormat="1" ht="11.25" x14ac:dyDescent="0.2">
      <c r="A10" s="10" t="s">
        <v>51</v>
      </c>
      <c r="B10" s="11" t="s">
        <v>7</v>
      </c>
      <c r="C10" s="21">
        <v>300000</v>
      </c>
      <c r="D10" s="22">
        <v>0</v>
      </c>
      <c r="E10" s="23">
        <v>0</v>
      </c>
      <c r="F10" s="22">
        <v>0</v>
      </c>
      <c r="G10" s="23">
        <v>0</v>
      </c>
      <c r="H10" s="21">
        <v>300000</v>
      </c>
      <c r="I10" s="24">
        <v>0.15861503746337188</v>
      </c>
    </row>
    <row r="11" spans="1:9" s="2" customFormat="1" ht="11.25" x14ac:dyDescent="0.2">
      <c r="A11" s="3" t="s">
        <v>50</v>
      </c>
      <c r="B11" s="5" t="s">
        <v>49</v>
      </c>
      <c r="C11" s="29">
        <v>3400000</v>
      </c>
      <c r="D11" s="30">
        <v>339032.49</v>
      </c>
      <c r="E11" s="31">
        <v>1.6266769073069842</v>
      </c>
      <c r="F11" s="30">
        <v>982696.03</v>
      </c>
      <c r="G11" s="31">
        <v>1.7820040847394298</v>
      </c>
      <c r="H11" s="29">
        <v>2417303.9699999997</v>
      </c>
      <c r="I11" s="32">
        <v>1.2780691992063584</v>
      </c>
    </row>
    <row r="12" spans="1:9" s="2" customFormat="1" ht="11.25" x14ac:dyDescent="0.2">
      <c r="A12" s="10" t="s">
        <v>57</v>
      </c>
      <c r="B12" s="11" t="s">
        <v>55</v>
      </c>
      <c r="C12" s="21">
        <v>1100000</v>
      </c>
      <c r="D12" s="22">
        <v>0</v>
      </c>
      <c r="E12" s="23">
        <v>0</v>
      </c>
      <c r="F12" s="22">
        <v>434129.41</v>
      </c>
      <c r="G12" s="23">
        <v>0.78724280785536371</v>
      </c>
      <c r="H12" s="21">
        <v>665870.59000000008</v>
      </c>
      <c r="I12" s="24">
        <v>0.35205696192869185</v>
      </c>
    </row>
    <row r="13" spans="1:9" s="2" customFormat="1" ht="11.25" x14ac:dyDescent="0.2">
      <c r="A13" s="3" t="s">
        <v>48</v>
      </c>
      <c r="B13" s="5" t="s">
        <v>45</v>
      </c>
      <c r="C13" s="29">
        <v>21000000</v>
      </c>
      <c r="D13" s="30">
        <v>1952255.2</v>
      </c>
      <c r="E13" s="31">
        <v>9.3669148081057898</v>
      </c>
      <c r="F13" s="30">
        <v>3936235.74</v>
      </c>
      <c r="G13" s="31">
        <v>7.1379022129328558</v>
      </c>
      <c r="H13" s="29">
        <v>17063764.259999998</v>
      </c>
      <c r="I13" s="32">
        <v>9.0218986912201515</v>
      </c>
    </row>
    <row r="14" spans="1:9" s="2" customFormat="1" ht="11.25" x14ac:dyDescent="0.2">
      <c r="A14" s="10" t="s">
        <v>47</v>
      </c>
      <c r="B14" s="11" t="s">
        <v>7</v>
      </c>
      <c r="C14" s="21">
        <v>400000</v>
      </c>
      <c r="D14" s="22">
        <v>0</v>
      </c>
      <c r="E14" s="23">
        <v>0</v>
      </c>
      <c r="F14" s="22">
        <v>0</v>
      </c>
      <c r="G14" s="23">
        <v>0</v>
      </c>
      <c r="H14" s="21">
        <v>400000</v>
      </c>
      <c r="I14" s="24">
        <v>0.2114867166178292</v>
      </c>
    </row>
    <row r="15" spans="1:9" s="2" customFormat="1" ht="11.25" x14ac:dyDescent="0.2">
      <c r="A15" s="3" t="s">
        <v>56</v>
      </c>
      <c r="B15" s="5" t="s">
        <v>55</v>
      </c>
      <c r="C15" s="29">
        <v>900000</v>
      </c>
      <c r="D15" s="30">
        <v>0</v>
      </c>
      <c r="E15" s="31">
        <v>0</v>
      </c>
      <c r="F15" s="30">
        <v>523928.21</v>
      </c>
      <c r="G15" s="31">
        <v>0.95008240781253372</v>
      </c>
      <c r="H15" s="29">
        <v>376071.79</v>
      </c>
      <c r="I15" s="32">
        <v>0.19883547019922443</v>
      </c>
    </row>
    <row r="16" spans="1:9" s="2" customFormat="1" ht="11.25" x14ac:dyDescent="0.2">
      <c r="A16" s="10" t="s">
        <v>21</v>
      </c>
      <c r="B16" s="11" t="s">
        <v>7</v>
      </c>
      <c r="C16" s="21">
        <v>50000</v>
      </c>
      <c r="D16" s="22">
        <v>0</v>
      </c>
      <c r="E16" s="23">
        <v>0</v>
      </c>
      <c r="F16" s="22">
        <v>0</v>
      </c>
      <c r="G16" s="23">
        <v>0</v>
      </c>
      <c r="H16" s="21">
        <v>50000</v>
      </c>
      <c r="I16" s="24">
        <v>2.6435839577228649E-2</v>
      </c>
    </row>
    <row r="17" spans="1:10" s="2" customFormat="1" ht="11.25" x14ac:dyDescent="0.2">
      <c r="A17" s="3" t="s">
        <v>46</v>
      </c>
      <c r="B17" s="5" t="s">
        <v>45</v>
      </c>
      <c r="C17" s="29">
        <v>600000</v>
      </c>
      <c r="D17" s="30">
        <v>35761.879999999997</v>
      </c>
      <c r="E17" s="31">
        <v>0.17158539689775301</v>
      </c>
      <c r="F17" s="30">
        <v>146362.46</v>
      </c>
      <c r="G17" s="31">
        <v>0.26541116846937035</v>
      </c>
      <c r="H17" s="29">
        <v>453637.54000000004</v>
      </c>
      <c r="I17" s="32">
        <v>0.23984578467297291</v>
      </c>
    </row>
    <row r="18" spans="1:10" s="2" customFormat="1" ht="11.25" x14ac:dyDescent="0.2">
      <c r="A18" s="13"/>
      <c r="B18" s="12" t="s">
        <v>54</v>
      </c>
      <c r="C18" s="18">
        <f>SUM(C19:C25)</f>
        <v>10721993.09</v>
      </c>
      <c r="D18" s="18">
        <f>SUM(D19:D25)</f>
        <v>5213224.87</v>
      </c>
      <c r="E18" s="19">
        <v>25.006011578509352</v>
      </c>
      <c r="F18" s="18">
        <f>SUM(F19:F25)</f>
        <v>9829155.0999999996</v>
      </c>
      <c r="G18" s="19">
        <v>17.821365305928452</v>
      </c>
      <c r="H18" s="18">
        <v>892837.99000000022</v>
      </c>
      <c r="I18" s="20">
        <v>0.47205843744190562</v>
      </c>
    </row>
    <row r="19" spans="1:10" s="2" customFormat="1" ht="11.25" x14ac:dyDescent="0.2">
      <c r="A19" s="3" t="s">
        <v>53</v>
      </c>
      <c r="B19" s="5" t="s">
        <v>52</v>
      </c>
      <c r="C19" s="29">
        <f>9340528.67+1464.42</f>
        <v>9341993.0899999999</v>
      </c>
      <c r="D19" s="30">
        <f>4734687.35+1464.42</f>
        <v>4736151.7699999996</v>
      </c>
      <c r="E19" s="31">
        <v>22.717016223322727</v>
      </c>
      <c r="F19" s="30">
        <f>9340528.67+1464.42</f>
        <v>9341993.0899999999</v>
      </c>
      <c r="G19" s="31">
        <v>16.937954093053325</v>
      </c>
      <c r="H19" s="29">
        <v>0</v>
      </c>
      <c r="I19" s="32">
        <v>0</v>
      </c>
    </row>
    <row r="20" spans="1:10" s="2" customFormat="1" ht="11.25" x14ac:dyDescent="0.2">
      <c r="A20" s="10" t="s">
        <v>51</v>
      </c>
      <c r="B20" s="11" t="s">
        <v>7</v>
      </c>
      <c r="C20" s="21">
        <v>500000</v>
      </c>
      <c r="D20" s="22">
        <v>0</v>
      </c>
      <c r="E20" s="23">
        <v>0</v>
      </c>
      <c r="F20" s="22">
        <v>0</v>
      </c>
      <c r="G20" s="23">
        <v>0</v>
      </c>
      <c r="H20" s="21">
        <v>500000</v>
      </c>
      <c r="I20" s="24">
        <v>0.26435839577228648</v>
      </c>
    </row>
    <row r="21" spans="1:10" s="2" customFormat="1" ht="11.25" x14ac:dyDescent="0.2">
      <c r="A21" s="3" t="s">
        <v>48</v>
      </c>
      <c r="B21" s="5" t="s">
        <v>45</v>
      </c>
      <c r="C21" s="29">
        <v>500000</v>
      </c>
      <c r="D21" s="30">
        <v>466570.82</v>
      </c>
      <c r="E21" s="31">
        <v>2.2386054460953977</v>
      </c>
      <c r="F21" s="30">
        <v>466570.82</v>
      </c>
      <c r="G21" s="31">
        <v>0.84607150296539324</v>
      </c>
      <c r="H21" s="29">
        <v>33429.179999999993</v>
      </c>
      <c r="I21" s="32">
        <v>1.7674568793566003E-2</v>
      </c>
    </row>
    <row r="22" spans="1:10" s="2" customFormat="1" ht="11.25" x14ac:dyDescent="0.2">
      <c r="A22" s="10" t="s">
        <v>47</v>
      </c>
      <c r="B22" s="11" t="s">
        <v>7</v>
      </c>
      <c r="C22" s="21">
        <v>50000</v>
      </c>
      <c r="D22" s="22">
        <v>0</v>
      </c>
      <c r="E22" s="23">
        <v>0</v>
      </c>
      <c r="F22" s="22">
        <v>0</v>
      </c>
      <c r="G22" s="23">
        <v>0</v>
      </c>
      <c r="H22" s="21">
        <v>50000</v>
      </c>
      <c r="I22" s="24">
        <v>2.6435839577228649E-2</v>
      </c>
    </row>
    <row r="23" spans="1:10" s="2" customFormat="1" ht="11.25" x14ac:dyDescent="0.2">
      <c r="A23" s="3" t="s">
        <v>21</v>
      </c>
      <c r="B23" s="5" t="s">
        <v>7</v>
      </c>
      <c r="C23" s="29">
        <v>50000</v>
      </c>
      <c r="D23" s="30">
        <v>0</v>
      </c>
      <c r="E23" s="31">
        <v>0</v>
      </c>
      <c r="F23" s="30">
        <v>0</v>
      </c>
      <c r="G23" s="31">
        <v>0</v>
      </c>
      <c r="H23" s="29">
        <v>50000</v>
      </c>
      <c r="I23" s="32">
        <v>2.6435839577228649E-2</v>
      </c>
    </row>
    <row r="24" spans="1:10" s="2" customFormat="1" ht="11.25" x14ac:dyDescent="0.2">
      <c r="A24" s="10" t="s">
        <v>46</v>
      </c>
      <c r="B24" s="11" t="s">
        <v>45</v>
      </c>
      <c r="C24" s="21">
        <v>230000</v>
      </c>
      <c r="D24" s="22">
        <v>10502.28</v>
      </c>
      <c r="E24" s="23">
        <v>5.0389909091226016E-2</v>
      </c>
      <c r="F24" s="22">
        <v>20591.190000000002</v>
      </c>
      <c r="G24" s="23">
        <v>3.733970990973242E-2</v>
      </c>
      <c r="H24" s="21">
        <v>209408.81</v>
      </c>
      <c r="I24" s="24">
        <v>0.11071795414436707</v>
      </c>
    </row>
    <row r="25" spans="1:10" s="2" customFormat="1" ht="11.25" x14ac:dyDescent="0.2">
      <c r="A25" s="3" t="s">
        <v>14</v>
      </c>
      <c r="B25" s="5" t="s">
        <v>7</v>
      </c>
      <c r="C25" s="29">
        <v>50000</v>
      </c>
      <c r="D25" s="30">
        <v>0</v>
      </c>
      <c r="E25" s="31">
        <v>0</v>
      </c>
      <c r="F25" s="30">
        <v>0</v>
      </c>
      <c r="G25" s="31">
        <v>0</v>
      </c>
      <c r="H25" s="29">
        <v>50000</v>
      </c>
      <c r="I25" s="32">
        <v>2.6435839577228649E-2</v>
      </c>
    </row>
    <row r="26" spans="1:10" s="2" customFormat="1" ht="11.25" x14ac:dyDescent="0.2">
      <c r="A26" s="13"/>
      <c r="B26" s="12" t="s">
        <v>44</v>
      </c>
      <c r="C26" s="18">
        <v>58898000</v>
      </c>
      <c r="D26" s="18">
        <v>2883456.1399999997</v>
      </c>
      <c r="E26" s="19">
        <v>13.834814227304687</v>
      </c>
      <c r="F26" s="18">
        <v>17093602.489999998</v>
      </c>
      <c r="G26" s="19">
        <v>30.997244855148224</v>
      </c>
      <c r="H26" s="18">
        <v>41804397.510000005</v>
      </c>
      <c r="I26" s="20">
        <v>22.102686923941135</v>
      </c>
      <c r="J26" s="15"/>
    </row>
    <row r="27" spans="1:10" s="2" customFormat="1" ht="11.25" x14ac:dyDescent="0.2">
      <c r="A27" s="3" t="s">
        <v>43</v>
      </c>
      <c r="B27" s="5" t="s">
        <v>42</v>
      </c>
      <c r="C27" s="29">
        <v>2200000</v>
      </c>
      <c r="D27" s="30">
        <v>176475.71</v>
      </c>
      <c r="E27" s="31">
        <v>0.84672994661250367</v>
      </c>
      <c r="F27" s="30">
        <v>289924.51</v>
      </c>
      <c r="G27" s="31">
        <v>0.52574412159381334</v>
      </c>
      <c r="H27" s="29">
        <v>1910075.49</v>
      </c>
      <c r="I27" s="32">
        <v>1.009888984680728</v>
      </c>
      <c r="J27" s="15"/>
    </row>
    <row r="28" spans="1:10" s="2" customFormat="1" ht="11.25" x14ac:dyDescent="0.2">
      <c r="A28" s="10" t="s">
        <v>41</v>
      </c>
      <c r="B28" s="11" t="s">
        <v>40</v>
      </c>
      <c r="C28" s="21">
        <v>1100000</v>
      </c>
      <c r="D28" s="22">
        <v>122307.4</v>
      </c>
      <c r="E28" s="23">
        <v>0.58683055176439936</v>
      </c>
      <c r="F28" s="22">
        <v>222307.4</v>
      </c>
      <c r="G28" s="23">
        <v>0.40312841689998719</v>
      </c>
      <c r="H28" s="21">
        <v>877692.6</v>
      </c>
      <c r="I28" s="24">
        <v>0.46405081543441423</v>
      </c>
      <c r="J28" s="15"/>
    </row>
    <row r="29" spans="1:10" s="2" customFormat="1" ht="11.25" x14ac:dyDescent="0.2">
      <c r="A29" s="3" t="s">
        <v>39</v>
      </c>
      <c r="B29" s="5" t="s">
        <v>17</v>
      </c>
      <c r="C29" s="29">
        <v>2850000</v>
      </c>
      <c r="D29" s="30">
        <v>32815.199999999997</v>
      </c>
      <c r="E29" s="31">
        <v>0.15744723477286834</v>
      </c>
      <c r="F29" s="30">
        <v>345848.45</v>
      </c>
      <c r="G29" s="31">
        <v>0.62715563285709064</v>
      </c>
      <c r="H29" s="29">
        <v>2504151.5499999998</v>
      </c>
      <c r="I29" s="32">
        <v>1.3239869730573692</v>
      </c>
      <c r="J29" s="15"/>
    </row>
    <row r="30" spans="1:10" s="2" customFormat="1" ht="11.25" x14ac:dyDescent="0.2">
      <c r="A30" s="10" t="s">
        <v>38</v>
      </c>
      <c r="B30" s="11" t="s">
        <v>37</v>
      </c>
      <c r="C30" s="21">
        <v>100000</v>
      </c>
      <c r="D30" s="22">
        <v>0</v>
      </c>
      <c r="E30" s="23">
        <v>0</v>
      </c>
      <c r="F30" s="22">
        <v>5000</v>
      </c>
      <c r="G30" s="23">
        <v>9.0669140321012077E-3</v>
      </c>
      <c r="H30" s="21">
        <v>95000</v>
      </c>
      <c r="I30" s="24">
        <v>5.0228095196734428E-2</v>
      </c>
      <c r="J30" s="15"/>
    </row>
    <row r="31" spans="1:10" s="2" customFormat="1" ht="11.25" x14ac:dyDescent="0.2">
      <c r="A31" s="3" t="s">
        <v>36</v>
      </c>
      <c r="B31" s="5" t="s">
        <v>35</v>
      </c>
      <c r="C31" s="29">
        <v>100000</v>
      </c>
      <c r="D31" s="30">
        <v>0</v>
      </c>
      <c r="E31" s="31">
        <v>0</v>
      </c>
      <c r="F31" s="30">
        <v>40000</v>
      </c>
      <c r="G31" s="31">
        <v>7.2535312256809661E-2</v>
      </c>
      <c r="H31" s="29">
        <v>60000</v>
      </c>
      <c r="I31" s="32">
        <v>3.1723007492674378E-2</v>
      </c>
      <c r="J31" s="15"/>
    </row>
    <row r="32" spans="1:10" s="2" customFormat="1" ht="11.25" x14ac:dyDescent="0.2">
      <c r="A32" s="10" t="s">
        <v>34</v>
      </c>
      <c r="B32" s="11" t="s">
        <v>33</v>
      </c>
      <c r="C32" s="21">
        <v>940000</v>
      </c>
      <c r="D32" s="22">
        <v>0</v>
      </c>
      <c r="E32" s="23">
        <v>0</v>
      </c>
      <c r="F32" s="22">
        <v>320000</v>
      </c>
      <c r="G32" s="23">
        <v>0.58028249805447729</v>
      </c>
      <c r="H32" s="21">
        <v>620000</v>
      </c>
      <c r="I32" s="24">
        <v>0.32780441075763522</v>
      </c>
      <c r="J32" s="15"/>
    </row>
    <row r="33" spans="1:10" s="2" customFormat="1" ht="11.25" x14ac:dyDescent="0.2">
      <c r="A33" s="3" t="s">
        <v>32</v>
      </c>
      <c r="B33" s="5" t="s">
        <v>31</v>
      </c>
      <c r="C33" s="29">
        <v>300000</v>
      </c>
      <c r="D33" s="30">
        <v>41250</v>
      </c>
      <c r="E33" s="31">
        <v>0.19791738079855736</v>
      </c>
      <c r="F33" s="30">
        <v>41250</v>
      </c>
      <c r="G33" s="31">
        <v>7.4802040764834959E-2</v>
      </c>
      <c r="H33" s="29">
        <v>258750</v>
      </c>
      <c r="I33" s="32">
        <v>0.13680546981215824</v>
      </c>
      <c r="J33" s="15"/>
    </row>
    <row r="34" spans="1:10" s="2" customFormat="1" ht="11.25" x14ac:dyDescent="0.2">
      <c r="A34" s="10" t="s">
        <v>30</v>
      </c>
      <c r="B34" s="11" t="s">
        <v>29</v>
      </c>
      <c r="C34" s="21">
        <v>1050000</v>
      </c>
      <c r="D34" s="22">
        <v>0</v>
      </c>
      <c r="E34" s="23">
        <v>0</v>
      </c>
      <c r="F34" s="22">
        <v>600000</v>
      </c>
      <c r="G34" s="23">
        <v>1.088029683852145</v>
      </c>
      <c r="H34" s="21">
        <v>450000</v>
      </c>
      <c r="I34" s="24">
        <v>0.23792255619505781</v>
      </c>
      <c r="J34" s="15"/>
    </row>
    <row r="35" spans="1:10" s="2" customFormat="1" ht="11.25" x14ac:dyDescent="0.2">
      <c r="A35" s="3" t="s">
        <v>28</v>
      </c>
      <c r="B35" s="5" t="s">
        <v>27</v>
      </c>
      <c r="C35" s="29">
        <v>9000000</v>
      </c>
      <c r="D35" s="30">
        <v>0</v>
      </c>
      <c r="E35" s="31">
        <v>0</v>
      </c>
      <c r="F35" s="30">
        <v>7000000</v>
      </c>
      <c r="G35" s="31">
        <v>12.693679644941691</v>
      </c>
      <c r="H35" s="29">
        <v>2000000</v>
      </c>
      <c r="I35" s="32">
        <v>1.0574335830891459</v>
      </c>
      <c r="J35" s="15"/>
    </row>
    <row r="36" spans="1:10" s="2" customFormat="1" ht="11.25" x14ac:dyDescent="0.2">
      <c r="A36" s="10" t="s">
        <v>26</v>
      </c>
      <c r="B36" s="11" t="s">
        <v>15</v>
      </c>
      <c r="C36" s="21">
        <v>18980000</v>
      </c>
      <c r="D36" s="22">
        <v>879440.97000000009</v>
      </c>
      <c r="E36" s="23">
        <v>4.2195552327113379</v>
      </c>
      <c r="F36" s="22">
        <v>4831651.3499999996</v>
      </c>
      <c r="G36" s="23">
        <v>8.7616334847071471</v>
      </c>
      <c r="H36" s="21">
        <v>14148348.65</v>
      </c>
      <c r="I36" s="24">
        <v>7.4804695038819897</v>
      </c>
      <c r="J36" s="15"/>
    </row>
    <row r="37" spans="1:10" s="2" customFormat="1" ht="11.25" x14ac:dyDescent="0.2">
      <c r="A37" s="3" t="s">
        <v>25</v>
      </c>
      <c r="B37" s="5" t="s">
        <v>24</v>
      </c>
      <c r="C37" s="29">
        <v>13588000</v>
      </c>
      <c r="D37" s="30">
        <v>1042793.27</v>
      </c>
      <c r="E37" s="31">
        <v>5.0033190960669787</v>
      </c>
      <c r="F37" s="30">
        <v>2089013.6400000001</v>
      </c>
      <c r="G37" s="31">
        <v>3.7881814171533641</v>
      </c>
      <c r="H37" s="29">
        <v>11498986.359999999</v>
      </c>
      <c r="I37" s="32">
        <v>6.0797071742740076</v>
      </c>
      <c r="J37" s="15"/>
    </row>
    <row r="38" spans="1:10" s="2" customFormat="1" ht="11.25" x14ac:dyDescent="0.2">
      <c r="A38" s="10" t="s">
        <v>23</v>
      </c>
      <c r="B38" s="11" t="s">
        <v>22</v>
      </c>
      <c r="C38" s="21">
        <v>260000</v>
      </c>
      <c r="D38" s="22">
        <v>0</v>
      </c>
      <c r="E38" s="23">
        <v>0</v>
      </c>
      <c r="F38" s="22">
        <v>0</v>
      </c>
      <c r="G38" s="23">
        <v>0</v>
      </c>
      <c r="H38" s="21">
        <v>260000</v>
      </c>
      <c r="I38" s="24">
        <v>0.13746636580158897</v>
      </c>
      <c r="J38" s="15"/>
    </row>
    <row r="39" spans="1:10" s="2" customFormat="1" ht="11.25" x14ac:dyDescent="0.2">
      <c r="A39" s="3" t="s">
        <v>74</v>
      </c>
      <c r="B39" s="5" t="s">
        <v>75</v>
      </c>
      <c r="C39" s="29">
        <v>200000</v>
      </c>
      <c r="D39" s="30">
        <v>-300</v>
      </c>
      <c r="E39" s="31">
        <v>-1.4393991330804172E-3</v>
      </c>
      <c r="F39" s="30">
        <v>119700</v>
      </c>
      <c r="G39" s="31">
        <v>0.21706192192850288</v>
      </c>
      <c r="H39" s="29">
        <v>80300</v>
      </c>
      <c r="I39" s="32">
        <v>4.2455958361029209E-2</v>
      </c>
      <c r="J39" s="15"/>
    </row>
    <row r="40" spans="1:10" s="2" customFormat="1" ht="11.25" x14ac:dyDescent="0.2">
      <c r="A40" s="10" t="s">
        <v>21</v>
      </c>
      <c r="B40" s="11" t="s">
        <v>7</v>
      </c>
      <c r="C40" s="21">
        <v>1200000</v>
      </c>
      <c r="D40" s="22">
        <v>23652.53</v>
      </c>
      <c r="E40" s="23">
        <v>0.11348477059052854</v>
      </c>
      <c r="F40" s="22">
        <v>23844.91</v>
      </c>
      <c r="G40" s="23">
        <v>4.3239949814638079E-2</v>
      </c>
      <c r="H40" s="21">
        <v>1176155.0900000001</v>
      </c>
      <c r="I40" s="24">
        <v>0.62185294554361847</v>
      </c>
      <c r="J40" s="15"/>
    </row>
    <row r="41" spans="1:10" s="2" customFormat="1" ht="11.25" x14ac:dyDescent="0.2">
      <c r="A41" s="3" t="s">
        <v>20</v>
      </c>
      <c r="B41" s="5" t="s">
        <v>19</v>
      </c>
      <c r="C41" s="29">
        <v>6280000</v>
      </c>
      <c r="D41" s="30">
        <v>525967.06000000006</v>
      </c>
      <c r="E41" s="31">
        <v>2.5235884339761863</v>
      </c>
      <c r="F41" s="30">
        <v>1126008.23</v>
      </c>
      <c r="G41" s="31">
        <v>2.0418839641696889</v>
      </c>
      <c r="H41" s="29">
        <v>5153991.7699999996</v>
      </c>
      <c r="I41" s="32">
        <v>2.7250019922815341</v>
      </c>
      <c r="J41" s="15"/>
    </row>
    <row r="42" spans="1:10" s="2" customFormat="1" ht="11.25" x14ac:dyDescent="0.2">
      <c r="A42" s="10" t="s">
        <v>18</v>
      </c>
      <c r="B42" s="11" t="s">
        <v>17</v>
      </c>
      <c r="C42" s="21">
        <v>50000</v>
      </c>
      <c r="D42" s="22">
        <v>0</v>
      </c>
      <c r="E42" s="23">
        <v>0</v>
      </c>
      <c r="F42" s="22">
        <v>0</v>
      </c>
      <c r="G42" s="23">
        <v>0</v>
      </c>
      <c r="H42" s="21">
        <v>50000</v>
      </c>
      <c r="I42" s="24">
        <v>2.6435839577228649E-2</v>
      </c>
      <c r="J42" s="15"/>
    </row>
    <row r="43" spans="1:10" s="2" customFormat="1" ht="11.25" x14ac:dyDescent="0.2">
      <c r="A43" s="3" t="s">
        <v>16</v>
      </c>
      <c r="B43" s="5" t="s">
        <v>15</v>
      </c>
      <c r="C43" s="29">
        <v>650000</v>
      </c>
      <c r="D43" s="30">
        <v>39054</v>
      </c>
      <c r="E43" s="31">
        <v>0.18738097914440871</v>
      </c>
      <c r="F43" s="30">
        <v>39054</v>
      </c>
      <c r="G43" s="31">
        <v>7.0819852121936117E-2</v>
      </c>
      <c r="H43" s="29">
        <v>610946</v>
      </c>
      <c r="I43" s="32">
        <v>0.32301740892699066</v>
      </c>
      <c r="J43" s="15"/>
    </row>
    <row r="44" spans="1:10" s="2" customFormat="1" ht="11.25" x14ac:dyDescent="0.2">
      <c r="A44" s="10" t="s">
        <v>14</v>
      </c>
      <c r="B44" s="11" t="s">
        <v>7</v>
      </c>
      <c r="C44" s="21">
        <v>50000</v>
      </c>
      <c r="D44" s="22">
        <v>0</v>
      </c>
      <c r="E44" s="23">
        <v>0</v>
      </c>
      <c r="F44" s="22">
        <v>0</v>
      </c>
      <c r="G44" s="23">
        <v>0</v>
      </c>
      <c r="H44" s="21">
        <v>50000</v>
      </c>
      <c r="I44" s="24">
        <v>2.6435839577228649E-2</v>
      </c>
      <c r="J44" s="15"/>
    </row>
    <row r="45" spans="1:10" s="2" customFormat="1" ht="11.25" x14ac:dyDescent="0.2">
      <c r="A45" s="3"/>
      <c r="B45" s="4" t="s">
        <v>13</v>
      </c>
      <c r="C45" s="26">
        <v>4900000</v>
      </c>
      <c r="D45" s="33">
        <v>1458015.8599999999</v>
      </c>
      <c r="E45" s="27">
        <v>6.9955558830049958</v>
      </c>
      <c r="F45" s="33">
        <v>1464212.8599999999</v>
      </c>
      <c r="G45" s="27">
        <v>2.6551784252634079</v>
      </c>
      <c r="H45" s="26">
        <v>3435787.14</v>
      </c>
      <c r="I45" s="28">
        <v>1.8165583530909044</v>
      </c>
      <c r="J45" s="15"/>
    </row>
    <row r="46" spans="1:10" s="2" customFormat="1" ht="11.25" x14ac:dyDescent="0.2">
      <c r="A46" s="10" t="s">
        <v>72</v>
      </c>
      <c r="B46" s="11" t="s">
        <v>73</v>
      </c>
      <c r="C46" s="21">
        <v>1500000</v>
      </c>
      <c r="D46" s="22">
        <v>455075</v>
      </c>
      <c r="E46" s="23">
        <v>2.1834485349552364</v>
      </c>
      <c r="F46" s="22">
        <v>455075</v>
      </c>
      <c r="G46" s="23">
        <v>0.82522518063169148</v>
      </c>
      <c r="H46" s="21">
        <v>1044925</v>
      </c>
      <c r="I46" s="24">
        <v>0.55246939340471291</v>
      </c>
      <c r="J46" s="15"/>
    </row>
    <row r="47" spans="1:10" s="2" customFormat="1" ht="11.25" x14ac:dyDescent="0.2">
      <c r="A47" s="3" t="s">
        <v>12</v>
      </c>
      <c r="B47" s="4" t="s">
        <v>11</v>
      </c>
      <c r="C47" s="29">
        <v>1000000</v>
      </c>
      <c r="D47" s="30">
        <v>999941.86</v>
      </c>
      <c r="E47" s="31">
        <v>4.7977181547160663</v>
      </c>
      <c r="F47" s="30">
        <v>999941.86</v>
      </c>
      <c r="G47" s="31">
        <v>1.8132773763438761</v>
      </c>
      <c r="H47" s="29">
        <v>58.14000000001397</v>
      </c>
      <c r="I47" s="32">
        <v>3.0739594260408858E-5</v>
      </c>
      <c r="J47" s="15"/>
    </row>
    <row r="48" spans="1:10" s="2" customFormat="1" ht="11.25" x14ac:dyDescent="0.2">
      <c r="A48" s="10" t="s">
        <v>10</v>
      </c>
      <c r="B48" s="11" t="s">
        <v>9</v>
      </c>
      <c r="C48" s="21">
        <v>2100000</v>
      </c>
      <c r="D48" s="22">
        <v>2999</v>
      </c>
      <c r="E48" s="23">
        <v>1.4389193333693904E-2</v>
      </c>
      <c r="F48" s="22">
        <v>9196</v>
      </c>
      <c r="G48" s="23">
        <v>1.667586828784054E-2</v>
      </c>
      <c r="H48" s="21">
        <v>2090804</v>
      </c>
      <c r="I48" s="24">
        <v>1.1054431826285593</v>
      </c>
    </row>
    <row r="49" spans="1:9" s="2" customFormat="1" ht="12" thickBot="1" x14ac:dyDescent="0.25">
      <c r="A49" s="3" t="s">
        <v>8</v>
      </c>
      <c r="B49" s="4" t="s">
        <v>7</v>
      </c>
      <c r="C49" s="29">
        <v>300000</v>
      </c>
      <c r="D49" s="30">
        <v>0</v>
      </c>
      <c r="E49" s="31">
        <v>0</v>
      </c>
      <c r="F49" s="30">
        <v>0</v>
      </c>
      <c r="G49" s="31">
        <v>0</v>
      </c>
      <c r="H49" s="29">
        <v>300000</v>
      </c>
      <c r="I49" s="32">
        <v>0.15861503746337188</v>
      </c>
    </row>
    <row r="50" spans="1:9" s="2" customFormat="1" ht="16.5" customHeight="1" thickTop="1" thickBot="1" x14ac:dyDescent="0.2">
      <c r="A50" s="42" t="s">
        <v>0</v>
      </c>
      <c r="B50" s="43"/>
      <c r="C50" s="16">
        <f>SUM(C45+C4)</f>
        <v>244282728.66999999</v>
      </c>
      <c r="D50" s="16">
        <f t="shared" ref="D50:I50" si="0">SUM(D45+D4)</f>
        <v>20842030.060000002</v>
      </c>
      <c r="E50" s="16">
        <f t="shared" si="0"/>
        <v>100.00000000000001</v>
      </c>
      <c r="F50" s="16">
        <f t="shared" si="0"/>
        <v>55145554.290000007</v>
      </c>
      <c r="G50" s="16">
        <f t="shared" si="0"/>
        <v>100</v>
      </c>
      <c r="H50" s="16">
        <f t="shared" si="0"/>
        <v>189137174.37999997</v>
      </c>
      <c r="I50" s="16">
        <f t="shared" si="0"/>
        <v>99.999999999999986</v>
      </c>
    </row>
    <row r="51" spans="1:9" s="2" customFormat="1" ht="16.5" customHeight="1" thickTop="1" x14ac:dyDescent="0.15">
      <c r="A51" s="44" t="s">
        <v>71</v>
      </c>
      <c r="B51" s="44"/>
      <c r="C51" s="45"/>
      <c r="D51" s="45"/>
      <c r="E51" s="45"/>
      <c r="F51" s="45"/>
      <c r="G51" s="45"/>
      <c r="H51" s="45"/>
      <c r="I51" s="45"/>
    </row>
    <row r="52" spans="1:9" s="2" customFormat="1" ht="16.5" customHeight="1" x14ac:dyDescent="0.15">
      <c r="A52" s="6"/>
      <c r="B52" s="6" t="s">
        <v>6</v>
      </c>
      <c r="C52" s="7">
        <f>F5</f>
        <v>26760048.260000005</v>
      </c>
      <c r="D52" s="7"/>
      <c r="E52" s="7"/>
      <c r="F52" s="7"/>
      <c r="G52" s="7"/>
      <c r="H52" s="7"/>
      <c r="I52" s="7"/>
    </row>
    <row r="53" spans="1:9" s="2" customFormat="1" ht="16.5" customHeight="1" x14ac:dyDescent="0.15">
      <c r="A53" s="6"/>
      <c r="B53" s="6" t="s">
        <v>5</v>
      </c>
      <c r="C53" s="7">
        <f>F18</f>
        <v>9829155.0999999996</v>
      </c>
      <c r="D53" s="7"/>
      <c r="E53" s="7"/>
      <c r="F53" s="7"/>
      <c r="G53" s="7"/>
      <c r="H53" s="7"/>
      <c r="I53" s="7"/>
    </row>
    <row r="54" spans="1:9" s="2" customFormat="1" ht="16.5" customHeight="1" x14ac:dyDescent="0.15">
      <c r="A54" s="6"/>
      <c r="B54" s="6" t="s">
        <v>44</v>
      </c>
      <c r="C54" s="7">
        <f>F26</f>
        <v>17093602.489999998</v>
      </c>
      <c r="D54" s="7"/>
      <c r="E54" s="7"/>
      <c r="F54" s="7"/>
      <c r="G54" s="7"/>
      <c r="H54" s="7"/>
      <c r="I54" s="7"/>
    </row>
    <row r="55" spans="1:9" s="2" customFormat="1" ht="16.5" customHeight="1" x14ac:dyDescent="0.15">
      <c r="A55" s="6"/>
      <c r="B55" s="6" t="s">
        <v>4</v>
      </c>
      <c r="C55" s="7">
        <f>F45</f>
        <v>1464212.8599999999</v>
      </c>
      <c r="D55" s="7"/>
      <c r="E55" s="7"/>
      <c r="F55" s="7"/>
      <c r="G55" s="7"/>
      <c r="H55" s="7"/>
      <c r="I55" s="7"/>
    </row>
    <row r="56" spans="1:9" s="2" customFormat="1" ht="16.5" customHeight="1" x14ac:dyDescent="0.15">
      <c r="A56" s="6"/>
      <c r="B56" s="6"/>
      <c r="C56" s="7">
        <f>SUM(C52:C55)</f>
        <v>55147018.710000008</v>
      </c>
      <c r="D56" s="7"/>
      <c r="E56" s="7"/>
      <c r="F56" s="7"/>
      <c r="G56" s="7"/>
      <c r="H56" s="7"/>
      <c r="I56" s="7"/>
    </row>
    <row r="57" spans="1:9" s="2" customFormat="1" ht="16.5" customHeight="1" x14ac:dyDescent="0.15">
      <c r="A57" s="6"/>
      <c r="B57" s="6"/>
      <c r="C57" s="7"/>
      <c r="D57" s="7"/>
      <c r="E57" s="7"/>
      <c r="F57" s="7"/>
      <c r="G57" s="7"/>
      <c r="H57" s="7"/>
      <c r="I57" s="7"/>
    </row>
    <row r="58" spans="1:9" s="2" customFormat="1" ht="16.5" customHeight="1" x14ac:dyDescent="0.15">
      <c r="A58" s="6"/>
      <c r="B58" s="6"/>
      <c r="C58" s="7"/>
      <c r="D58" s="7"/>
      <c r="E58" s="7"/>
      <c r="F58" s="7"/>
      <c r="G58" s="7"/>
      <c r="H58" s="7"/>
      <c r="I58" s="7"/>
    </row>
    <row r="59" spans="1:9" s="2" customFormat="1" ht="16.5" customHeight="1" x14ac:dyDescent="0.15">
      <c r="A59" s="6"/>
      <c r="B59" s="6"/>
      <c r="C59" s="7"/>
      <c r="D59" s="7"/>
      <c r="E59" s="7"/>
      <c r="F59" s="7"/>
      <c r="G59" s="7"/>
      <c r="H59" s="7"/>
      <c r="I59" s="7"/>
    </row>
    <row r="60" spans="1:9" s="2" customFormat="1" ht="16.5" customHeight="1" x14ac:dyDescent="0.15">
      <c r="A60" s="6"/>
      <c r="B60" s="6"/>
      <c r="C60" s="7"/>
      <c r="D60" s="7"/>
      <c r="E60" s="7"/>
      <c r="F60" s="7"/>
      <c r="G60" s="7"/>
      <c r="H60" s="7"/>
      <c r="I60" s="7"/>
    </row>
    <row r="61" spans="1:9" s="2" customFormat="1" ht="16.5" customHeight="1" x14ac:dyDescent="0.15">
      <c r="A61" s="6"/>
      <c r="B61" s="6"/>
      <c r="C61" s="7"/>
      <c r="D61" s="7"/>
      <c r="E61" s="7"/>
      <c r="F61" s="7"/>
      <c r="G61" s="7"/>
      <c r="H61" s="7"/>
      <c r="I61" s="7"/>
    </row>
    <row r="62" spans="1:9" s="2" customFormat="1" ht="16.5" customHeight="1" x14ac:dyDescent="0.15">
      <c r="A62" s="6"/>
      <c r="B62" s="6"/>
      <c r="C62" s="7"/>
      <c r="D62" s="7"/>
      <c r="E62" s="7"/>
      <c r="F62" s="7"/>
      <c r="G62" s="7"/>
      <c r="H62" s="7"/>
      <c r="I62" s="7"/>
    </row>
  </sheetData>
  <mergeCells count="9">
    <mergeCell ref="A50:B50"/>
    <mergeCell ref="A51:I51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J62"/>
  <sheetViews>
    <sheetView zoomScale="120" workbookViewId="0">
      <selection activeCell="F20" sqref="F20"/>
    </sheetView>
  </sheetViews>
  <sheetFormatPr defaultRowHeight="12.75" x14ac:dyDescent="0.2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9.5703125" style="8" bestFit="1" customWidth="1"/>
    <col min="6" max="6" width="13.7109375" style="8" customWidth="1"/>
    <col min="7" max="7" width="10.28515625" style="8" bestFit="1" customWidth="1"/>
    <col min="8" max="8" width="13.7109375" style="8" customWidth="1"/>
    <col min="9" max="9" width="9.7109375" style="8" bestFit="1" customWidth="1"/>
    <col min="10" max="16384" width="9.140625" style="1"/>
  </cols>
  <sheetData>
    <row r="1" spans="1:9" s="2" customFormat="1" ht="30" customHeight="1" thickBot="1" x14ac:dyDescent="0.2">
      <c r="A1" s="46" t="s">
        <v>77</v>
      </c>
      <c r="B1" s="46"/>
      <c r="C1" s="46"/>
      <c r="D1" s="46"/>
      <c r="E1" s="46"/>
      <c r="F1" s="46"/>
      <c r="G1" s="46"/>
      <c r="H1" s="46"/>
      <c r="I1" s="46"/>
    </row>
    <row r="2" spans="1:9" s="2" customFormat="1" ht="15" customHeight="1" thickBot="1" x14ac:dyDescent="0.25">
      <c r="A2" s="47" t="s">
        <v>3</v>
      </c>
      <c r="B2" s="48" t="s">
        <v>69</v>
      </c>
      <c r="C2" s="49" t="s">
        <v>68</v>
      </c>
      <c r="D2" s="51" t="s">
        <v>79</v>
      </c>
      <c r="E2" s="47"/>
      <c r="F2" s="52" t="s">
        <v>70</v>
      </c>
      <c r="G2" s="53"/>
      <c r="H2" s="54" t="s">
        <v>2</v>
      </c>
      <c r="I2" s="55"/>
    </row>
    <row r="3" spans="1:9" s="2" customFormat="1" ht="15" customHeight="1" thickBot="1" x14ac:dyDescent="0.2">
      <c r="A3" s="47"/>
      <c r="B3" s="48"/>
      <c r="C3" s="50"/>
      <c r="D3" s="9" t="s">
        <v>1</v>
      </c>
      <c r="E3" s="9" t="s">
        <v>67</v>
      </c>
      <c r="F3" s="9" t="s">
        <v>1</v>
      </c>
      <c r="G3" s="9" t="s">
        <v>67</v>
      </c>
      <c r="H3" s="9" t="s">
        <v>1</v>
      </c>
      <c r="I3" s="34" t="s">
        <v>67</v>
      </c>
    </row>
    <row r="4" spans="1:9" s="2" customFormat="1" ht="11.25" x14ac:dyDescent="0.2">
      <c r="A4" s="10"/>
      <c r="B4" s="12" t="s">
        <v>66</v>
      </c>
      <c r="C4" s="18">
        <v>244051563.63</v>
      </c>
      <c r="D4" s="18">
        <v>19303511.5</v>
      </c>
      <c r="E4" s="19">
        <v>99.616400735570551</v>
      </c>
      <c r="F4" s="18">
        <v>72984852.930000007</v>
      </c>
      <c r="G4" s="19">
        <v>97.935485834776145</v>
      </c>
      <c r="H4" s="18">
        <v>171066710.69999999</v>
      </c>
      <c r="I4" s="20">
        <v>97.960550133038595</v>
      </c>
    </row>
    <row r="5" spans="1:9" s="2" customFormat="1" ht="11.25" x14ac:dyDescent="0.2">
      <c r="A5" s="3"/>
      <c r="B5" s="4" t="s">
        <v>65</v>
      </c>
      <c r="C5" s="26">
        <v>169764200</v>
      </c>
      <c r="D5" s="26">
        <v>11413342.689999999</v>
      </c>
      <c r="E5" s="27">
        <v>58.898927230904839</v>
      </c>
      <c r="F5" s="26">
        <v>38173390.950000003</v>
      </c>
      <c r="G5" s="27">
        <v>51.223362637104067</v>
      </c>
      <c r="H5" s="26">
        <v>131590809.05</v>
      </c>
      <c r="I5" s="28">
        <v>75.354860067404303</v>
      </c>
    </row>
    <row r="6" spans="1:9" s="2" customFormat="1" ht="11.25" x14ac:dyDescent="0.2">
      <c r="A6" s="10" t="s">
        <v>64</v>
      </c>
      <c r="B6" s="11" t="s">
        <v>63</v>
      </c>
      <c r="C6" s="21">
        <v>138364200</v>
      </c>
      <c r="D6" s="22">
        <v>8689301.4100000001</v>
      </c>
      <c r="E6" s="23">
        <v>44.841423352985196</v>
      </c>
      <c r="F6" s="22">
        <v>29061685.68</v>
      </c>
      <c r="G6" s="23">
        <v>38.996725923091567</v>
      </c>
      <c r="H6" s="21">
        <v>109302514.31999999</v>
      </c>
      <c r="I6" s="24">
        <v>62.591572550249133</v>
      </c>
    </row>
    <row r="7" spans="1:9" s="2" customFormat="1" ht="11.25" x14ac:dyDescent="0.2">
      <c r="A7" s="3" t="s">
        <v>62</v>
      </c>
      <c r="B7" s="5" t="s">
        <v>61</v>
      </c>
      <c r="C7" s="29">
        <v>700000</v>
      </c>
      <c r="D7" s="30">
        <v>40128.17</v>
      </c>
      <c r="E7" s="31">
        <v>0.20708273018124707</v>
      </c>
      <c r="F7" s="30">
        <v>118611.84999999999</v>
      </c>
      <c r="G7" s="31">
        <v>0.15916054755433748</v>
      </c>
      <c r="H7" s="29">
        <v>581388.15</v>
      </c>
      <c r="I7" s="32">
        <v>0.33292919926839731</v>
      </c>
    </row>
    <row r="8" spans="1:9" s="2" customFormat="1" ht="11.25" x14ac:dyDescent="0.2">
      <c r="A8" s="10" t="s">
        <v>60</v>
      </c>
      <c r="B8" s="11" t="s">
        <v>45</v>
      </c>
      <c r="C8" s="21">
        <v>2200000</v>
      </c>
      <c r="D8" s="22">
        <v>387429.34</v>
      </c>
      <c r="E8" s="23">
        <v>1.9993417461977123</v>
      </c>
      <c r="F8" s="22">
        <v>612530.14</v>
      </c>
      <c r="G8" s="23">
        <v>0.82192995451917328</v>
      </c>
      <c r="H8" s="21">
        <v>1587469.8599999999</v>
      </c>
      <c r="I8" s="24">
        <v>0.90905717523226892</v>
      </c>
    </row>
    <row r="9" spans="1:9" s="2" customFormat="1" ht="11.25" x14ac:dyDescent="0.2">
      <c r="A9" s="3" t="s">
        <v>59</v>
      </c>
      <c r="B9" s="5" t="s">
        <v>58</v>
      </c>
      <c r="C9" s="29">
        <v>750000</v>
      </c>
      <c r="D9" s="30">
        <v>43828.04</v>
      </c>
      <c r="E9" s="31">
        <v>0.22617602999820091</v>
      </c>
      <c r="F9" s="30">
        <v>104555.70000000001</v>
      </c>
      <c r="G9" s="31">
        <v>0.14029915612923199</v>
      </c>
      <c r="H9" s="29">
        <v>645444.30000000005</v>
      </c>
      <c r="I9" s="32">
        <v>0.36961065334983384</v>
      </c>
    </row>
    <row r="10" spans="1:9" s="2" customFormat="1" ht="11.25" x14ac:dyDescent="0.2">
      <c r="A10" s="10" t="s">
        <v>51</v>
      </c>
      <c r="B10" s="11" t="s">
        <v>7</v>
      </c>
      <c r="C10" s="21">
        <v>300000</v>
      </c>
      <c r="D10" s="22">
        <v>0</v>
      </c>
      <c r="E10" s="23">
        <v>0</v>
      </c>
      <c r="F10" s="22">
        <v>0</v>
      </c>
      <c r="G10" s="23">
        <v>0</v>
      </c>
      <c r="H10" s="21">
        <v>300000</v>
      </c>
      <c r="I10" s="24">
        <v>0.17179359397077354</v>
      </c>
    </row>
    <row r="11" spans="1:9" s="2" customFormat="1" ht="11.25" x14ac:dyDescent="0.2">
      <c r="A11" s="3" t="s">
        <v>50</v>
      </c>
      <c r="B11" s="5" t="s">
        <v>49</v>
      </c>
      <c r="C11" s="29">
        <v>3400000</v>
      </c>
      <c r="D11" s="30">
        <v>297730.03000000003</v>
      </c>
      <c r="E11" s="31">
        <v>1.5364455311404583</v>
      </c>
      <c r="F11" s="30">
        <v>1280426.06</v>
      </c>
      <c r="G11" s="31">
        <v>1.7181530581678219</v>
      </c>
      <c r="H11" s="29">
        <v>2119573.94</v>
      </c>
      <c r="I11" s="32">
        <v>1.2137640827979757</v>
      </c>
    </row>
    <row r="12" spans="1:9" s="2" customFormat="1" ht="11.25" x14ac:dyDescent="0.2">
      <c r="A12" s="10" t="s">
        <v>57</v>
      </c>
      <c r="B12" s="11" t="s">
        <v>55</v>
      </c>
      <c r="C12" s="21">
        <v>1100000</v>
      </c>
      <c r="D12" s="22">
        <v>0</v>
      </c>
      <c r="E12" s="23">
        <v>0</v>
      </c>
      <c r="F12" s="22">
        <v>434129.41</v>
      </c>
      <c r="G12" s="23">
        <v>0.58254107498569041</v>
      </c>
      <c r="H12" s="21">
        <v>665870.59000000008</v>
      </c>
      <c r="I12" s="24">
        <v>0.38130767258513143</v>
      </c>
    </row>
    <row r="13" spans="1:9" s="2" customFormat="1" ht="11.25" x14ac:dyDescent="0.2">
      <c r="A13" s="3" t="s">
        <v>48</v>
      </c>
      <c r="B13" s="5" t="s">
        <v>45</v>
      </c>
      <c r="C13" s="29">
        <v>21000000</v>
      </c>
      <c r="D13" s="30">
        <v>1919990.56</v>
      </c>
      <c r="E13" s="31">
        <v>9.9081739109214677</v>
      </c>
      <c r="F13" s="30">
        <v>5856226.3000000007</v>
      </c>
      <c r="G13" s="31">
        <v>7.8582383169144734</v>
      </c>
      <c r="H13" s="29">
        <v>15143773.699999999</v>
      </c>
      <c r="I13" s="32">
        <v>8.6720110340102625</v>
      </c>
    </row>
    <row r="14" spans="1:9" s="2" customFormat="1" ht="11.25" x14ac:dyDescent="0.2">
      <c r="A14" s="10" t="s">
        <v>47</v>
      </c>
      <c r="B14" s="11" t="s">
        <v>7</v>
      </c>
      <c r="C14" s="21">
        <v>400000</v>
      </c>
      <c r="D14" s="22">
        <v>0</v>
      </c>
      <c r="E14" s="23">
        <v>0</v>
      </c>
      <c r="F14" s="22">
        <v>0</v>
      </c>
      <c r="G14" s="23">
        <v>0</v>
      </c>
      <c r="H14" s="21">
        <v>400000</v>
      </c>
      <c r="I14" s="24">
        <v>0.22905812529436473</v>
      </c>
    </row>
    <row r="15" spans="1:9" s="2" customFormat="1" ht="11.25" x14ac:dyDescent="0.2">
      <c r="A15" s="3" t="s">
        <v>56</v>
      </c>
      <c r="B15" s="5" t="s">
        <v>55</v>
      </c>
      <c r="C15" s="29">
        <v>900000</v>
      </c>
      <c r="D15" s="30">
        <v>0</v>
      </c>
      <c r="E15" s="31">
        <v>0</v>
      </c>
      <c r="F15" s="30">
        <v>523928.21</v>
      </c>
      <c r="G15" s="31">
        <v>0.70303853099638791</v>
      </c>
      <c r="H15" s="29">
        <v>376071.79</v>
      </c>
      <c r="I15" s="32">
        <v>0.21535574798374002</v>
      </c>
    </row>
    <row r="16" spans="1:9" s="2" customFormat="1" ht="11.25" x14ac:dyDescent="0.2">
      <c r="A16" s="10" t="s">
        <v>21</v>
      </c>
      <c r="B16" s="11" t="s">
        <v>7</v>
      </c>
      <c r="C16" s="21">
        <v>50000</v>
      </c>
      <c r="D16" s="22">
        <v>0</v>
      </c>
      <c r="E16" s="23">
        <v>0</v>
      </c>
      <c r="F16" s="22">
        <v>0</v>
      </c>
      <c r="G16" s="23">
        <v>0</v>
      </c>
      <c r="H16" s="21">
        <v>50000</v>
      </c>
      <c r="I16" s="24">
        <v>2.8632265661795591E-2</v>
      </c>
    </row>
    <row r="17" spans="1:10" s="2" customFormat="1" ht="11.25" x14ac:dyDescent="0.2">
      <c r="A17" s="3" t="s">
        <v>46</v>
      </c>
      <c r="B17" s="5" t="s">
        <v>45</v>
      </c>
      <c r="C17" s="29">
        <v>600000</v>
      </c>
      <c r="D17" s="30">
        <v>34935.14</v>
      </c>
      <c r="E17" s="31">
        <v>0.18028392948056421</v>
      </c>
      <c r="F17" s="30">
        <v>181297.59999999998</v>
      </c>
      <c r="G17" s="31">
        <v>0.24327607474537538</v>
      </c>
      <c r="H17" s="29">
        <v>418702.4</v>
      </c>
      <c r="I17" s="32">
        <v>0.23976796700062802</v>
      </c>
    </row>
    <row r="18" spans="1:10" s="2" customFormat="1" ht="11.25" x14ac:dyDescent="0.2">
      <c r="A18" s="13"/>
      <c r="B18" s="12" t="s">
        <v>54</v>
      </c>
      <c r="C18" s="18">
        <f>SUM(C19:C25)</f>
        <v>18090828.050000001</v>
      </c>
      <c r="D18" s="25">
        <v>5498886.1199999992</v>
      </c>
      <c r="E18" s="19">
        <v>28.37718118432424</v>
      </c>
      <c r="F18" s="18">
        <f>SUM(F19:F25)</f>
        <v>15328041.220000003</v>
      </c>
      <c r="G18" s="19">
        <v>20.56612687199134</v>
      </c>
      <c r="H18" s="18">
        <v>2762786.8300000019</v>
      </c>
      <c r="I18" s="20">
        <v>1.5820969296694027</v>
      </c>
    </row>
    <row r="19" spans="1:10" s="2" customFormat="1" ht="11.25" x14ac:dyDescent="0.2">
      <c r="A19" s="3" t="s">
        <v>53</v>
      </c>
      <c r="B19" s="5" t="s">
        <v>52</v>
      </c>
      <c r="C19" s="29">
        <f>14209363.63+1464.42</f>
        <v>14210828.050000001</v>
      </c>
      <c r="D19" s="30">
        <v>4868834.96</v>
      </c>
      <c r="E19" s="31">
        <v>25.125781622204624</v>
      </c>
      <c r="F19" s="30">
        <f>14209363.63+1464.42</f>
        <v>14210828.050000001</v>
      </c>
      <c r="G19" s="31">
        <v>19.066982731906538</v>
      </c>
      <c r="H19" s="29">
        <v>0</v>
      </c>
      <c r="I19" s="32">
        <v>0</v>
      </c>
    </row>
    <row r="20" spans="1:10" s="2" customFormat="1" ht="11.25" x14ac:dyDescent="0.2">
      <c r="A20" s="10" t="s">
        <v>51</v>
      </c>
      <c r="B20" s="11" t="s">
        <v>7</v>
      </c>
      <c r="C20" s="21">
        <v>500000</v>
      </c>
      <c r="D20" s="22">
        <v>0</v>
      </c>
      <c r="E20" s="23">
        <v>0</v>
      </c>
      <c r="F20" s="22">
        <v>0</v>
      </c>
      <c r="G20" s="23">
        <v>0</v>
      </c>
      <c r="H20" s="21">
        <v>500000</v>
      </c>
      <c r="I20" s="24">
        <v>0.28632265661795592</v>
      </c>
    </row>
    <row r="21" spans="1:10" s="2" customFormat="1" ht="11.25" x14ac:dyDescent="0.2">
      <c r="A21" s="3" t="s">
        <v>48</v>
      </c>
      <c r="B21" s="5" t="s">
        <v>45</v>
      </c>
      <c r="C21" s="29">
        <v>3000000</v>
      </c>
      <c r="D21" s="30">
        <v>618722.14</v>
      </c>
      <c r="E21" s="31">
        <v>3.1929357848808904</v>
      </c>
      <c r="F21" s="30">
        <v>1085292.96</v>
      </c>
      <c r="G21" s="31">
        <v>1.4563116735003097</v>
      </c>
      <c r="H21" s="29">
        <v>1914707.04</v>
      </c>
      <c r="I21" s="32">
        <v>1.0964480126758056</v>
      </c>
    </row>
    <row r="22" spans="1:10" s="2" customFormat="1" ht="11.25" x14ac:dyDescent="0.2">
      <c r="A22" s="10" t="s">
        <v>47</v>
      </c>
      <c r="B22" s="11" t="s">
        <v>7</v>
      </c>
      <c r="C22" s="21">
        <v>50000</v>
      </c>
      <c r="D22" s="22">
        <v>0</v>
      </c>
      <c r="E22" s="23">
        <v>0</v>
      </c>
      <c r="F22" s="22">
        <v>0</v>
      </c>
      <c r="G22" s="23">
        <v>0</v>
      </c>
      <c r="H22" s="21">
        <v>50000</v>
      </c>
      <c r="I22" s="24">
        <v>2.8632265661795591E-2</v>
      </c>
    </row>
    <row r="23" spans="1:10" s="2" customFormat="1" ht="11.25" x14ac:dyDescent="0.2">
      <c r="A23" s="3" t="s">
        <v>21</v>
      </c>
      <c r="B23" s="5" t="s">
        <v>7</v>
      </c>
      <c r="C23" s="29">
        <v>50000</v>
      </c>
      <c r="D23" s="30">
        <v>0</v>
      </c>
      <c r="E23" s="31">
        <v>0</v>
      </c>
      <c r="F23" s="30">
        <v>0</v>
      </c>
      <c r="G23" s="31">
        <v>0</v>
      </c>
      <c r="H23" s="29">
        <v>50000</v>
      </c>
      <c r="I23" s="32">
        <v>2.8632265661795591E-2</v>
      </c>
    </row>
    <row r="24" spans="1:10" s="2" customFormat="1" ht="11.25" x14ac:dyDescent="0.2">
      <c r="A24" s="10" t="s">
        <v>46</v>
      </c>
      <c r="B24" s="11" t="s">
        <v>45</v>
      </c>
      <c r="C24" s="21">
        <v>230000</v>
      </c>
      <c r="D24" s="22">
        <v>11329.02</v>
      </c>
      <c r="E24" s="23">
        <v>5.8463777238731592E-2</v>
      </c>
      <c r="F24" s="22">
        <v>31920.210000000003</v>
      </c>
      <c r="G24" s="23">
        <v>4.2832466584489151E-2</v>
      </c>
      <c r="H24" s="21">
        <v>198079.79</v>
      </c>
      <c r="I24" s="24">
        <v>0.11342946339025363</v>
      </c>
    </row>
    <row r="25" spans="1:10" s="2" customFormat="1" ht="11.25" x14ac:dyDescent="0.2">
      <c r="A25" s="3" t="s">
        <v>14</v>
      </c>
      <c r="B25" s="5" t="s">
        <v>7</v>
      </c>
      <c r="C25" s="29">
        <v>50000</v>
      </c>
      <c r="D25" s="30">
        <v>0</v>
      </c>
      <c r="E25" s="31">
        <v>0</v>
      </c>
      <c r="F25" s="30">
        <v>0</v>
      </c>
      <c r="G25" s="31">
        <v>0</v>
      </c>
      <c r="H25" s="29">
        <v>50000</v>
      </c>
      <c r="I25" s="32">
        <v>2.8632265661795591E-2</v>
      </c>
    </row>
    <row r="26" spans="1:10" s="2" customFormat="1" ht="11.25" x14ac:dyDescent="0.2">
      <c r="A26" s="13"/>
      <c r="B26" s="12" t="s">
        <v>44</v>
      </c>
      <c r="C26" s="18">
        <v>56198000</v>
      </c>
      <c r="D26" s="18">
        <v>2391282.69</v>
      </c>
      <c r="E26" s="19">
        <v>12.340292320341465</v>
      </c>
      <c r="F26" s="18">
        <v>19484885.18</v>
      </c>
      <c r="G26" s="19">
        <v>26.145996325680741</v>
      </c>
      <c r="H26" s="18">
        <v>36713114.82</v>
      </c>
      <c r="I26" s="20">
        <v>21.023593135964898</v>
      </c>
      <c r="J26" s="15"/>
    </row>
    <row r="27" spans="1:10" s="2" customFormat="1" ht="11.25" x14ac:dyDescent="0.2">
      <c r="A27" s="3" t="s">
        <v>43</v>
      </c>
      <c r="B27" s="5" t="s">
        <v>42</v>
      </c>
      <c r="C27" s="29">
        <v>2200000</v>
      </c>
      <c r="D27" s="30">
        <v>160892.29</v>
      </c>
      <c r="E27" s="31">
        <v>0.8302899105120658</v>
      </c>
      <c r="F27" s="30">
        <v>450816.80000000005</v>
      </c>
      <c r="G27" s="31">
        <v>0.60493322323776466</v>
      </c>
      <c r="H27" s="29">
        <v>1749183.2</v>
      </c>
      <c r="I27" s="32">
        <v>1.0016615614709945</v>
      </c>
      <c r="J27" s="15"/>
    </row>
    <row r="28" spans="1:10" s="2" customFormat="1" ht="11.25" x14ac:dyDescent="0.2">
      <c r="A28" s="10" t="s">
        <v>41</v>
      </c>
      <c r="B28" s="11" t="s">
        <v>40</v>
      </c>
      <c r="C28" s="21">
        <v>1100000</v>
      </c>
      <c r="D28" s="22">
        <v>9651.24</v>
      </c>
      <c r="E28" s="23">
        <v>4.9805538823087601E-2</v>
      </c>
      <c r="F28" s="22">
        <v>231958.63999999998</v>
      </c>
      <c r="G28" s="23">
        <v>0.311256119454839</v>
      </c>
      <c r="H28" s="21">
        <v>868041.36</v>
      </c>
      <c r="I28" s="24">
        <v>0.49707981649892691</v>
      </c>
      <c r="J28" s="15"/>
    </row>
    <row r="29" spans="1:10" s="2" customFormat="1" ht="11.25" x14ac:dyDescent="0.2">
      <c r="A29" s="3" t="s">
        <v>39</v>
      </c>
      <c r="B29" s="5" t="s">
        <v>17</v>
      </c>
      <c r="C29" s="29">
        <v>2850000</v>
      </c>
      <c r="D29" s="30">
        <v>41140.79</v>
      </c>
      <c r="E29" s="31">
        <v>0.21230838872077518</v>
      </c>
      <c r="F29" s="30">
        <v>386989.24000000005</v>
      </c>
      <c r="G29" s="31">
        <v>0.51928554639386315</v>
      </c>
      <c r="H29" s="29">
        <v>2463010.7599999998</v>
      </c>
      <c r="I29" s="32">
        <v>1.410431568163621</v>
      </c>
      <c r="J29" s="15"/>
    </row>
    <row r="30" spans="1:10" s="2" customFormat="1" ht="11.25" x14ac:dyDescent="0.2">
      <c r="A30" s="10" t="s">
        <v>38</v>
      </c>
      <c r="B30" s="11" t="s">
        <v>37</v>
      </c>
      <c r="C30" s="21">
        <v>100000</v>
      </c>
      <c r="D30" s="22">
        <v>0</v>
      </c>
      <c r="E30" s="23">
        <v>0</v>
      </c>
      <c r="F30" s="22">
        <v>5000</v>
      </c>
      <c r="G30" s="23">
        <v>6.7093021293545925E-3</v>
      </c>
      <c r="H30" s="21">
        <v>95000</v>
      </c>
      <c r="I30" s="24">
        <v>5.4401304757411617E-2</v>
      </c>
      <c r="J30" s="15"/>
    </row>
    <row r="31" spans="1:10" s="2" customFormat="1" ht="11.25" x14ac:dyDescent="0.2">
      <c r="A31" s="3" t="s">
        <v>36</v>
      </c>
      <c r="B31" s="5" t="s">
        <v>35</v>
      </c>
      <c r="C31" s="29">
        <v>100000</v>
      </c>
      <c r="D31" s="30">
        <v>0</v>
      </c>
      <c r="E31" s="31">
        <v>0</v>
      </c>
      <c r="F31" s="30">
        <v>40000</v>
      </c>
      <c r="G31" s="31">
        <v>5.367441703483674E-2</v>
      </c>
      <c r="H31" s="29">
        <v>60000</v>
      </c>
      <c r="I31" s="32">
        <v>3.4358718794154704E-2</v>
      </c>
      <c r="J31" s="15"/>
    </row>
    <row r="32" spans="1:10" s="2" customFormat="1" ht="11.25" x14ac:dyDescent="0.2">
      <c r="A32" s="10" t="s">
        <v>34</v>
      </c>
      <c r="B32" s="11" t="s">
        <v>33</v>
      </c>
      <c r="C32" s="21">
        <v>940000</v>
      </c>
      <c r="D32" s="22">
        <v>0</v>
      </c>
      <c r="E32" s="23">
        <v>0</v>
      </c>
      <c r="F32" s="22">
        <v>320000</v>
      </c>
      <c r="G32" s="23">
        <v>0.42939533627869392</v>
      </c>
      <c r="H32" s="21">
        <v>620000</v>
      </c>
      <c r="I32" s="24">
        <v>0.35504009420626531</v>
      </c>
      <c r="J32" s="15"/>
    </row>
    <row r="33" spans="1:10" s="2" customFormat="1" ht="11.25" x14ac:dyDescent="0.2">
      <c r="A33" s="3" t="s">
        <v>32</v>
      </c>
      <c r="B33" s="5" t="s">
        <v>31</v>
      </c>
      <c r="C33" s="29">
        <v>300000</v>
      </c>
      <c r="D33" s="30">
        <v>0</v>
      </c>
      <c r="E33" s="31">
        <v>0</v>
      </c>
      <c r="F33" s="30">
        <v>41250</v>
      </c>
      <c r="G33" s="31">
        <v>5.5351742567175385E-2</v>
      </c>
      <c r="H33" s="29">
        <v>258750</v>
      </c>
      <c r="I33" s="32">
        <v>0.14817197479979216</v>
      </c>
      <c r="J33" s="15"/>
    </row>
    <row r="34" spans="1:10" s="2" customFormat="1" ht="11.25" x14ac:dyDescent="0.2">
      <c r="A34" s="10" t="s">
        <v>30</v>
      </c>
      <c r="B34" s="11" t="s">
        <v>29</v>
      </c>
      <c r="C34" s="21">
        <v>1050000</v>
      </c>
      <c r="D34" s="22">
        <v>-188.58</v>
      </c>
      <c r="E34" s="23">
        <v>-9.7317324108175333E-4</v>
      </c>
      <c r="F34" s="22">
        <v>599811.42000000004</v>
      </c>
      <c r="G34" s="23">
        <v>0.80486320748344031</v>
      </c>
      <c r="H34" s="21">
        <v>450188.57999999996</v>
      </c>
      <c r="I34" s="24">
        <v>0.25779838040933029</v>
      </c>
      <c r="J34" s="15"/>
    </row>
    <row r="35" spans="1:10" s="2" customFormat="1" ht="11.25" x14ac:dyDescent="0.2">
      <c r="A35" s="3" t="s">
        <v>28</v>
      </c>
      <c r="B35" s="5" t="s">
        <v>27</v>
      </c>
      <c r="C35" s="29">
        <v>9000000</v>
      </c>
      <c r="D35" s="30">
        <v>165550.23000000001</v>
      </c>
      <c r="E35" s="31">
        <v>0.85432736181424163</v>
      </c>
      <c r="F35" s="30">
        <v>7165550.2300000004</v>
      </c>
      <c r="G35" s="31">
        <v>9.6151682832272574</v>
      </c>
      <c r="H35" s="29">
        <v>1834449.7699999996</v>
      </c>
      <c r="I35" s="32">
        <v>1.0504890631571961</v>
      </c>
      <c r="J35" s="15"/>
    </row>
    <row r="36" spans="1:10" s="2" customFormat="1" ht="11.25" x14ac:dyDescent="0.2">
      <c r="A36" s="10" t="s">
        <v>26</v>
      </c>
      <c r="B36" s="11" t="s">
        <v>15</v>
      </c>
      <c r="C36" s="21">
        <v>16280000</v>
      </c>
      <c r="D36" s="22">
        <v>396892.24</v>
      </c>
      <c r="E36" s="23">
        <v>2.0481753503075462</v>
      </c>
      <c r="F36" s="22">
        <v>5228543.59</v>
      </c>
      <c r="G36" s="23">
        <v>7.0159757283620605</v>
      </c>
      <c r="H36" s="21">
        <v>11051456.41</v>
      </c>
      <c r="I36" s="24">
        <v>6.3285647176174757</v>
      </c>
      <c r="J36" s="15"/>
    </row>
    <row r="37" spans="1:10" s="2" customFormat="1" ht="11.25" x14ac:dyDescent="0.2">
      <c r="A37" s="3" t="s">
        <v>25</v>
      </c>
      <c r="B37" s="5" t="s">
        <v>24</v>
      </c>
      <c r="C37" s="29">
        <v>13588000</v>
      </c>
      <c r="D37" s="30">
        <v>1032553.96</v>
      </c>
      <c r="E37" s="31">
        <v>5.3285283903117984</v>
      </c>
      <c r="F37" s="30">
        <v>3121567.6</v>
      </c>
      <c r="G37" s="31">
        <v>4.1887080291208605</v>
      </c>
      <c r="H37" s="29">
        <v>10466432.4</v>
      </c>
      <c r="I37" s="32">
        <v>5.9935534601604967</v>
      </c>
      <c r="J37" s="15"/>
    </row>
    <row r="38" spans="1:10" s="2" customFormat="1" ht="11.25" x14ac:dyDescent="0.2">
      <c r="A38" s="10" t="s">
        <v>23</v>
      </c>
      <c r="B38" s="11" t="s">
        <v>22</v>
      </c>
      <c r="C38" s="21">
        <v>260000</v>
      </c>
      <c r="D38" s="22">
        <v>20575.849999999999</v>
      </c>
      <c r="E38" s="23">
        <v>0.10618234506581817</v>
      </c>
      <c r="F38" s="22">
        <v>20575.849999999999</v>
      </c>
      <c r="G38" s="23">
        <v>2.7609918843656135E-2</v>
      </c>
      <c r="H38" s="21">
        <v>239424.15</v>
      </c>
      <c r="I38" s="24">
        <v>0.13710511737299191</v>
      </c>
      <c r="J38" s="15"/>
    </row>
    <row r="39" spans="1:10" s="2" customFormat="1" ht="11.25" x14ac:dyDescent="0.2">
      <c r="A39" s="3" t="s">
        <v>74</v>
      </c>
      <c r="B39" s="5" t="s">
        <v>75</v>
      </c>
      <c r="C39" s="29">
        <v>200000</v>
      </c>
      <c r="D39" s="30">
        <v>0</v>
      </c>
      <c r="E39" s="31">
        <v>0</v>
      </c>
      <c r="F39" s="30">
        <v>119700</v>
      </c>
      <c r="G39" s="31">
        <v>0.16062069297674894</v>
      </c>
      <c r="H39" s="29">
        <v>80300</v>
      </c>
      <c r="I39" s="32">
        <v>4.5983418652843715E-2</v>
      </c>
      <c r="J39" s="15"/>
    </row>
    <row r="40" spans="1:10" s="2" customFormat="1" ht="11.25" x14ac:dyDescent="0.2">
      <c r="A40" s="10" t="s">
        <v>21</v>
      </c>
      <c r="B40" s="11" t="s">
        <v>7</v>
      </c>
      <c r="C40" s="21">
        <v>1200000</v>
      </c>
      <c r="D40" s="22">
        <v>0</v>
      </c>
      <c r="E40" s="23">
        <v>0</v>
      </c>
      <c r="F40" s="22">
        <v>23844.91</v>
      </c>
      <c r="G40" s="23">
        <v>3.1996541087453721E-2</v>
      </c>
      <c r="H40" s="21">
        <v>1176155.0900000001</v>
      </c>
      <c r="I40" s="24">
        <v>0.67351969992706207</v>
      </c>
      <c r="J40" s="15"/>
    </row>
    <row r="41" spans="1:10" s="2" customFormat="1" ht="11.25" x14ac:dyDescent="0.2">
      <c r="A41" s="3" t="s">
        <v>20</v>
      </c>
      <c r="B41" s="5" t="s">
        <v>19</v>
      </c>
      <c r="C41" s="29">
        <v>6280000</v>
      </c>
      <c r="D41" s="30">
        <v>525160.66999999993</v>
      </c>
      <c r="E41" s="31">
        <v>2.710108767168125</v>
      </c>
      <c r="F41" s="30">
        <v>1651168.9</v>
      </c>
      <c r="G41" s="31">
        <v>2.2156382033388153</v>
      </c>
      <c r="H41" s="29">
        <v>4628831.0999999996</v>
      </c>
      <c r="I41" s="32">
        <v>2.6506784351756298</v>
      </c>
      <c r="J41" s="15"/>
    </row>
    <row r="42" spans="1:10" s="2" customFormat="1" ht="11.25" x14ac:dyDescent="0.2">
      <c r="A42" s="10" t="s">
        <v>18</v>
      </c>
      <c r="B42" s="11" t="s">
        <v>17</v>
      </c>
      <c r="C42" s="21">
        <v>50000</v>
      </c>
      <c r="D42" s="22">
        <v>0</v>
      </c>
      <c r="E42" s="23">
        <v>0</v>
      </c>
      <c r="F42" s="22">
        <v>0</v>
      </c>
      <c r="G42" s="23">
        <v>0</v>
      </c>
      <c r="H42" s="21">
        <v>50000</v>
      </c>
      <c r="I42" s="24">
        <v>2.8632265661795591E-2</v>
      </c>
      <c r="J42" s="15"/>
    </row>
    <row r="43" spans="1:10" s="2" customFormat="1" ht="11.25" x14ac:dyDescent="0.2">
      <c r="A43" s="3" t="s">
        <v>16</v>
      </c>
      <c r="B43" s="5" t="s">
        <v>15</v>
      </c>
      <c r="C43" s="29">
        <v>650000</v>
      </c>
      <c r="D43" s="30">
        <v>39054</v>
      </c>
      <c r="E43" s="31">
        <v>0.20153944085908787</v>
      </c>
      <c r="F43" s="30">
        <v>78108</v>
      </c>
      <c r="G43" s="31">
        <v>0.10481003414392567</v>
      </c>
      <c r="H43" s="29">
        <v>571892</v>
      </c>
      <c r="I43" s="32">
        <v>0.3274912734771121</v>
      </c>
      <c r="J43" s="15"/>
    </row>
    <row r="44" spans="1:10" s="2" customFormat="1" ht="11.25" x14ac:dyDescent="0.2">
      <c r="A44" s="10" t="s">
        <v>14</v>
      </c>
      <c r="B44" s="11" t="s">
        <v>7</v>
      </c>
      <c r="C44" s="21">
        <v>50000</v>
      </c>
      <c r="D44" s="22">
        <v>0</v>
      </c>
      <c r="E44" s="23">
        <v>0</v>
      </c>
      <c r="F44" s="22">
        <v>0</v>
      </c>
      <c r="G44" s="23">
        <v>0</v>
      </c>
      <c r="H44" s="21">
        <v>50000</v>
      </c>
      <c r="I44" s="24">
        <v>2.8632265661795591E-2</v>
      </c>
      <c r="J44" s="15"/>
    </row>
    <row r="45" spans="1:10" s="2" customFormat="1" ht="11.25" x14ac:dyDescent="0.2">
      <c r="A45" s="3"/>
      <c r="B45" s="4" t="s">
        <v>13</v>
      </c>
      <c r="C45" s="26">
        <v>5100000</v>
      </c>
      <c r="D45" s="33">
        <v>74333.27</v>
      </c>
      <c r="E45" s="27">
        <v>0.3835992644294467</v>
      </c>
      <c r="F45" s="33">
        <v>1538546.13</v>
      </c>
      <c r="G45" s="27">
        <v>2.0645141652238532</v>
      </c>
      <c r="H45" s="26">
        <v>3561453.87</v>
      </c>
      <c r="I45" s="28">
        <v>2.0394498669614003</v>
      </c>
      <c r="J45" s="15"/>
    </row>
    <row r="46" spans="1:10" s="2" customFormat="1" ht="11.25" x14ac:dyDescent="0.2">
      <c r="A46" s="10" t="s">
        <v>72</v>
      </c>
      <c r="B46" s="11" t="s">
        <v>73</v>
      </c>
      <c r="C46" s="21">
        <v>1500000</v>
      </c>
      <c r="D46" s="22">
        <v>0</v>
      </c>
      <c r="E46" s="23">
        <v>0</v>
      </c>
      <c r="F46" s="22">
        <v>455075</v>
      </c>
      <c r="G46" s="23">
        <v>0.61064713330320819</v>
      </c>
      <c r="H46" s="21">
        <v>1044925</v>
      </c>
      <c r="I46" s="24">
        <v>0.59837140393303512</v>
      </c>
      <c r="J46" s="15"/>
    </row>
    <row r="47" spans="1:10" s="2" customFormat="1" ht="11.25" x14ac:dyDescent="0.2">
      <c r="A47" s="3" t="s">
        <v>12</v>
      </c>
      <c r="B47" s="4" t="s">
        <v>11</v>
      </c>
      <c r="C47" s="29">
        <v>1200000</v>
      </c>
      <c r="D47" s="30">
        <v>74218.27</v>
      </c>
      <c r="E47" s="31">
        <v>0.38300580317838934</v>
      </c>
      <c r="F47" s="30">
        <v>1074160.1299999999</v>
      </c>
      <c r="G47" s="31">
        <v>1.4413729694953608</v>
      </c>
      <c r="H47" s="29">
        <v>125839.87000000011</v>
      </c>
      <c r="I47" s="32">
        <v>7.2061611773716477E-2</v>
      </c>
      <c r="J47" s="15"/>
    </row>
    <row r="48" spans="1:10" s="2" customFormat="1" ht="11.25" x14ac:dyDescent="0.2">
      <c r="A48" s="10" t="s">
        <v>10</v>
      </c>
      <c r="B48" s="11" t="s">
        <v>9</v>
      </c>
      <c r="C48" s="21">
        <v>2100000</v>
      </c>
      <c r="D48" s="22">
        <v>115</v>
      </c>
      <c r="E48" s="23">
        <v>5.9346125105738472E-4</v>
      </c>
      <c r="F48" s="22">
        <v>9311</v>
      </c>
      <c r="G48" s="23">
        <v>1.2494062425284121E-2</v>
      </c>
      <c r="H48" s="21">
        <v>2090689</v>
      </c>
      <c r="I48" s="24">
        <v>1.1972232572838752</v>
      </c>
    </row>
    <row r="49" spans="1:9" s="2" customFormat="1" ht="12" thickBot="1" x14ac:dyDescent="0.25">
      <c r="A49" s="3" t="s">
        <v>8</v>
      </c>
      <c r="B49" s="4" t="s">
        <v>7</v>
      </c>
      <c r="C49" s="29">
        <v>300000</v>
      </c>
      <c r="D49" s="30">
        <v>0</v>
      </c>
      <c r="E49" s="31">
        <v>0</v>
      </c>
      <c r="F49" s="30">
        <v>0</v>
      </c>
      <c r="G49" s="31">
        <v>0</v>
      </c>
      <c r="H49" s="29">
        <v>300000</v>
      </c>
      <c r="I49" s="32">
        <v>0.17179359397077354</v>
      </c>
    </row>
    <row r="50" spans="1:9" s="2" customFormat="1" ht="16.5" customHeight="1" thickTop="1" thickBot="1" x14ac:dyDescent="0.2">
      <c r="A50" s="42" t="s">
        <v>0</v>
      </c>
      <c r="B50" s="43"/>
      <c r="C50" s="16">
        <f>SUM(C45+C4)</f>
        <v>249151563.63</v>
      </c>
      <c r="D50" s="16">
        <f t="shared" ref="D50:I50" si="0">SUM(D45+D4)</f>
        <v>19377844.77</v>
      </c>
      <c r="E50" s="16">
        <f t="shared" si="0"/>
        <v>100</v>
      </c>
      <c r="F50" s="16">
        <f t="shared" si="0"/>
        <v>74523399.060000002</v>
      </c>
      <c r="G50" s="16">
        <f t="shared" si="0"/>
        <v>100</v>
      </c>
      <c r="H50" s="16">
        <f t="shared" si="0"/>
        <v>174628164.56999999</v>
      </c>
      <c r="I50" s="16">
        <f t="shared" si="0"/>
        <v>100</v>
      </c>
    </row>
    <row r="51" spans="1:9" s="2" customFormat="1" ht="16.5" customHeight="1" thickTop="1" x14ac:dyDescent="0.15">
      <c r="A51" s="44" t="s">
        <v>71</v>
      </c>
      <c r="B51" s="44"/>
      <c r="C51" s="45"/>
      <c r="D51" s="45"/>
      <c r="E51" s="45"/>
      <c r="F51" s="45"/>
      <c r="G51" s="45"/>
      <c r="H51" s="45"/>
      <c r="I51" s="45"/>
    </row>
    <row r="52" spans="1:9" s="2" customFormat="1" ht="16.5" customHeight="1" x14ac:dyDescent="0.15">
      <c r="A52" s="6"/>
      <c r="B52" s="6" t="s">
        <v>6</v>
      </c>
      <c r="C52" s="7">
        <f>F5</f>
        <v>38173390.950000003</v>
      </c>
      <c r="D52" s="7"/>
      <c r="E52" s="7"/>
      <c r="F52" s="7"/>
      <c r="G52" s="7"/>
      <c r="H52" s="7"/>
      <c r="I52" s="7"/>
    </row>
    <row r="53" spans="1:9" s="2" customFormat="1" ht="16.5" customHeight="1" x14ac:dyDescent="0.15">
      <c r="A53" s="6"/>
      <c r="B53" s="6" t="s">
        <v>5</v>
      </c>
      <c r="C53" s="7">
        <f>F18</f>
        <v>15328041.220000003</v>
      </c>
      <c r="D53" s="7"/>
      <c r="E53" s="7"/>
      <c r="F53" s="7"/>
      <c r="G53" s="7"/>
      <c r="H53" s="7"/>
      <c r="I53" s="7"/>
    </row>
    <row r="54" spans="1:9" s="2" customFormat="1" ht="16.5" customHeight="1" x14ac:dyDescent="0.15">
      <c r="A54" s="6"/>
      <c r="B54" s="6" t="s">
        <v>44</v>
      </c>
      <c r="C54" s="7">
        <f>F26</f>
        <v>19484885.18</v>
      </c>
      <c r="D54" s="7"/>
      <c r="E54" s="7"/>
      <c r="F54" s="7"/>
      <c r="G54" s="7"/>
      <c r="H54" s="7"/>
      <c r="I54" s="7"/>
    </row>
    <row r="55" spans="1:9" s="2" customFormat="1" ht="16.5" customHeight="1" x14ac:dyDescent="0.15">
      <c r="A55" s="6"/>
      <c r="B55" s="6" t="s">
        <v>4</v>
      </c>
      <c r="C55" s="7">
        <f>F45</f>
        <v>1538546.13</v>
      </c>
      <c r="D55" s="7"/>
      <c r="E55" s="7"/>
      <c r="F55" s="7"/>
      <c r="G55" s="7"/>
      <c r="H55" s="7"/>
      <c r="I55" s="7"/>
    </row>
    <row r="56" spans="1:9" s="2" customFormat="1" ht="16.5" customHeight="1" x14ac:dyDescent="0.15">
      <c r="A56" s="6"/>
      <c r="B56" s="6"/>
      <c r="C56" s="7">
        <f>SUM(C52:C55)</f>
        <v>74524863.479999989</v>
      </c>
      <c r="D56" s="7"/>
      <c r="E56" s="7"/>
      <c r="F56" s="7"/>
      <c r="G56" s="7"/>
      <c r="H56" s="7"/>
      <c r="I56" s="7"/>
    </row>
    <row r="57" spans="1:9" s="2" customFormat="1" ht="16.5" customHeight="1" x14ac:dyDescent="0.15">
      <c r="A57" s="6"/>
      <c r="B57" s="6"/>
      <c r="C57" s="7"/>
      <c r="D57" s="7"/>
      <c r="E57" s="7"/>
      <c r="F57" s="7"/>
      <c r="G57" s="7"/>
      <c r="H57" s="7"/>
      <c r="I57" s="7"/>
    </row>
    <row r="58" spans="1:9" s="2" customFormat="1" ht="16.5" customHeight="1" x14ac:dyDescent="0.15">
      <c r="A58" s="6"/>
      <c r="B58" s="6"/>
      <c r="C58" s="7"/>
      <c r="D58" s="7"/>
      <c r="E58" s="7"/>
      <c r="F58" s="7"/>
      <c r="G58" s="7"/>
      <c r="H58" s="7"/>
      <c r="I58" s="7"/>
    </row>
    <row r="59" spans="1:9" s="2" customFormat="1" ht="16.5" customHeight="1" x14ac:dyDescent="0.15">
      <c r="A59" s="6"/>
      <c r="B59" s="6"/>
      <c r="C59" s="7"/>
      <c r="D59" s="7"/>
      <c r="E59" s="7"/>
      <c r="F59" s="7"/>
      <c r="G59" s="7"/>
      <c r="H59" s="7"/>
      <c r="I59" s="7"/>
    </row>
    <row r="60" spans="1:9" s="2" customFormat="1" ht="16.5" customHeight="1" x14ac:dyDescent="0.15">
      <c r="A60" s="6"/>
      <c r="B60" s="6"/>
      <c r="C60" s="7"/>
      <c r="D60" s="7"/>
      <c r="E60" s="7"/>
      <c r="F60" s="7"/>
      <c r="G60" s="7"/>
      <c r="H60" s="7"/>
      <c r="I60" s="7"/>
    </row>
    <row r="61" spans="1:9" s="2" customFormat="1" ht="16.5" customHeight="1" x14ac:dyDescent="0.15">
      <c r="A61" s="6"/>
      <c r="B61" s="6"/>
      <c r="C61" s="7"/>
      <c r="D61" s="7"/>
      <c r="E61" s="7"/>
      <c r="F61" s="7"/>
      <c r="G61" s="7"/>
      <c r="H61" s="7"/>
      <c r="I61" s="7"/>
    </row>
    <row r="62" spans="1:9" s="2" customFormat="1" ht="16.5" customHeight="1" x14ac:dyDescent="0.15">
      <c r="A62" s="6"/>
      <c r="B62" s="6"/>
      <c r="C62" s="7"/>
      <c r="D62" s="7"/>
      <c r="E62" s="7"/>
      <c r="F62" s="7"/>
      <c r="G62" s="7"/>
      <c r="H62" s="7"/>
      <c r="I62" s="7"/>
    </row>
  </sheetData>
  <mergeCells count="9">
    <mergeCell ref="A50:B50"/>
    <mergeCell ref="A51:I51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I62"/>
  <sheetViews>
    <sheetView topLeftCell="C25" zoomScale="120" workbookViewId="0">
      <selection activeCell="J25" sqref="J1:P1048576"/>
    </sheetView>
  </sheetViews>
  <sheetFormatPr defaultRowHeight="12.75" x14ac:dyDescent="0.2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9.5703125" style="8" bestFit="1" customWidth="1"/>
    <col min="6" max="6" width="13.7109375" style="8" customWidth="1"/>
    <col min="7" max="7" width="10.28515625" style="8" bestFit="1" customWidth="1"/>
    <col min="8" max="8" width="13.7109375" style="8" customWidth="1"/>
    <col min="9" max="9" width="9.7109375" style="8" bestFit="1" customWidth="1"/>
    <col min="10" max="16384" width="9.140625" style="1"/>
  </cols>
  <sheetData>
    <row r="1" spans="1:9" s="2" customFormat="1" ht="30" customHeight="1" thickBot="1" x14ac:dyDescent="0.2">
      <c r="A1" s="46" t="s">
        <v>77</v>
      </c>
      <c r="B1" s="46"/>
      <c r="C1" s="46"/>
      <c r="D1" s="46"/>
      <c r="E1" s="46"/>
      <c r="F1" s="46"/>
      <c r="G1" s="46"/>
      <c r="H1" s="46"/>
      <c r="I1" s="46"/>
    </row>
    <row r="2" spans="1:9" s="2" customFormat="1" ht="15" customHeight="1" thickBot="1" x14ac:dyDescent="0.25">
      <c r="A2" s="47" t="s">
        <v>3</v>
      </c>
      <c r="B2" s="48" t="s">
        <v>69</v>
      </c>
      <c r="C2" s="49" t="s">
        <v>68</v>
      </c>
      <c r="D2" s="51" t="s">
        <v>80</v>
      </c>
      <c r="E2" s="47"/>
      <c r="F2" s="52" t="s">
        <v>70</v>
      </c>
      <c r="G2" s="53"/>
      <c r="H2" s="54" t="s">
        <v>2</v>
      </c>
      <c r="I2" s="55"/>
    </row>
    <row r="3" spans="1:9" s="2" customFormat="1" ht="15" customHeight="1" thickBot="1" x14ac:dyDescent="0.2">
      <c r="A3" s="47"/>
      <c r="B3" s="48"/>
      <c r="C3" s="50"/>
      <c r="D3" s="9" t="s">
        <v>1</v>
      </c>
      <c r="E3" s="9" t="s">
        <v>67</v>
      </c>
      <c r="F3" s="9" t="s">
        <v>1</v>
      </c>
      <c r="G3" s="9" t="s">
        <v>67</v>
      </c>
      <c r="H3" s="9" t="s">
        <v>1</v>
      </c>
      <c r="I3" s="35" t="s">
        <v>67</v>
      </c>
    </row>
    <row r="4" spans="1:9" s="2" customFormat="1" ht="11.25" x14ac:dyDescent="0.2">
      <c r="A4" s="10"/>
      <c r="B4" s="12" t="s">
        <v>66</v>
      </c>
      <c r="C4" s="18">
        <v>248966003.19</v>
      </c>
      <c r="D4" s="18">
        <v>18388421.140000001</v>
      </c>
      <c r="E4" s="19">
        <v>99.488849059537884</v>
      </c>
      <c r="F4" s="18">
        <v>91373274.070000023</v>
      </c>
      <c r="G4" s="19">
        <v>98.244181624792958</v>
      </c>
      <c r="H4" s="18">
        <v>157592729.11999997</v>
      </c>
      <c r="I4" s="20">
        <v>97.847395587617541</v>
      </c>
    </row>
    <row r="5" spans="1:9" s="2" customFormat="1" ht="11.25" x14ac:dyDescent="0.2">
      <c r="A5" s="3"/>
      <c r="B5" s="4" t="s">
        <v>65</v>
      </c>
      <c r="C5" s="26">
        <v>169764200</v>
      </c>
      <c r="D5" s="26">
        <v>11068776.710000001</v>
      </c>
      <c r="E5" s="27">
        <v>59.886590968892641</v>
      </c>
      <c r="F5" s="26">
        <v>49242167.660000011</v>
      </c>
      <c r="G5" s="27">
        <v>52.944983228699861</v>
      </c>
      <c r="H5" s="26">
        <v>120522032.33999999</v>
      </c>
      <c r="I5" s="28">
        <v>74.830653934649092</v>
      </c>
    </row>
    <row r="6" spans="1:9" s="2" customFormat="1" ht="11.25" x14ac:dyDescent="0.2">
      <c r="A6" s="10" t="s">
        <v>64</v>
      </c>
      <c r="B6" s="11" t="s">
        <v>63</v>
      </c>
      <c r="C6" s="21">
        <v>138364200</v>
      </c>
      <c r="D6" s="22">
        <v>8697688.6600000001</v>
      </c>
      <c r="E6" s="23">
        <v>47.058038733911353</v>
      </c>
      <c r="F6" s="22">
        <v>37759374.340000004</v>
      </c>
      <c r="G6" s="23">
        <v>40.598729425582313</v>
      </c>
      <c r="H6" s="21">
        <v>100604825.66</v>
      </c>
      <c r="I6" s="24">
        <v>62.464304218512531</v>
      </c>
    </row>
    <row r="7" spans="1:9" s="2" customFormat="1" ht="11.25" x14ac:dyDescent="0.2">
      <c r="A7" s="3" t="s">
        <v>62</v>
      </c>
      <c r="B7" s="5" t="s">
        <v>61</v>
      </c>
      <c r="C7" s="29">
        <v>700000</v>
      </c>
      <c r="D7" s="30">
        <v>41905.24</v>
      </c>
      <c r="E7" s="31">
        <v>0.22672441888416031</v>
      </c>
      <c r="F7" s="30">
        <v>160517.09</v>
      </c>
      <c r="G7" s="31">
        <v>0.17258733808489909</v>
      </c>
      <c r="H7" s="29">
        <v>539482.91</v>
      </c>
      <c r="I7" s="32">
        <v>0.33495833216603593</v>
      </c>
    </row>
    <row r="8" spans="1:9" s="2" customFormat="1" ht="11.25" x14ac:dyDescent="0.2">
      <c r="A8" s="10" t="s">
        <v>60</v>
      </c>
      <c r="B8" s="11" t="s">
        <v>45</v>
      </c>
      <c r="C8" s="21">
        <v>2200000</v>
      </c>
      <c r="D8" s="22">
        <v>0</v>
      </c>
      <c r="E8" s="23">
        <v>0</v>
      </c>
      <c r="F8" s="22">
        <v>612530.14</v>
      </c>
      <c r="G8" s="23">
        <v>0.65858997543109321</v>
      </c>
      <c r="H8" s="21">
        <v>1587469.8599999999</v>
      </c>
      <c r="I8" s="24">
        <v>0.98564059549069039</v>
      </c>
    </row>
    <row r="9" spans="1:9" s="2" customFormat="1" ht="11.25" x14ac:dyDescent="0.2">
      <c r="A9" s="3" t="s">
        <v>59</v>
      </c>
      <c r="B9" s="5" t="s">
        <v>58</v>
      </c>
      <c r="C9" s="29">
        <v>750000</v>
      </c>
      <c r="D9" s="30">
        <v>51081.19</v>
      </c>
      <c r="E9" s="31">
        <v>0.27637004629161849</v>
      </c>
      <c r="F9" s="30">
        <v>155636.89000000001</v>
      </c>
      <c r="G9" s="31">
        <v>0.1673401664141323</v>
      </c>
      <c r="H9" s="29">
        <v>594363.11</v>
      </c>
      <c r="I9" s="32">
        <v>0.36903277626833098</v>
      </c>
    </row>
    <row r="10" spans="1:9" s="2" customFormat="1" ht="11.25" x14ac:dyDescent="0.2">
      <c r="A10" s="10" t="s">
        <v>51</v>
      </c>
      <c r="B10" s="11" t="s">
        <v>7</v>
      </c>
      <c r="C10" s="21">
        <v>300000</v>
      </c>
      <c r="D10" s="22">
        <v>118.96</v>
      </c>
      <c r="E10" s="23">
        <v>6.4362205944792851E-4</v>
      </c>
      <c r="F10" s="22">
        <v>118.96</v>
      </c>
      <c r="G10" s="23">
        <v>1.2790531985459988E-4</v>
      </c>
      <c r="H10" s="21">
        <v>299881.03999999998</v>
      </c>
      <c r="I10" s="24">
        <v>0.18619246531204539</v>
      </c>
    </row>
    <row r="11" spans="1:9" s="2" customFormat="1" ht="11.25" x14ac:dyDescent="0.2">
      <c r="A11" s="3" t="s">
        <v>50</v>
      </c>
      <c r="B11" s="5" t="s">
        <v>49</v>
      </c>
      <c r="C11" s="29">
        <v>3400000</v>
      </c>
      <c r="D11" s="30">
        <v>338768.96</v>
      </c>
      <c r="E11" s="31">
        <v>1.8328780742454014</v>
      </c>
      <c r="F11" s="30">
        <v>1619195.02</v>
      </c>
      <c r="G11" s="31">
        <v>1.7409520590120651</v>
      </c>
      <c r="H11" s="29">
        <v>1780804.98</v>
      </c>
      <c r="I11" s="32">
        <v>1.1056800038647583</v>
      </c>
    </row>
    <row r="12" spans="1:9" s="2" customFormat="1" ht="11.25" x14ac:dyDescent="0.2">
      <c r="A12" s="10" t="s">
        <v>57</v>
      </c>
      <c r="B12" s="11" t="s">
        <v>55</v>
      </c>
      <c r="C12" s="21">
        <v>1100000</v>
      </c>
      <c r="D12" s="22">
        <v>0</v>
      </c>
      <c r="E12" s="23">
        <v>0</v>
      </c>
      <c r="F12" s="22">
        <v>434129.41</v>
      </c>
      <c r="G12" s="23">
        <v>0.46677421859733292</v>
      </c>
      <c r="H12" s="21">
        <v>665870.59000000008</v>
      </c>
      <c r="I12" s="24">
        <v>0.41343089490047857</v>
      </c>
    </row>
    <row r="13" spans="1:9" s="2" customFormat="1" ht="11.25" x14ac:dyDescent="0.2">
      <c r="A13" s="3" t="s">
        <v>48</v>
      </c>
      <c r="B13" s="5" t="s">
        <v>45</v>
      </c>
      <c r="C13" s="29">
        <v>21000000</v>
      </c>
      <c r="D13" s="30">
        <v>1904443.02</v>
      </c>
      <c r="E13" s="31">
        <v>10.303812530544995</v>
      </c>
      <c r="F13" s="30">
        <v>7760669.3200000003</v>
      </c>
      <c r="G13" s="31">
        <v>8.3442408512136872</v>
      </c>
      <c r="H13" s="29">
        <v>13239330.68</v>
      </c>
      <c r="I13" s="32">
        <v>8.2201382868039872</v>
      </c>
    </row>
    <row r="14" spans="1:9" s="2" customFormat="1" ht="11.25" x14ac:dyDescent="0.2">
      <c r="A14" s="10" t="s">
        <v>47</v>
      </c>
      <c r="B14" s="11" t="s">
        <v>7</v>
      </c>
      <c r="C14" s="21">
        <v>400000</v>
      </c>
      <c r="D14" s="22">
        <v>0</v>
      </c>
      <c r="E14" s="23">
        <v>0</v>
      </c>
      <c r="F14" s="22">
        <v>0</v>
      </c>
      <c r="G14" s="23">
        <v>0</v>
      </c>
      <c r="H14" s="21">
        <v>400000</v>
      </c>
      <c r="I14" s="24">
        <v>0.24835510149230564</v>
      </c>
    </row>
    <row r="15" spans="1:9" s="2" customFormat="1" ht="11.25" x14ac:dyDescent="0.2">
      <c r="A15" s="3" t="s">
        <v>56</v>
      </c>
      <c r="B15" s="5" t="s">
        <v>55</v>
      </c>
      <c r="C15" s="29">
        <v>900000</v>
      </c>
      <c r="D15" s="30">
        <v>0</v>
      </c>
      <c r="E15" s="31">
        <v>0</v>
      </c>
      <c r="F15" s="30">
        <v>523928.21</v>
      </c>
      <c r="G15" s="31">
        <v>0.56332553195105906</v>
      </c>
      <c r="H15" s="29">
        <v>376071.79</v>
      </c>
      <c r="I15" s="32">
        <v>0.2334983689346076</v>
      </c>
    </row>
    <row r="16" spans="1:9" s="2" customFormat="1" ht="11.25" x14ac:dyDescent="0.2">
      <c r="A16" s="10" t="s">
        <v>21</v>
      </c>
      <c r="B16" s="11" t="s">
        <v>7</v>
      </c>
      <c r="C16" s="21">
        <v>50000</v>
      </c>
      <c r="D16" s="22">
        <v>0</v>
      </c>
      <c r="E16" s="23">
        <v>0</v>
      </c>
      <c r="F16" s="22">
        <v>0</v>
      </c>
      <c r="G16" s="23">
        <v>0</v>
      </c>
      <c r="H16" s="21">
        <v>50000</v>
      </c>
      <c r="I16" s="24">
        <v>3.1044387686538204E-2</v>
      </c>
    </row>
    <row r="17" spans="1:9" s="2" customFormat="1" ht="11.25" x14ac:dyDescent="0.2">
      <c r="A17" s="3" t="s">
        <v>46</v>
      </c>
      <c r="B17" s="5" t="s">
        <v>45</v>
      </c>
      <c r="C17" s="29">
        <v>600000</v>
      </c>
      <c r="D17" s="30">
        <v>34770.68</v>
      </c>
      <c r="E17" s="31">
        <v>0.18812354295565653</v>
      </c>
      <c r="F17" s="30">
        <v>216068.27999999997</v>
      </c>
      <c r="G17" s="31">
        <v>0.23231575709341998</v>
      </c>
      <c r="H17" s="29">
        <v>383931.72000000003</v>
      </c>
      <c r="I17" s="32">
        <v>0.23837850321678866</v>
      </c>
    </row>
    <row r="18" spans="1:9" s="2" customFormat="1" ht="11.25" x14ac:dyDescent="0.2">
      <c r="A18" s="13"/>
      <c r="B18" s="12" t="s">
        <v>54</v>
      </c>
      <c r="C18" s="18">
        <f>SUM(C19:C25)</f>
        <v>23005267.610000003</v>
      </c>
      <c r="D18" s="25">
        <v>4982289.49</v>
      </c>
      <c r="E18" s="19">
        <v>26.956215722255966</v>
      </c>
      <c r="F18" s="18">
        <f>SUM(F19:F25)</f>
        <v>20310330.710000005</v>
      </c>
      <c r="G18" s="19">
        <v>21.836012430285404</v>
      </c>
      <c r="H18" s="18">
        <v>2694936.8999999985</v>
      </c>
      <c r="I18" s="20">
        <v>1.6732533182871479</v>
      </c>
    </row>
    <row r="19" spans="1:9" s="2" customFormat="1" ht="11.25" x14ac:dyDescent="0.2">
      <c r="A19" s="3" t="s">
        <v>53</v>
      </c>
      <c r="B19" s="5" t="s">
        <v>52</v>
      </c>
      <c r="C19" s="29">
        <f>19123803.19+1464.42</f>
        <v>19125267.610000003</v>
      </c>
      <c r="D19" s="30">
        <v>4914439.5600000005</v>
      </c>
      <c r="E19" s="31">
        <v>26.589119961664192</v>
      </c>
      <c r="F19" s="30">
        <f>19123803.19+1464.42</f>
        <v>19125267.610000003</v>
      </c>
      <c r="G19" s="31">
        <v>20.561837288612708</v>
      </c>
      <c r="H19" s="29">
        <v>0</v>
      </c>
      <c r="I19" s="32">
        <v>0</v>
      </c>
    </row>
    <row r="20" spans="1:9" s="2" customFormat="1" ht="11.25" x14ac:dyDescent="0.2">
      <c r="A20" s="10" t="s">
        <v>51</v>
      </c>
      <c r="B20" s="11" t="s">
        <v>7</v>
      </c>
      <c r="C20" s="21">
        <v>500000</v>
      </c>
      <c r="D20" s="22">
        <v>0</v>
      </c>
      <c r="E20" s="23">
        <v>0</v>
      </c>
      <c r="F20" s="22">
        <v>0</v>
      </c>
      <c r="G20" s="23">
        <v>0</v>
      </c>
      <c r="H20" s="21">
        <v>500000</v>
      </c>
      <c r="I20" s="24">
        <v>0.310443876865382</v>
      </c>
    </row>
    <row r="21" spans="1:9" s="2" customFormat="1" ht="11.25" x14ac:dyDescent="0.2">
      <c r="A21" s="3" t="s">
        <v>48</v>
      </c>
      <c r="B21" s="5" t="s">
        <v>45</v>
      </c>
      <c r="C21" s="29">
        <v>3000000</v>
      </c>
      <c r="D21" s="30">
        <v>56107.54</v>
      </c>
      <c r="E21" s="31">
        <v>0.30356464732142763</v>
      </c>
      <c r="F21" s="30">
        <v>1141400.5</v>
      </c>
      <c r="G21" s="31">
        <v>1.227229287447043</v>
      </c>
      <c r="H21" s="29">
        <v>1858599.5</v>
      </c>
      <c r="I21" s="32">
        <v>1.1539816686401212</v>
      </c>
    </row>
    <row r="22" spans="1:9" s="2" customFormat="1" ht="11.25" x14ac:dyDescent="0.2">
      <c r="A22" s="10" t="s">
        <v>47</v>
      </c>
      <c r="B22" s="11" t="s">
        <v>7</v>
      </c>
      <c r="C22" s="21">
        <v>50000</v>
      </c>
      <c r="D22" s="22">
        <v>0</v>
      </c>
      <c r="E22" s="23">
        <v>0</v>
      </c>
      <c r="F22" s="22">
        <v>0</v>
      </c>
      <c r="G22" s="23">
        <v>0</v>
      </c>
      <c r="H22" s="21">
        <v>50000</v>
      </c>
      <c r="I22" s="24">
        <v>3.1044387686538204E-2</v>
      </c>
    </row>
    <row r="23" spans="1:9" s="2" customFormat="1" ht="11.25" x14ac:dyDescent="0.2">
      <c r="A23" s="3" t="s">
        <v>21</v>
      </c>
      <c r="B23" s="5" t="s">
        <v>7</v>
      </c>
      <c r="C23" s="29">
        <v>50000</v>
      </c>
      <c r="D23" s="30">
        <v>0</v>
      </c>
      <c r="E23" s="31">
        <v>0</v>
      </c>
      <c r="F23" s="30">
        <v>0</v>
      </c>
      <c r="G23" s="31">
        <v>0</v>
      </c>
      <c r="H23" s="29">
        <v>50000</v>
      </c>
      <c r="I23" s="32">
        <v>3.1044387686538204E-2</v>
      </c>
    </row>
    <row r="24" spans="1:9" s="2" customFormat="1" ht="11.25" x14ac:dyDescent="0.2">
      <c r="A24" s="10" t="s">
        <v>46</v>
      </c>
      <c r="B24" s="11" t="s">
        <v>45</v>
      </c>
      <c r="C24" s="21">
        <v>230000</v>
      </c>
      <c r="D24" s="22">
        <v>11742.39</v>
      </c>
      <c r="E24" s="23">
        <v>6.3531113270349382E-2</v>
      </c>
      <c r="F24" s="22">
        <v>43662.600000000006</v>
      </c>
      <c r="G24" s="23">
        <v>4.694585422565109E-2</v>
      </c>
      <c r="H24" s="21">
        <v>186337.4</v>
      </c>
      <c r="I24" s="24">
        <v>0.11569460972203087</v>
      </c>
    </row>
    <row r="25" spans="1:9" s="2" customFormat="1" ht="11.25" x14ac:dyDescent="0.2">
      <c r="A25" s="3" t="s">
        <v>14</v>
      </c>
      <c r="B25" s="5" t="s">
        <v>7</v>
      </c>
      <c r="C25" s="29">
        <v>50000</v>
      </c>
      <c r="D25" s="30">
        <v>0</v>
      </c>
      <c r="E25" s="31">
        <v>0</v>
      </c>
      <c r="F25" s="30">
        <v>0</v>
      </c>
      <c r="G25" s="31">
        <v>0</v>
      </c>
      <c r="H25" s="29">
        <v>50000</v>
      </c>
      <c r="I25" s="32">
        <v>3.1044387686538204E-2</v>
      </c>
    </row>
    <row r="26" spans="1:9" s="2" customFormat="1" ht="11.25" x14ac:dyDescent="0.2">
      <c r="A26" s="13"/>
      <c r="B26" s="12" t="s">
        <v>44</v>
      </c>
      <c r="C26" s="18">
        <v>56198000</v>
      </c>
      <c r="D26" s="18">
        <v>2337354.94</v>
      </c>
      <c r="E26" s="19">
        <v>12.646042368389288</v>
      </c>
      <c r="F26" s="18">
        <v>21822240.120000001</v>
      </c>
      <c r="G26" s="19">
        <v>23.463185965807686</v>
      </c>
      <c r="H26" s="18">
        <v>34375759.879999995</v>
      </c>
      <c r="I26" s="20">
        <v>21.343488334681314</v>
      </c>
    </row>
    <row r="27" spans="1:9" s="2" customFormat="1" ht="11.25" x14ac:dyDescent="0.2">
      <c r="A27" s="3" t="s">
        <v>43</v>
      </c>
      <c r="B27" s="5" t="s">
        <v>42</v>
      </c>
      <c r="C27" s="29">
        <v>2200000</v>
      </c>
      <c r="D27" s="30">
        <v>150969.82999999999</v>
      </c>
      <c r="E27" s="31">
        <v>0.81680827924599586</v>
      </c>
      <c r="F27" s="30">
        <v>601786.63</v>
      </c>
      <c r="G27" s="31">
        <v>0.64703859611946668</v>
      </c>
      <c r="H27" s="29">
        <v>1598213.37</v>
      </c>
      <c r="I27" s="32">
        <v>0.99231110928177446</v>
      </c>
    </row>
    <row r="28" spans="1:9" s="2" customFormat="1" ht="11.25" x14ac:dyDescent="0.2">
      <c r="A28" s="10" t="s">
        <v>41</v>
      </c>
      <c r="B28" s="11" t="s">
        <v>40</v>
      </c>
      <c r="C28" s="21">
        <v>1100000</v>
      </c>
      <c r="D28" s="22">
        <v>190824.4</v>
      </c>
      <c r="E28" s="23">
        <v>1.0324377380709087</v>
      </c>
      <c r="F28" s="22">
        <v>422783.04</v>
      </c>
      <c r="G28" s="23">
        <v>0.45457464660642311</v>
      </c>
      <c r="H28" s="21">
        <v>677216.96</v>
      </c>
      <c r="I28" s="24">
        <v>0.4204757170827767</v>
      </c>
    </row>
    <row r="29" spans="1:9" s="2" customFormat="1" ht="11.25" x14ac:dyDescent="0.2">
      <c r="A29" s="3" t="s">
        <v>39</v>
      </c>
      <c r="B29" s="5" t="s">
        <v>17</v>
      </c>
      <c r="C29" s="29">
        <v>2850000</v>
      </c>
      <c r="D29" s="30">
        <v>90991.1</v>
      </c>
      <c r="E29" s="31">
        <v>0.49229891705978829</v>
      </c>
      <c r="F29" s="30">
        <v>477980.34000000008</v>
      </c>
      <c r="G29" s="31">
        <v>0.5139225644915133</v>
      </c>
      <c r="H29" s="29">
        <v>2372019.66</v>
      </c>
      <c r="I29" s="32">
        <v>1.4727579585026107</v>
      </c>
    </row>
    <row r="30" spans="1:9" s="2" customFormat="1" ht="11.25" x14ac:dyDescent="0.2">
      <c r="A30" s="10" t="s">
        <v>38</v>
      </c>
      <c r="B30" s="11" t="s">
        <v>37</v>
      </c>
      <c r="C30" s="21">
        <v>100000</v>
      </c>
      <c r="D30" s="22">
        <v>0</v>
      </c>
      <c r="E30" s="23">
        <v>0</v>
      </c>
      <c r="F30" s="22">
        <v>5000</v>
      </c>
      <c r="G30" s="23">
        <v>5.3759801552874867E-3</v>
      </c>
      <c r="H30" s="21">
        <v>95000</v>
      </c>
      <c r="I30" s="24">
        <v>5.898433660442258E-2</v>
      </c>
    </row>
    <row r="31" spans="1:9" s="2" customFormat="1" ht="11.25" x14ac:dyDescent="0.2">
      <c r="A31" s="3" t="s">
        <v>36</v>
      </c>
      <c r="B31" s="5" t="s">
        <v>35</v>
      </c>
      <c r="C31" s="29">
        <v>100000</v>
      </c>
      <c r="D31" s="30">
        <v>0</v>
      </c>
      <c r="E31" s="31">
        <v>0</v>
      </c>
      <c r="F31" s="30">
        <v>40000</v>
      </c>
      <c r="G31" s="31">
        <v>4.3007841242299893E-2</v>
      </c>
      <c r="H31" s="29">
        <v>60000</v>
      </c>
      <c r="I31" s="32">
        <v>3.7253265223845838E-2</v>
      </c>
    </row>
    <row r="32" spans="1:9" s="2" customFormat="1" ht="11.25" x14ac:dyDescent="0.2">
      <c r="A32" s="10" t="s">
        <v>34</v>
      </c>
      <c r="B32" s="11" t="s">
        <v>33</v>
      </c>
      <c r="C32" s="21">
        <v>940000</v>
      </c>
      <c r="D32" s="22">
        <v>0</v>
      </c>
      <c r="E32" s="23">
        <v>0</v>
      </c>
      <c r="F32" s="22">
        <v>320000</v>
      </c>
      <c r="G32" s="23">
        <v>0.34406272993839915</v>
      </c>
      <c r="H32" s="21">
        <v>620000</v>
      </c>
      <c r="I32" s="24">
        <v>0.38495040731307373</v>
      </c>
    </row>
    <row r="33" spans="1:9" s="2" customFormat="1" ht="11.25" x14ac:dyDescent="0.2">
      <c r="A33" s="3" t="s">
        <v>32</v>
      </c>
      <c r="B33" s="5" t="s">
        <v>31</v>
      </c>
      <c r="C33" s="29">
        <v>300000</v>
      </c>
      <c r="D33" s="30">
        <v>0</v>
      </c>
      <c r="E33" s="31">
        <v>0</v>
      </c>
      <c r="F33" s="30">
        <v>41250</v>
      </c>
      <c r="G33" s="31">
        <v>4.4351836281121763E-2</v>
      </c>
      <c r="H33" s="29">
        <v>258750</v>
      </c>
      <c r="I33" s="32">
        <v>0.16065470627783521</v>
      </c>
    </row>
    <row r="34" spans="1:9" s="2" customFormat="1" ht="11.25" x14ac:dyDescent="0.2">
      <c r="A34" s="10" t="s">
        <v>30</v>
      </c>
      <c r="B34" s="11" t="s">
        <v>29</v>
      </c>
      <c r="C34" s="21">
        <v>1050000</v>
      </c>
      <c r="D34" s="22">
        <v>1400</v>
      </c>
      <c r="E34" s="23">
        <v>7.5745703028505381E-3</v>
      </c>
      <c r="F34" s="22">
        <v>601211.42000000004</v>
      </c>
      <c r="G34" s="23">
        <v>0.64642013261044218</v>
      </c>
      <c r="H34" s="21">
        <v>448788.57999999996</v>
      </c>
      <c r="I34" s="24">
        <v>0.27864733333621927</v>
      </c>
    </row>
    <row r="35" spans="1:9" s="2" customFormat="1" ht="11.25" x14ac:dyDescent="0.2">
      <c r="A35" s="3" t="s">
        <v>28</v>
      </c>
      <c r="B35" s="5" t="s">
        <v>27</v>
      </c>
      <c r="C35" s="29">
        <v>9000000</v>
      </c>
      <c r="D35" s="30">
        <v>0</v>
      </c>
      <c r="E35" s="31">
        <v>0</v>
      </c>
      <c r="F35" s="30">
        <v>7165550.2300000004</v>
      </c>
      <c r="G35" s="31">
        <v>7.7043711676391373</v>
      </c>
      <c r="H35" s="29">
        <v>1834449.7699999996</v>
      </c>
      <c r="I35" s="32">
        <v>1.1389873970272164</v>
      </c>
    </row>
    <row r="36" spans="1:9" s="2" customFormat="1" ht="11.25" x14ac:dyDescent="0.2">
      <c r="A36" s="10" t="s">
        <v>26</v>
      </c>
      <c r="B36" s="11" t="s">
        <v>15</v>
      </c>
      <c r="C36" s="21">
        <v>16280000</v>
      </c>
      <c r="D36" s="22">
        <v>286884.55</v>
      </c>
      <c r="E36" s="23">
        <v>1.552162280554743</v>
      </c>
      <c r="F36" s="22">
        <v>5515428.1399999997</v>
      </c>
      <c r="G36" s="23">
        <v>5.9301664457108343</v>
      </c>
      <c r="H36" s="21">
        <v>10764571.859999999</v>
      </c>
      <c r="I36" s="24">
        <v>6.6835908420287931</v>
      </c>
    </row>
    <row r="37" spans="1:9" s="2" customFormat="1" ht="11.25" x14ac:dyDescent="0.2">
      <c r="A37" s="3" t="s">
        <v>25</v>
      </c>
      <c r="B37" s="5" t="s">
        <v>24</v>
      </c>
      <c r="C37" s="29">
        <v>13588000</v>
      </c>
      <c r="D37" s="30">
        <v>1030605.71</v>
      </c>
      <c r="E37" s="31">
        <v>5.575996717795852</v>
      </c>
      <c r="F37" s="30">
        <v>4152173.3100000005</v>
      </c>
      <c r="G37" s="31">
        <v>4.4644002631748716</v>
      </c>
      <c r="H37" s="29">
        <v>9435826.6899999995</v>
      </c>
      <c r="I37" s="32">
        <v>5.85858923814689</v>
      </c>
    </row>
    <row r="38" spans="1:9" s="2" customFormat="1" ht="11.25" x14ac:dyDescent="0.2">
      <c r="A38" s="10" t="s">
        <v>23</v>
      </c>
      <c r="B38" s="11" t="s">
        <v>22</v>
      </c>
      <c r="C38" s="21">
        <v>260000</v>
      </c>
      <c r="D38" s="22">
        <v>0</v>
      </c>
      <c r="E38" s="23">
        <v>0</v>
      </c>
      <c r="F38" s="22">
        <v>20575.849999999999</v>
      </c>
      <c r="G38" s="23">
        <v>2.2123072255634403E-2</v>
      </c>
      <c r="H38" s="21">
        <v>239424.15</v>
      </c>
      <c r="I38" s="24">
        <v>0.14865552268239751</v>
      </c>
    </row>
    <row r="39" spans="1:9" s="2" customFormat="1" ht="11.25" x14ac:dyDescent="0.2">
      <c r="A39" s="3" t="s">
        <v>74</v>
      </c>
      <c r="B39" s="5" t="s">
        <v>75</v>
      </c>
      <c r="C39" s="29">
        <v>200000</v>
      </c>
      <c r="D39" s="30">
        <v>-16.670000000000002</v>
      </c>
      <c r="E39" s="31">
        <v>-9.0191490677513206E-5</v>
      </c>
      <c r="F39" s="30">
        <v>119683.33</v>
      </c>
      <c r="G39" s="31">
        <v>0.12868304139974471</v>
      </c>
      <c r="H39" s="29">
        <v>80316.67</v>
      </c>
      <c r="I39" s="32">
        <v>4.9867636823435042E-2</v>
      </c>
    </row>
    <row r="40" spans="1:9" s="2" customFormat="1" ht="11.25" x14ac:dyDescent="0.2">
      <c r="A40" s="10" t="s">
        <v>21</v>
      </c>
      <c r="B40" s="11" t="s">
        <v>7</v>
      </c>
      <c r="C40" s="21">
        <v>1200000</v>
      </c>
      <c r="D40" s="22">
        <v>61773.03</v>
      </c>
      <c r="E40" s="23">
        <v>0.33421725611078246</v>
      </c>
      <c r="F40" s="22">
        <v>85617.94</v>
      </c>
      <c r="G40" s="23">
        <v>9.2056069275318952E-2</v>
      </c>
      <c r="H40" s="21">
        <v>1114382.06</v>
      </c>
      <c r="I40" s="24">
        <v>0.69190617403126153</v>
      </c>
    </row>
    <row r="41" spans="1:9" s="2" customFormat="1" ht="11.25" x14ac:dyDescent="0.2">
      <c r="A41" s="3" t="s">
        <v>20</v>
      </c>
      <c r="B41" s="5" t="s">
        <v>19</v>
      </c>
      <c r="C41" s="29">
        <v>6280000</v>
      </c>
      <c r="D41" s="30">
        <v>523922.99</v>
      </c>
      <c r="E41" s="31">
        <v>2.8346368007390423</v>
      </c>
      <c r="F41" s="30">
        <v>2175091.8899999997</v>
      </c>
      <c r="G41" s="31">
        <v>2.3386501673133502</v>
      </c>
      <c r="H41" s="29">
        <v>4104908.1100000003</v>
      </c>
      <c r="I41" s="32">
        <v>2.5486871756890963</v>
      </c>
    </row>
    <row r="42" spans="1:9" s="2" customFormat="1" ht="11.25" x14ac:dyDescent="0.2">
      <c r="A42" s="10" t="s">
        <v>18</v>
      </c>
      <c r="B42" s="11" t="s">
        <v>17</v>
      </c>
      <c r="C42" s="21">
        <v>50000</v>
      </c>
      <c r="D42" s="22">
        <v>0</v>
      </c>
      <c r="E42" s="23">
        <v>0</v>
      </c>
      <c r="F42" s="22">
        <v>0</v>
      </c>
      <c r="G42" s="23">
        <v>0</v>
      </c>
      <c r="H42" s="21">
        <v>50000</v>
      </c>
      <c r="I42" s="24">
        <v>3.1044387686538204E-2</v>
      </c>
    </row>
    <row r="43" spans="1:9" s="2" customFormat="1" ht="11.25" x14ac:dyDescent="0.2">
      <c r="A43" s="3" t="s">
        <v>16</v>
      </c>
      <c r="B43" s="5" t="s">
        <v>15</v>
      </c>
      <c r="C43" s="29">
        <v>650000</v>
      </c>
      <c r="D43" s="30">
        <v>0</v>
      </c>
      <c r="E43" s="31">
        <v>0</v>
      </c>
      <c r="F43" s="30">
        <v>78108</v>
      </c>
      <c r="G43" s="31">
        <v>8.3981411593838998E-2</v>
      </c>
      <c r="H43" s="29">
        <v>571892</v>
      </c>
      <c r="I43" s="32">
        <v>0.35508073925659411</v>
      </c>
    </row>
    <row r="44" spans="1:9" s="2" customFormat="1" ht="11.25" x14ac:dyDescent="0.2">
      <c r="A44" s="10" t="s">
        <v>14</v>
      </c>
      <c r="B44" s="11" t="s">
        <v>7</v>
      </c>
      <c r="C44" s="21">
        <v>50000</v>
      </c>
      <c r="D44" s="22">
        <v>0</v>
      </c>
      <c r="E44" s="23">
        <v>0</v>
      </c>
      <c r="F44" s="22">
        <v>0</v>
      </c>
      <c r="G44" s="23">
        <v>0</v>
      </c>
      <c r="H44" s="21">
        <v>50000</v>
      </c>
      <c r="I44" s="24">
        <v>3.1044387686538204E-2</v>
      </c>
    </row>
    <row r="45" spans="1:9" s="2" customFormat="1" ht="11.25" x14ac:dyDescent="0.2">
      <c r="A45" s="3"/>
      <c r="B45" s="4" t="s">
        <v>13</v>
      </c>
      <c r="C45" s="26">
        <v>5100000</v>
      </c>
      <c r="D45" s="33">
        <v>94475.5</v>
      </c>
      <c r="E45" s="27">
        <v>0.51115094046211151</v>
      </c>
      <c r="F45" s="33">
        <v>1633021.63</v>
      </c>
      <c r="G45" s="27">
        <v>1.7558183752070449</v>
      </c>
      <c r="H45" s="26">
        <v>3466978.37</v>
      </c>
      <c r="I45" s="28">
        <v>2.1526044123824457</v>
      </c>
    </row>
    <row r="46" spans="1:9" s="2" customFormat="1" ht="11.25" x14ac:dyDescent="0.2">
      <c r="A46" s="10" t="s">
        <v>72</v>
      </c>
      <c r="B46" s="11" t="s">
        <v>73</v>
      </c>
      <c r="C46" s="21">
        <v>1500000</v>
      </c>
      <c r="D46" s="22">
        <v>0</v>
      </c>
      <c r="E46" s="23">
        <v>0</v>
      </c>
      <c r="F46" s="22">
        <v>455075</v>
      </c>
      <c r="G46" s="23">
        <v>0.48929483383349065</v>
      </c>
      <c r="H46" s="21">
        <v>1044925</v>
      </c>
      <c r="I46" s="24">
        <v>0.64878113606711862</v>
      </c>
    </row>
    <row r="47" spans="1:9" s="2" customFormat="1" ht="11.25" x14ac:dyDescent="0.2">
      <c r="A47" s="3" t="s">
        <v>12</v>
      </c>
      <c r="B47" s="4" t="s">
        <v>11</v>
      </c>
      <c r="C47" s="29">
        <v>1200000</v>
      </c>
      <c r="D47" s="30">
        <v>0</v>
      </c>
      <c r="E47" s="31">
        <v>0</v>
      </c>
      <c r="F47" s="30">
        <v>1074160.1299999999</v>
      </c>
      <c r="G47" s="31">
        <v>1.1549327084962053</v>
      </c>
      <c r="H47" s="29">
        <v>125839.87000000011</v>
      </c>
      <c r="I47" s="32">
        <v>7.8132434214071428E-2</v>
      </c>
    </row>
    <row r="48" spans="1:9" s="2" customFormat="1" ht="11.25" x14ac:dyDescent="0.2">
      <c r="A48" s="10" t="s">
        <v>10</v>
      </c>
      <c r="B48" s="11" t="s">
        <v>9</v>
      </c>
      <c r="C48" s="21">
        <v>2100000</v>
      </c>
      <c r="D48" s="22">
        <v>94475.5</v>
      </c>
      <c r="E48" s="23">
        <v>0.51115094046211151</v>
      </c>
      <c r="F48" s="22">
        <v>103786.5</v>
      </c>
      <c r="G48" s="23">
        <v>0.11159083287734894</v>
      </c>
      <c r="H48" s="21">
        <v>1996213.5</v>
      </c>
      <c r="I48" s="24">
        <v>1.2394245159820265</v>
      </c>
    </row>
    <row r="49" spans="1:9" s="2" customFormat="1" ht="12" thickBot="1" x14ac:dyDescent="0.25">
      <c r="A49" s="3" t="s">
        <v>8</v>
      </c>
      <c r="B49" s="4" t="s">
        <v>7</v>
      </c>
      <c r="C49" s="29">
        <v>300000</v>
      </c>
      <c r="D49" s="30">
        <v>0</v>
      </c>
      <c r="E49" s="31">
        <v>0</v>
      </c>
      <c r="F49" s="30">
        <v>0</v>
      </c>
      <c r="G49" s="31">
        <v>0</v>
      </c>
      <c r="H49" s="29">
        <v>300000</v>
      </c>
      <c r="I49" s="32">
        <v>0.18626632611922919</v>
      </c>
    </row>
    <row r="50" spans="1:9" s="2" customFormat="1" ht="16.5" customHeight="1" thickTop="1" thickBot="1" x14ac:dyDescent="0.2">
      <c r="A50" s="42" t="s">
        <v>0</v>
      </c>
      <c r="B50" s="43"/>
      <c r="C50" s="16">
        <f>SUM(C45+C4)</f>
        <v>254066003.19</v>
      </c>
      <c r="D50" s="16">
        <f t="shared" ref="D50:I50" si="0">SUM(D45+D4)</f>
        <v>18482896.640000001</v>
      </c>
      <c r="E50" s="16">
        <f t="shared" si="0"/>
        <v>100</v>
      </c>
      <c r="F50" s="16">
        <f t="shared" si="0"/>
        <v>93006295.700000018</v>
      </c>
      <c r="G50" s="16">
        <f t="shared" si="0"/>
        <v>100</v>
      </c>
      <c r="H50" s="16">
        <f t="shared" si="0"/>
        <v>161059707.48999998</v>
      </c>
      <c r="I50" s="16">
        <f t="shared" si="0"/>
        <v>99.999999999999986</v>
      </c>
    </row>
    <row r="51" spans="1:9" s="2" customFormat="1" ht="16.5" customHeight="1" thickTop="1" x14ac:dyDescent="0.15">
      <c r="A51" s="44" t="s">
        <v>71</v>
      </c>
      <c r="B51" s="44"/>
      <c r="C51" s="45"/>
      <c r="D51" s="45"/>
      <c r="E51" s="45"/>
      <c r="F51" s="45"/>
      <c r="G51" s="45"/>
      <c r="H51" s="45"/>
      <c r="I51" s="45"/>
    </row>
    <row r="52" spans="1:9" s="2" customFormat="1" ht="16.5" customHeight="1" x14ac:dyDescent="0.15">
      <c r="A52" s="6"/>
      <c r="B52" s="6" t="s">
        <v>6</v>
      </c>
      <c r="C52" s="7">
        <f>F5</f>
        <v>49242167.660000011</v>
      </c>
      <c r="D52" s="7"/>
      <c r="E52" s="7"/>
      <c r="F52" s="7"/>
      <c r="G52" s="7"/>
      <c r="H52" s="7"/>
      <c r="I52" s="7"/>
    </row>
    <row r="53" spans="1:9" s="2" customFormat="1" ht="16.5" customHeight="1" x14ac:dyDescent="0.15">
      <c r="A53" s="6"/>
      <c r="B53" s="6" t="s">
        <v>5</v>
      </c>
      <c r="C53" s="7">
        <f>F18</f>
        <v>20310330.710000005</v>
      </c>
      <c r="D53" s="7"/>
      <c r="E53" s="7"/>
      <c r="F53" s="7"/>
      <c r="G53" s="7"/>
      <c r="H53" s="7"/>
      <c r="I53" s="7"/>
    </row>
    <row r="54" spans="1:9" s="2" customFormat="1" ht="16.5" customHeight="1" x14ac:dyDescent="0.15">
      <c r="A54" s="6"/>
      <c r="B54" s="6" t="s">
        <v>44</v>
      </c>
      <c r="C54" s="7">
        <f>F26</f>
        <v>21822240.120000001</v>
      </c>
      <c r="D54" s="7"/>
      <c r="E54" s="7"/>
      <c r="F54" s="7"/>
      <c r="G54" s="7"/>
      <c r="H54" s="7"/>
      <c r="I54" s="7"/>
    </row>
    <row r="55" spans="1:9" s="2" customFormat="1" ht="16.5" customHeight="1" x14ac:dyDescent="0.15">
      <c r="A55" s="6"/>
      <c r="B55" s="6" t="s">
        <v>4</v>
      </c>
      <c r="C55" s="7">
        <f>F45</f>
        <v>1633021.63</v>
      </c>
      <c r="D55" s="7"/>
      <c r="E55" s="7"/>
      <c r="F55" s="7"/>
      <c r="G55" s="7"/>
      <c r="H55" s="7"/>
      <c r="I55" s="7"/>
    </row>
    <row r="56" spans="1:9" s="2" customFormat="1" ht="16.5" customHeight="1" x14ac:dyDescent="0.15">
      <c r="A56" s="6"/>
      <c r="B56" s="6"/>
      <c r="C56" s="7">
        <f>SUM(C52:C55)</f>
        <v>93007760.12000002</v>
      </c>
      <c r="D56" s="7"/>
      <c r="E56" s="7"/>
      <c r="F56" s="7"/>
      <c r="G56" s="7"/>
      <c r="H56" s="7"/>
      <c r="I56" s="7"/>
    </row>
    <row r="57" spans="1:9" s="2" customFormat="1" ht="16.5" customHeight="1" x14ac:dyDescent="0.15">
      <c r="A57" s="6"/>
      <c r="B57" s="6"/>
      <c r="C57" s="7"/>
      <c r="D57" s="7"/>
      <c r="E57" s="7"/>
      <c r="F57" s="7"/>
      <c r="G57" s="7"/>
      <c r="H57" s="7"/>
      <c r="I57" s="7"/>
    </row>
    <row r="58" spans="1:9" s="2" customFormat="1" ht="16.5" customHeight="1" x14ac:dyDescent="0.15">
      <c r="A58" s="6"/>
      <c r="B58" s="6"/>
      <c r="C58" s="7"/>
      <c r="D58" s="7"/>
      <c r="E58" s="7"/>
      <c r="F58" s="7"/>
      <c r="G58" s="7"/>
      <c r="H58" s="7"/>
      <c r="I58" s="7"/>
    </row>
    <row r="59" spans="1:9" s="2" customFormat="1" ht="16.5" customHeight="1" x14ac:dyDescent="0.15">
      <c r="A59" s="6"/>
      <c r="B59" s="6"/>
      <c r="C59" s="7"/>
      <c r="D59" s="7"/>
      <c r="E59" s="7"/>
      <c r="F59" s="7"/>
      <c r="G59" s="7"/>
      <c r="H59" s="7"/>
      <c r="I59" s="7"/>
    </row>
    <row r="60" spans="1:9" s="2" customFormat="1" ht="16.5" customHeight="1" x14ac:dyDescent="0.15">
      <c r="A60" s="6"/>
      <c r="B60" s="6"/>
      <c r="C60" s="7"/>
      <c r="D60" s="7"/>
      <c r="E60" s="7"/>
      <c r="F60" s="7"/>
      <c r="G60" s="7"/>
      <c r="H60" s="7"/>
      <c r="I60" s="7"/>
    </row>
    <row r="61" spans="1:9" s="2" customFormat="1" ht="16.5" customHeight="1" x14ac:dyDescent="0.15">
      <c r="A61" s="6"/>
      <c r="B61" s="6"/>
      <c r="C61" s="7"/>
      <c r="D61" s="7"/>
      <c r="E61" s="7"/>
      <c r="F61" s="7"/>
      <c r="G61" s="7"/>
      <c r="H61" s="7"/>
      <c r="I61" s="7"/>
    </row>
    <row r="62" spans="1:9" s="2" customFormat="1" ht="16.5" customHeight="1" x14ac:dyDescent="0.15">
      <c r="A62" s="6"/>
      <c r="B62" s="6"/>
      <c r="C62" s="7"/>
      <c r="D62" s="7"/>
      <c r="E62" s="7"/>
      <c r="F62" s="7"/>
      <c r="G62" s="7"/>
      <c r="H62" s="7"/>
      <c r="I62" s="7"/>
    </row>
  </sheetData>
  <mergeCells count="9">
    <mergeCell ref="A50:B50"/>
    <mergeCell ref="A51:I51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I63"/>
  <sheetViews>
    <sheetView topLeftCell="A25" zoomScale="120" workbookViewId="0">
      <selection activeCell="C46" sqref="C46:I50"/>
    </sheetView>
  </sheetViews>
  <sheetFormatPr defaultRowHeight="12.75" x14ac:dyDescent="0.2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9.5703125" style="8" bestFit="1" customWidth="1"/>
    <col min="6" max="6" width="13.7109375" style="8" customWidth="1"/>
    <col min="7" max="7" width="10.28515625" style="8" bestFit="1" customWidth="1"/>
    <col min="8" max="8" width="13.7109375" style="8" customWidth="1"/>
    <col min="9" max="9" width="9.7109375" style="8" bestFit="1" customWidth="1"/>
    <col min="10" max="16384" width="9.140625" style="1"/>
  </cols>
  <sheetData>
    <row r="1" spans="1:9" s="2" customFormat="1" ht="30" customHeight="1" thickBot="1" x14ac:dyDescent="0.2">
      <c r="A1" s="46" t="s">
        <v>77</v>
      </c>
      <c r="B1" s="46"/>
      <c r="C1" s="46"/>
      <c r="D1" s="46"/>
      <c r="E1" s="46"/>
      <c r="F1" s="46"/>
      <c r="G1" s="46"/>
      <c r="H1" s="46"/>
      <c r="I1" s="46"/>
    </row>
    <row r="2" spans="1:9" s="2" customFormat="1" ht="15" customHeight="1" thickBot="1" x14ac:dyDescent="0.25">
      <c r="A2" s="47" t="s">
        <v>3</v>
      </c>
      <c r="B2" s="48" t="s">
        <v>69</v>
      </c>
      <c r="C2" s="49" t="s">
        <v>68</v>
      </c>
      <c r="D2" s="51" t="s">
        <v>81</v>
      </c>
      <c r="E2" s="47"/>
      <c r="F2" s="52" t="s">
        <v>70</v>
      </c>
      <c r="G2" s="53"/>
      <c r="H2" s="54" t="s">
        <v>2</v>
      </c>
      <c r="I2" s="55"/>
    </row>
    <row r="3" spans="1:9" s="2" customFormat="1" ht="15" customHeight="1" thickBot="1" x14ac:dyDescent="0.2">
      <c r="A3" s="47"/>
      <c r="B3" s="48"/>
      <c r="C3" s="50"/>
      <c r="D3" s="9" t="s">
        <v>1</v>
      </c>
      <c r="E3" s="9" t="s">
        <v>67</v>
      </c>
      <c r="F3" s="9" t="s">
        <v>1</v>
      </c>
      <c r="G3" s="9" t="s">
        <v>67</v>
      </c>
      <c r="H3" s="9" t="s">
        <v>1</v>
      </c>
      <c r="I3" s="36" t="s">
        <v>67</v>
      </c>
    </row>
    <row r="4" spans="1:9" s="2" customFormat="1" ht="11.25" x14ac:dyDescent="0.2">
      <c r="A4" s="10"/>
      <c r="B4" s="12" t="s">
        <v>66</v>
      </c>
      <c r="C4" s="18">
        <v>253948710.69</v>
      </c>
      <c r="D4" s="18">
        <v>19345641.140000001</v>
      </c>
      <c r="E4" s="19">
        <v>96.498268756722069</v>
      </c>
      <c r="F4" s="18">
        <v>110720379.63</v>
      </c>
      <c r="G4" s="19">
        <v>97.934608755228652</v>
      </c>
      <c r="H4" s="18">
        <v>143228331.06</v>
      </c>
      <c r="I4" s="20">
        <v>98.10610251549376</v>
      </c>
    </row>
    <row r="5" spans="1:9" s="2" customFormat="1" ht="11.25" x14ac:dyDescent="0.2">
      <c r="A5" s="3"/>
      <c r="B5" s="4" t="s">
        <v>65</v>
      </c>
      <c r="C5" s="26">
        <v>169764200</v>
      </c>
      <c r="D5" s="26">
        <v>11268012.880000001</v>
      </c>
      <c r="E5" s="27">
        <v>56.206135913490115</v>
      </c>
      <c r="F5" s="26">
        <v>60510180.539999999</v>
      </c>
      <c r="G5" s="27">
        <v>53.522584339906587</v>
      </c>
      <c r="H5" s="26">
        <v>109254019.46000001</v>
      </c>
      <c r="I5" s="28">
        <v>74.834957260532576</v>
      </c>
    </row>
    <row r="6" spans="1:9" s="2" customFormat="1" ht="11.25" x14ac:dyDescent="0.2">
      <c r="A6" s="10" t="s">
        <v>82</v>
      </c>
      <c r="B6" s="11" t="s">
        <v>83</v>
      </c>
      <c r="C6" s="21">
        <v>120000</v>
      </c>
      <c r="D6" s="22">
        <v>15905.47</v>
      </c>
      <c r="E6" s="23">
        <v>7.9338301979997347E-2</v>
      </c>
      <c r="F6" s="22">
        <v>15905.47</v>
      </c>
      <c r="G6" s="23">
        <v>1.4068737722210307E-2</v>
      </c>
      <c r="H6" s="21">
        <v>104094.53</v>
      </c>
      <c r="I6" s="24">
        <v>7.1300898054897296E-2</v>
      </c>
    </row>
    <row r="7" spans="1:9" s="2" customFormat="1" ht="11.25" x14ac:dyDescent="0.2">
      <c r="A7" s="3" t="s">
        <v>64</v>
      </c>
      <c r="B7" s="5" t="s">
        <v>63</v>
      </c>
      <c r="C7" s="29">
        <v>138244200</v>
      </c>
      <c r="D7" s="30">
        <v>8623095.2699999996</v>
      </c>
      <c r="E7" s="31">
        <v>43.01298462312316</v>
      </c>
      <c r="F7" s="30">
        <v>46382469.609999999</v>
      </c>
      <c r="G7" s="31">
        <v>41.026313579635193</v>
      </c>
      <c r="H7" s="29">
        <v>91861730.390000001</v>
      </c>
      <c r="I7" s="32">
        <v>62.92188334664511</v>
      </c>
    </row>
    <row r="8" spans="1:9" s="2" customFormat="1" ht="11.25" x14ac:dyDescent="0.2">
      <c r="A8" s="10" t="s">
        <v>62</v>
      </c>
      <c r="B8" s="11" t="s">
        <v>61</v>
      </c>
      <c r="C8" s="21">
        <v>700000</v>
      </c>
      <c r="D8" s="22">
        <v>41346.870000000003</v>
      </c>
      <c r="E8" s="23">
        <v>0.20624291253183297</v>
      </c>
      <c r="F8" s="22">
        <v>201863.96</v>
      </c>
      <c r="G8" s="23">
        <v>0.17855310838389263</v>
      </c>
      <c r="H8" s="21">
        <v>498136.04000000004</v>
      </c>
      <c r="I8" s="24">
        <v>0.34120473962954867</v>
      </c>
    </row>
    <row r="9" spans="1:9" s="2" customFormat="1" ht="11.25" x14ac:dyDescent="0.2">
      <c r="A9" s="3" t="s">
        <v>60</v>
      </c>
      <c r="B9" s="5" t="s">
        <v>45</v>
      </c>
      <c r="C9" s="29">
        <v>2200000</v>
      </c>
      <c r="D9" s="30">
        <v>401334.17</v>
      </c>
      <c r="E9" s="31">
        <v>2.0019007029878142</v>
      </c>
      <c r="F9" s="30">
        <v>1013864.31</v>
      </c>
      <c r="G9" s="31">
        <v>0.89678526087564381</v>
      </c>
      <c r="H9" s="29">
        <v>1186135.69</v>
      </c>
      <c r="I9" s="32">
        <v>0.8124590207762622</v>
      </c>
    </row>
    <row r="10" spans="1:9" s="2" customFormat="1" ht="11.25" x14ac:dyDescent="0.2">
      <c r="A10" s="10" t="s">
        <v>59</v>
      </c>
      <c r="B10" s="11" t="s">
        <v>58</v>
      </c>
      <c r="C10" s="21">
        <v>750000</v>
      </c>
      <c r="D10" s="22">
        <v>51111.86</v>
      </c>
      <c r="E10" s="23">
        <v>0.25495179855982547</v>
      </c>
      <c r="F10" s="22">
        <v>206748.75</v>
      </c>
      <c r="G10" s="23">
        <v>0.18287381247739479</v>
      </c>
      <c r="H10" s="21">
        <v>543251.25</v>
      </c>
      <c r="I10" s="24">
        <v>0.37210698770094375</v>
      </c>
    </row>
    <row r="11" spans="1:9" s="2" customFormat="1" ht="11.25" x14ac:dyDescent="0.2">
      <c r="A11" s="3" t="s">
        <v>51</v>
      </c>
      <c r="B11" s="5" t="s">
        <v>7</v>
      </c>
      <c r="C11" s="29">
        <v>300000</v>
      </c>
      <c r="D11" s="30">
        <v>0</v>
      </c>
      <c r="E11" s="31">
        <v>0</v>
      </c>
      <c r="F11" s="30">
        <v>118.96</v>
      </c>
      <c r="G11" s="31">
        <v>1.0522273403012535E-4</v>
      </c>
      <c r="H11" s="29">
        <v>299881.03999999998</v>
      </c>
      <c r="I11" s="32">
        <v>0.20540740672575761</v>
      </c>
    </row>
    <row r="12" spans="1:9" s="2" customFormat="1" ht="11.25" x14ac:dyDescent="0.2">
      <c r="A12" s="10" t="s">
        <v>50</v>
      </c>
      <c r="B12" s="11" t="s">
        <v>49</v>
      </c>
      <c r="C12" s="21">
        <v>3400000</v>
      </c>
      <c r="D12" s="22">
        <v>215674.38</v>
      </c>
      <c r="E12" s="23">
        <v>1.0758084539336907</v>
      </c>
      <c r="F12" s="22">
        <v>1834869.4</v>
      </c>
      <c r="G12" s="23">
        <v>1.6229823037677851</v>
      </c>
      <c r="H12" s="21">
        <v>1565130.6</v>
      </c>
      <c r="I12" s="24">
        <v>1.0720564985806673</v>
      </c>
    </row>
    <row r="13" spans="1:9" s="2" customFormat="1" ht="11.25" x14ac:dyDescent="0.2">
      <c r="A13" s="3" t="s">
        <v>57</v>
      </c>
      <c r="B13" s="5" t="s">
        <v>55</v>
      </c>
      <c r="C13" s="29">
        <v>1100000</v>
      </c>
      <c r="D13" s="30">
        <v>0</v>
      </c>
      <c r="E13" s="31">
        <v>0</v>
      </c>
      <c r="F13" s="30">
        <v>434129.41</v>
      </c>
      <c r="G13" s="31">
        <v>0.38399700271591497</v>
      </c>
      <c r="H13" s="29">
        <v>665870.59000000008</v>
      </c>
      <c r="I13" s="32">
        <v>0.45609669456545238</v>
      </c>
    </row>
    <row r="14" spans="1:9" s="2" customFormat="1" ht="11.25" x14ac:dyDescent="0.2">
      <c r="A14" s="10" t="s">
        <v>48</v>
      </c>
      <c r="B14" s="11" t="s">
        <v>45</v>
      </c>
      <c r="C14" s="21">
        <v>21000000</v>
      </c>
      <c r="D14" s="22">
        <v>1883401.96</v>
      </c>
      <c r="E14" s="23">
        <v>9.3946242048929633</v>
      </c>
      <c r="F14" s="22">
        <v>9644071.2800000012</v>
      </c>
      <c r="G14" s="23">
        <v>8.5303929662324371</v>
      </c>
      <c r="H14" s="21">
        <v>11355928.719999999</v>
      </c>
      <c r="I14" s="24">
        <v>7.7783906222872634</v>
      </c>
    </row>
    <row r="15" spans="1:9" s="2" customFormat="1" ht="11.25" x14ac:dyDescent="0.2">
      <c r="A15" s="3" t="s">
        <v>47</v>
      </c>
      <c r="B15" s="5" t="s">
        <v>7</v>
      </c>
      <c r="C15" s="29">
        <v>400000</v>
      </c>
      <c r="D15" s="30">
        <v>0</v>
      </c>
      <c r="E15" s="31">
        <v>0</v>
      </c>
      <c r="F15" s="30">
        <v>0</v>
      </c>
      <c r="G15" s="31">
        <v>0</v>
      </c>
      <c r="H15" s="29">
        <v>400000</v>
      </c>
      <c r="I15" s="32">
        <v>0.27398518656032089</v>
      </c>
    </row>
    <row r="16" spans="1:9" s="2" customFormat="1" ht="11.25" x14ac:dyDescent="0.2">
      <c r="A16" s="10" t="s">
        <v>56</v>
      </c>
      <c r="B16" s="11" t="s">
        <v>55</v>
      </c>
      <c r="C16" s="21">
        <v>900000</v>
      </c>
      <c r="D16" s="22">
        <v>0</v>
      </c>
      <c r="E16" s="23">
        <v>0</v>
      </c>
      <c r="F16" s="22">
        <v>523928.21</v>
      </c>
      <c r="G16" s="23">
        <v>0.46342601455707527</v>
      </c>
      <c r="H16" s="21">
        <v>376071.79</v>
      </c>
      <c r="I16" s="24">
        <v>0.25759524885805951</v>
      </c>
    </row>
    <row r="17" spans="1:9" s="2" customFormat="1" ht="11.25" x14ac:dyDescent="0.2">
      <c r="A17" s="3" t="s">
        <v>21</v>
      </c>
      <c r="B17" s="5" t="s">
        <v>7</v>
      </c>
      <c r="C17" s="29">
        <v>50000</v>
      </c>
      <c r="D17" s="30">
        <v>0</v>
      </c>
      <c r="E17" s="31">
        <v>0</v>
      </c>
      <c r="F17" s="30">
        <v>0</v>
      </c>
      <c r="G17" s="31">
        <v>0</v>
      </c>
      <c r="H17" s="29">
        <v>50000</v>
      </c>
      <c r="I17" s="32">
        <v>3.4248148320040112E-2</v>
      </c>
    </row>
    <row r="18" spans="1:9" s="2" customFormat="1" ht="11.25" x14ac:dyDescent="0.2">
      <c r="A18" s="10" t="s">
        <v>46</v>
      </c>
      <c r="B18" s="11" t="s">
        <v>45</v>
      </c>
      <c r="C18" s="21">
        <v>600000</v>
      </c>
      <c r="D18" s="22">
        <v>36142.9</v>
      </c>
      <c r="E18" s="23">
        <v>0.18028491548082806</v>
      </c>
      <c r="F18" s="22">
        <v>252211.17999999996</v>
      </c>
      <c r="G18" s="23">
        <v>0.22308633080501067</v>
      </c>
      <c r="H18" s="21">
        <v>347788.82000000007</v>
      </c>
      <c r="I18" s="24">
        <v>0.23822246182823467</v>
      </c>
    </row>
    <row r="19" spans="1:9" s="2" customFormat="1" ht="11.25" x14ac:dyDescent="0.2">
      <c r="A19" s="3"/>
      <c r="B19" s="4" t="s">
        <v>54</v>
      </c>
      <c r="C19" s="26">
        <v>27986510.690000001</v>
      </c>
      <c r="D19" s="26">
        <v>5461733.8200000003</v>
      </c>
      <c r="E19" s="27">
        <v>27.243752441488649</v>
      </c>
      <c r="F19" s="26">
        <v>25772064.530000001</v>
      </c>
      <c r="G19" s="27">
        <v>22.795957392799412</v>
      </c>
      <c r="H19" s="26">
        <v>2214446.16</v>
      </c>
      <c r="I19" s="28">
        <v>1.5168136106884655</v>
      </c>
    </row>
    <row r="20" spans="1:9" s="2" customFormat="1" ht="11.25" x14ac:dyDescent="0.2">
      <c r="A20" s="10" t="s">
        <v>53</v>
      </c>
      <c r="B20" s="11" t="s">
        <v>52</v>
      </c>
      <c r="C20" s="21">
        <v>24106510.690000001</v>
      </c>
      <c r="D20" s="22">
        <v>4981243.08</v>
      </c>
      <c r="E20" s="23">
        <v>24.847009721612256</v>
      </c>
      <c r="F20" s="22">
        <v>24106510.690000001</v>
      </c>
      <c r="G20" s="23">
        <v>21.322738422396135</v>
      </c>
      <c r="H20" s="21">
        <v>0</v>
      </c>
      <c r="I20" s="24">
        <v>0</v>
      </c>
    </row>
    <row r="21" spans="1:9" s="2" customFormat="1" ht="11.25" x14ac:dyDescent="0.2">
      <c r="A21" s="3" t="s">
        <v>51</v>
      </c>
      <c r="B21" s="5" t="s">
        <v>7</v>
      </c>
      <c r="C21" s="29">
        <v>500000</v>
      </c>
      <c r="D21" s="30">
        <v>28759.82</v>
      </c>
      <c r="E21" s="31">
        <v>0.14345726872895723</v>
      </c>
      <c r="F21" s="30">
        <v>28759.82</v>
      </c>
      <c r="G21" s="31">
        <v>2.5438692759030601E-2</v>
      </c>
      <c r="H21" s="29">
        <v>471240.18</v>
      </c>
      <c r="I21" s="32">
        <v>0.32278207158004796</v>
      </c>
    </row>
    <row r="22" spans="1:9" s="2" customFormat="1" ht="11.25" x14ac:dyDescent="0.2">
      <c r="A22" s="10" t="s">
        <v>48</v>
      </c>
      <c r="B22" s="11" t="s">
        <v>45</v>
      </c>
      <c r="C22" s="21">
        <v>3000000</v>
      </c>
      <c r="D22" s="22">
        <v>439167.13</v>
      </c>
      <c r="E22" s="23">
        <v>2.1906158308826305</v>
      </c>
      <c r="F22" s="22">
        <v>1580567.63</v>
      </c>
      <c r="G22" s="23">
        <v>1.3980468001690953</v>
      </c>
      <c r="H22" s="21">
        <v>1419432.37</v>
      </c>
      <c r="I22" s="24">
        <v>0.97225860676052112</v>
      </c>
    </row>
    <row r="23" spans="1:9" s="2" customFormat="1" ht="11.25" x14ac:dyDescent="0.2">
      <c r="A23" s="3" t="s">
        <v>47</v>
      </c>
      <c r="B23" s="5" t="s">
        <v>7</v>
      </c>
      <c r="C23" s="29">
        <v>50000</v>
      </c>
      <c r="D23" s="30">
        <v>0</v>
      </c>
      <c r="E23" s="31">
        <v>0</v>
      </c>
      <c r="F23" s="30">
        <v>0</v>
      </c>
      <c r="G23" s="31">
        <v>0</v>
      </c>
      <c r="H23" s="29">
        <v>50000</v>
      </c>
      <c r="I23" s="32">
        <v>3.4248148320040112E-2</v>
      </c>
    </row>
    <row r="24" spans="1:9" s="2" customFormat="1" ht="11.25" x14ac:dyDescent="0.2">
      <c r="A24" s="10" t="s">
        <v>21</v>
      </c>
      <c r="B24" s="11" t="s">
        <v>7</v>
      </c>
      <c r="C24" s="21">
        <v>50000</v>
      </c>
      <c r="D24" s="22">
        <v>0</v>
      </c>
      <c r="E24" s="23">
        <v>0</v>
      </c>
      <c r="F24" s="22">
        <v>0</v>
      </c>
      <c r="G24" s="23">
        <v>0</v>
      </c>
      <c r="H24" s="21">
        <v>50000</v>
      </c>
      <c r="I24" s="24">
        <v>3.4248148320040112E-2</v>
      </c>
    </row>
    <row r="25" spans="1:9" s="2" customFormat="1" ht="11.25" x14ac:dyDescent="0.2">
      <c r="A25" s="3" t="s">
        <v>46</v>
      </c>
      <c r="B25" s="5" t="s">
        <v>45</v>
      </c>
      <c r="C25" s="29">
        <v>230000</v>
      </c>
      <c r="D25" s="30">
        <v>12563.79</v>
      </c>
      <c r="E25" s="31">
        <v>6.2669620264806436E-2</v>
      </c>
      <c r="F25" s="30">
        <v>56226.390000000007</v>
      </c>
      <c r="G25" s="31">
        <v>4.9733477475152159E-2</v>
      </c>
      <c r="H25" s="29">
        <v>173773.61</v>
      </c>
      <c r="I25" s="32">
        <v>0.11902848738777609</v>
      </c>
    </row>
    <row r="26" spans="1:9" s="2" customFormat="1" ht="11.25" x14ac:dyDescent="0.2">
      <c r="A26" s="10" t="s">
        <v>14</v>
      </c>
      <c r="B26" s="11" t="s">
        <v>7</v>
      </c>
      <c r="C26" s="21">
        <v>50000</v>
      </c>
      <c r="D26" s="22">
        <v>0</v>
      </c>
      <c r="E26" s="23">
        <v>0</v>
      </c>
      <c r="F26" s="22">
        <v>0</v>
      </c>
      <c r="G26" s="23">
        <v>0</v>
      </c>
      <c r="H26" s="21">
        <v>50000</v>
      </c>
      <c r="I26" s="24">
        <v>3.4248148320040112E-2</v>
      </c>
    </row>
    <row r="27" spans="1:9" s="2" customFormat="1" ht="11.25" x14ac:dyDescent="0.2">
      <c r="A27" s="3"/>
      <c r="B27" s="4" t="s">
        <v>44</v>
      </c>
      <c r="C27" s="26">
        <v>56198000</v>
      </c>
      <c r="D27" s="26">
        <v>2615894.44</v>
      </c>
      <c r="E27" s="27">
        <v>13.048380401743303</v>
      </c>
      <c r="F27" s="26">
        <v>24438134.560000002</v>
      </c>
      <c r="G27" s="27">
        <v>21.616067022522657</v>
      </c>
      <c r="H27" s="26">
        <v>31759865.439999998</v>
      </c>
      <c r="I27" s="28">
        <v>21.754331644272717</v>
      </c>
    </row>
    <row r="28" spans="1:9" s="2" customFormat="1" ht="11.25" x14ac:dyDescent="0.2">
      <c r="A28" s="10" t="s">
        <v>43</v>
      </c>
      <c r="B28" s="11" t="s">
        <v>42</v>
      </c>
      <c r="C28" s="21">
        <v>2200000</v>
      </c>
      <c r="D28" s="22">
        <v>156611.85999999999</v>
      </c>
      <c r="E28" s="23">
        <v>0.78119785472099001</v>
      </c>
      <c r="F28" s="22">
        <v>758398.49</v>
      </c>
      <c r="G28" s="23">
        <v>0.67082012947308922</v>
      </c>
      <c r="H28" s="21">
        <v>1441601.51</v>
      </c>
      <c r="I28" s="24">
        <v>0.98744364665747564</v>
      </c>
    </row>
    <row r="29" spans="1:9" s="2" customFormat="1" ht="11.25" x14ac:dyDescent="0.2">
      <c r="A29" s="3" t="s">
        <v>41</v>
      </c>
      <c r="B29" s="5" t="s">
        <v>40</v>
      </c>
      <c r="C29" s="29">
        <v>1100000</v>
      </c>
      <c r="D29" s="30">
        <v>219147.7</v>
      </c>
      <c r="E29" s="31">
        <v>1.0931337710122282</v>
      </c>
      <c r="F29" s="30">
        <v>641930.74</v>
      </c>
      <c r="G29" s="31">
        <v>0.56780184533273004</v>
      </c>
      <c r="H29" s="29">
        <v>458069.26</v>
      </c>
      <c r="I29" s="32">
        <v>0.31376047914662031</v>
      </c>
    </row>
    <row r="30" spans="1:9" s="2" customFormat="1" ht="11.25" x14ac:dyDescent="0.2">
      <c r="A30" s="10" t="s">
        <v>39</v>
      </c>
      <c r="B30" s="11" t="s">
        <v>17</v>
      </c>
      <c r="C30" s="21">
        <v>2850000</v>
      </c>
      <c r="D30" s="22">
        <v>47372.83</v>
      </c>
      <c r="E30" s="23">
        <v>0.23630108963690338</v>
      </c>
      <c r="F30" s="22">
        <v>525353.17000000004</v>
      </c>
      <c r="G30" s="23">
        <v>0.46468642298918328</v>
      </c>
      <c r="H30" s="21">
        <v>2324646.83</v>
      </c>
      <c r="I30" s="24">
        <v>1.5922969885110212</v>
      </c>
    </row>
    <row r="31" spans="1:9" s="2" customFormat="1" ht="11.25" x14ac:dyDescent="0.2">
      <c r="A31" s="3" t="s">
        <v>38</v>
      </c>
      <c r="B31" s="5" t="s">
        <v>37</v>
      </c>
      <c r="C31" s="29">
        <v>100000</v>
      </c>
      <c r="D31" s="30">
        <v>0</v>
      </c>
      <c r="E31" s="31">
        <v>0</v>
      </c>
      <c r="F31" s="30">
        <v>5000</v>
      </c>
      <c r="G31" s="31">
        <v>4.4226098701296811E-3</v>
      </c>
      <c r="H31" s="29">
        <v>95000</v>
      </c>
      <c r="I31" s="32">
        <v>6.5071481808076204E-2</v>
      </c>
    </row>
    <row r="32" spans="1:9" s="2" customFormat="1" ht="11.25" x14ac:dyDescent="0.2">
      <c r="A32" s="10" t="s">
        <v>36</v>
      </c>
      <c r="B32" s="11" t="s">
        <v>35</v>
      </c>
      <c r="C32" s="21">
        <v>100000</v>
      </c>
      <c r="D32" s="22">
        <v>0</v>
      </c>
      <c r="E32" s="23">
        <v>0</v>
      </c>
      <c r="F32" s="22">
        <v>40000</v>
      </c>
      <c r="G32" s="23">
        <v>3.5380878961037449E-2</v>
      </c>
      <c r="H32" s="21">
        <v>60000</v>
      </c>
      <c r="I32" s="24">
        <v>4.109777798404813E-2</v>
      </c>
    </row>
    <row r="33" spans="1:9" s="2" customFormat="1" ht="11.25" x14ac:dyDescent="0.2">
      <c r="A33" s="3" t="s">
        <v>34</v>
      </c>
      <c r="B33" s="5" t="s">
        <v>33</v>
      </c>
      <c r="C33" s="29">
        <v>940000</v>
      </c>
      <c r="D33" s="30">
        <v>0</v>
      </c>
      <c r="E33" s="31">
        <v>0</v>
      </c>
      <c r="F33" s="30">
        <v>320000</v>
      </c>
      <c r="G33" s="31">
        <v>0.28304703168829959</v>
      </c>
      <c r="H33" s="29">
        <v>620000</v>
      </c>
      <c r="I33" s="32">
        <v>0.42467703916849731</v>
      </c>
    </row>
    <row r="34" spans="1:9" s="2" customFormat="1" ht="11.25" x14ac:dyDescent="0.2">
      <c r="A34" s="10" t="s">
        <v>32</v>
      </c>
      <c r="B34" s="11" t="s">
        <v>31</v>
      </c>
      <c r="C34" s="21">
        <v>300000</v>
      </c>
      <c r="D34" s="22">
        <v>0</v>
      </c>
      <c r="E34" s="23">
        <v>0</v>
      </c>
      <c r="F34" s="22">
        <v>41250</v>
      </c>
      <c r="G34" s="23">
        <v>3.648653142856987E-2</v>
      </c>
      <c r="H34" s="21">
        <v>258750</v>
      </c>
      <c r="I34" s="24">
        <v>0.17723416755620758</v>
      </c>
    </row>
    <row r="35" spans="1:9" s="2" customFormat="1" ht="11.25" x14ac:dyDescent="0.2">
      <c r="A35" s="3" t="s">
        <v>30</v>
      </c>
      <c r="B35" s="5" t="s">
        <v>29</v>
      </c>
      <c r="C35" s="29">
        <v>1050000</v>
      </c>
      <c r="D35" s="30">
        <v>500</v>
      </c>
      <c r="E35" s="31">
        <v>2.494057138204572E-3</v>
      </c>
      <c r="F35" s="30">
        <v>601711.42000000004</v>
      </c>
      <c r="G35" s="31">
        <v>0.53222697301234922</v>
      </c>
      <c r="H35" s="29">
        <v>448288.57999999996</v>
      </c>
      <c r="I35" s="32">
        <v>0.3070610755604033</v>
      </c>
    </row>
    <row r="36" spans="1:9" s="2" customFormat="1" ht="11.25" x14ac:dyDescent="0.2">
      <c r="A36" s="10" t="s">
        <v>28</v>
      </c>
      <c r="B36" s="11" t="s">
        <v>27</v>
      </c>
      <c r="C36" s="21">
        <v>9000000</v>
      </c>
      <c r="D36" s="22">
        <v>333889.91999999998</v>
      </c>
      <c r="E36" s="23">
        <v>1.6654810767011068</v>
      </c>
      <c r="F36" s="22">
        <v>7499440.1500000004</v>
      </c>
      <c r="G36" s="23">
        <v>6.6334196055673633</v>
      </c>
      <c r="H36" s="21">
        <v>1500559.8499999996</v>
      </c>
      <c r="I36" s="24">
        <v>1.0278279261179424</v>
      </c>
    </row>
    <row r="37" spans="1:9" s="2" customFormat="1" ht="11.25" x14ac:dyDescent="0.2">
      <c r="A37" s="3" t="s">
        <v>26</v>
      </c>
      <c r="B37" s="5" t="s">
        <v>15</v>
      </c>
      <c r="C37" s="29">
        <v>16280000</v>
      </c>
      <c r="D37" s="30">
        <v>278837.16000000003</v>
      </c>
      <c r="E37" s="31">
        <v>1.3908716185893808</v>
      </c>
      <c r="F37" s="30">
        <v>5794265.2999999998</v>
      </c>
      <c r="G37" s="31">
        <v>5.1251549811859833</v>
      </c>
      <c r="H37" s="29">
        <v>10485734.699999999</v>
      </c>
      <c r="I37" s="32">
        <v>7.1823399450038252</v>
      </c>
    </row>
    <row r="38" spans="1:9" s="2" customFormat="1" ht="11.25" x14ac:dyDescent="0.2">
      <c r="A38" s="10" t="s">
        <v>25</v>
      </c>
      <c r="B38" s="11" t="s">
        <v>24</v>
      </c>
      <c r="C38" s="21">
        <v>13588000</v>
      </c>
      <c r="D38" s="22">
        <v>1025039.7</v>
      </c>
      <c r="E38" s="23">
        <v>5.1130151614561452</v>
      </c>
      <c r="F38" s="22">
        <v>5177213.01</v>
      </c>
      <c r="G38" s="23">
        <v>4.5793586715579586</v>
      </c>
      <c r="H38" s="21">
        <v>8410786.9900000002</v>
      </c>
      <c r="I38" s="24">
        <v>5.7610776064356743</v>
      </c>
    </row>
    <row r="39" spans="1:9" s="2" customFormat="1" ht="11.25" x14ac:dyDescent="0.2">
      <c r="A39" s="3" t="s">
        <v>23</v>
      </c>
      <c r="B39" s="5" t="s">
        <v>22</v>
      </c>
      <c r="C39" s="29">
        <v>260000</v>
      </c>
      <c r="D39" s="30">
        <v>2440</v>
      </c>
      <c r="E39" s="31">
        <v>1.2170998834438311E-2</v>
      </c>
      <c r="F39" s="30">
        <v>23015.85</v>
      </c>
      <c r="G39" s="31">
        <v>2.0358025075884842E-2</v>
      </c>
      <c r="H39" s="29">
        <v>236984.15</v>
      </c>
      <c r="I39" s="32">
        <v>0.16232536637397266</v>
      </c>
    </row>
    <row r="40" spans="1:9" s="2" customFormat="1" ht="11.25" x14ac:dyDescent="0.2">
      <c r="A40" s="10" t="s">
        <v>74</v>
      </c>
      <c r="B40" s="11" t="s">
        <v>75</v>
      </c>
      <c r="C40" s="21">
        <v>200000</v>
      </c>
      <c r="D40" s="22">
        <v>-50</v>
      </c>
      <c r="E40" s="23">
        <v>-2.4940571382045724E-4</v>
      </c>
      <c r="F40" s="22">
        <v>119633.33</v>
      </c>
      <c r="G40" s="23">
        <v>0.10581830921089624</v>
      </c>
      <c r="H40" s="21">
        <v>80366.67</v>
      </c>
      <c r="I40" s="24">
        <v>5.5048192682954356E-2</v>
      </c>
    </row>
    <row r="41" spans="1:9" s="2" customFormat="1" ht="11.25" x14ac:dyDescent="0.2">
      <c r="A41" s="3" t="s">
        <v>21</v>
      </c>
      <c r="B41" s="5" t="s">
        <v>7</v>
      </c>
      <c r="C41" s="29">
        <v>1200000</v>
      </c>
      <c r="D41" s="30">
        <v>0</v>
      </c>
      <c r="E41" s="31">
        <v>0</v>
      </c>
      <c r="F41" s="30">
        <v>85617.94</v>
      </c>
      <c r="G41" s="31">
        <v>7.5730949300834169E-2</v>
      </c>
      <c r="H41" s="29">
        <v>1114382.06</v>
      </c>
      <c r="I41" s="32">
        <v>0.76331044152143668</v>
      </c>
    </row>
    <row r="42" spans="1:9" s="2" customFormat="1" ht="11.25" x14ac:dyDescent="0.2">
      <c r="A42" s="10" t="s">
        <v>20</v>
      </c>
      <c r="B42" s="11" t="s">
        <v>19</v>
      </c>
      <c r="C42" s="21">
        <v>6280000</v>
      </c>
      <c r="D42" s="22">
        <v>552105.27</v>
      </c>
      <c r="E42" s="23">
        <v>2.7539641793677254</v>
      </c>
      <c r="F42" s="22">
        <v>2727197.16</v>
      </c>
      <c r="G42" s="23">
        <v>2.4122658155211267</v>
      </c>
      <c r="H42" s="21">
        <v>3552802.84</v>
      </c>
      <c r="I42" s="24">
        <v>2.4335383723235946</v>
      </c>
    </row>
    <row r="43" spans="1:9" s="2" customFormat="1" ht="11.25" x14ac:dyDescent="0.2">
      <c r="A43" s="3" t="s">
        <v>18</v>
      </c>
      <c r="B43" s="5" t="s">
        <v>17</v>
      </c>
      <c r="C43" s="29">
        <v>50000</v>
      </c>
      <c r="D43" s="30">
        <v>0</v>
      </c>
      <c r="E43" s="31">
        <v>0</v>
      </c>
      <c r="F43" s="30">
        <v>0</v>
      </c>
      <c r="G43" s="31">
        <v>0</v>
      </c>
      <c r="H43" s="29">
        <v>50000</v>
      </c>
      <c r="I43" s="32">
        <v>3.4248148320040112E-2</v>
      </c>
    </row>
    <row r="44" spans="1:9" s="2" customFormat="1" ht="11.25" x14ac:dyDescent="0.2">
      <c r="A44" s="10" t="s">
        <v>16</v>
      </c>
      <c r="B44" s="11" t="s">
        <v>15</v>
      </c>
      <c r="C44" s="21">
        <v>650000</v>
      </c>
      <c r="D44" s="22">
        <v>0</v>
      </c>
      <c r="E44" s="23">
        <v>0</v>
      </c>
      <c r="F44" s="22">
        <v>78108</v>
      </c>
      <c r="G44" s="23">
        <v>6.9088242347217818E-2</v>
      </c>
      <c r="H44" s="21">
        <v>571892</v>
      </c>
      <c r="I44" s="24">
        <v>0.39172484078088754</v>
      </c>
    </row>
    <row r="45" spans="1:9" s="2" customFormat="1" ht="11.25" x14ac:dyDescent="0.2">
      <c r="A45" s="3" t="s">
        <v>14</v>
      </c>
      <c r="B45" s="5" t="s">
        <v>7</v>
      </c>
      <c r="C45" s="29">
        <v>50000</v>
      </c>
      <c r="D45" s="30">
        <v>0</v>
      </c>
      <c r="E45" s="31">
        <v>0</v>
      </c>
      <c r="F45" s="30">
        <v>0</v>
      </c>
      <c r="G45" s="31">
        <v>0</v>
      </c>
      <c r="H45" s="29">
        <v>50000</v>
      </c>
      <c r="I45" s="32">
        <v>3.4248148320040112E-2</v>
      </c>
    </row>
    <row r="46" spans="1:9" s="2" customFormat="1" ht="11.25" x14ac:dyDescent="0.2">
      <c r="A46" s="10"/>
      <c r="B46" s="12" t="s">
        <v>13</v>
      </c>
      <c r="C46" s="38">
        <v>5100000</v>
      </c>
      <c r="D46" s="39">
        <v>702015.04</v>
      </c>
      <c r="E46" s="40">
        <v>3.5017312432779364</v>
      </c>
      <c r="F46" s="39">
        <v>2335036.67</v>
      </c>
      <c r="G46" s="40">
        <v>2.0653912447713485</v>
      </c>
      <c r="H46" s="38">
        <v>2764963.33</v>
      </c>
      <c r="I46" s="41">
        <v>1.8938974845062402</v>
      </c>
    </row>
    <row r="47" spans="1:9" s="2" customFormat="1" ht="11.25" x14ac:dyDescent="0.2">
      <c r="A47" s="3" t="s">
        <v>72</v>
      </c>
      <c r="B47" s="5" t="s">
        <v>73</v>
      </c>
      <c r="C47" s="29">
        <v>1500000</v>
      </c>
      <c r="D47" s="30">
        <v>0</v>
      </c>
      <c r="E47" s="31">
        <v>0</v>
      </c>
      <c r="F47" s="30">
        <v>455075</v>
      </c>
      <c r="G47" s="31">
        <v>0.40252383732985286</v>
      </c>
      <c r="H47" s="29">
        <v>1044925</v>
      </c>
      <c r="I47" s="32">
        <v>0.71573492766635827</v>
      </c>
    </row>
    <row r="48" spans="1:9" s="2" customFormat="1" ht="11.25" x14ac:dyDescent="0.2">
      <c r="A48" s="10" t="s">
        <v>12</v>
      </c>
      <c r="B48" s="11" t="s">
        <v>11</v>
      </c>
      <c r="C48" s="21">
        <v>1400000</v>
      </c>
      <c r="D48" s="22">
        <v>193603.04</v>
      </c>
      <c r="E48" s="23">
        <v>0.96571408778021051</v>
      </c>
      <c r="F48" s="22">
        <v>1267763.17</v>
      </c>
      <c r="G48" s="23">
        <v>1.1213643817257783</v>
      </c>
      <c r="H48" s="21">
        <v>132236.83000000007</v>
      </c>
      <c r="I48" s="24">
        <v>9.0577331344238649E-2</v>
      </c>
    </row>
    <row r="49" spans="1:9" s="2" customFormat="1" ht="11.25" x14ac:dyDescent="0.2">
      <c r="A49" s="3" t="s">
        <v>10</v>
      </c>
      <c r="B49" s="5" t="s">
        <v>9</v>
      </c>
      <c r="C49" s="29">
        <v>2100000</v>
      </c>
      <c r="D49" s="30">
        <v>508412</v>
      </c>
      <c r="E49" s="31">
        <v>2.5360171554977256</v>
      </c>
      <c r="F49" s="30">
        <v>612198.5</v>
      </c>
      <c r="G49" s="31">
        <v>0.54150302571571707</v>
      </c>
      <c r="H49" s="29">
        <v>1487801.5</v>
      </c>
      <c r="I49" s="32">
        <v>1.0190889288555631</v>
      </c>
    </row>
    <row r="50" spans="1:9" s="2" customFormat="1" ht="12" thickBot="1" x14ac:dyDescent="0.25">
      <c r="A50" s="10" t="s">
        <v>8</v>
      </c>
      <c r="B50" s="11" t="s">
        <v>7</v>
      </c>
      <c r="C50" s="21">
        <v>100000</v>
      </c>
      <c r="D50" s="22">
        <v>0</v>
      </c>
      <c r="E50" s="23">
        <v>0</v>
      </c>
      <c r="F50" s="22">
        <v>0</v>
      </c>
      <c r="G50" s="23">
        <v>0</v>
      </c>
      <c r="H50" s="21">
        <v>100000</v>
      </c>
      <c r="I50" s="24">
        <v>6.8496296640080223E-2</v>
      </c>
    </row>
    <row r="51" spans="1:9" s="2" customFormat="1" ht="16.5" customHeight="1" thickTop="1" thickBot="1" x14ac:dyDescent="0.2">
      <c r="A51" s="42" t="s">
        <v>0</v>
      </c>
      <c r="B51" s="43"/>
      <c r="C51" s="16">
        <f>SUM(C46+C4)</f>
        <v>259048710.69</v>
      </c>
      <c r="D51" s="16">
        <f>SUM(D46+D4)</f>
        <v>20047656.18</v>
      </c>
      <c r="E51" s="16">
        <f>SUM(E42+E4)</f>
        <v>99.252232936089797</v>
      </c>
      <c r="F51" s="16">
        <f>SUM(F46+F4)</f>
        <v>113055416.3</v>
      </c>
      <c r="G51" s="16">
        <f>SUM(G42+G4)</f>
        <v>100.34687457074978</v>
      </c>
      <c r="H51" s="16">
        <f>SUM(H46+H4)</f>
        <v>145993294.39000002</v>
      </c>
      <c r="I51" s="16">
        <f>SUM(I42+I4)</f>
        <v>100.53964088781736</v>
      </c>
    </row>
    <row r="52" spans="1:9" s="2" customFormat="1" ht="16.5" customHeight="1" thickTop="1" x14ac:dyDescent="0.15">
      <c r="A52" s="44" t="s">
        <v>71</v>
      </c>
      <c r="B52" s="44"/>
      <c r="C52" s="45"/>
      <c r="D52" s="45"/>
      <c r="E52" s="45"/>
      <c r="F52" s="45"/>
      <c r="G52" s="45"/>
      <c r="H52" s="45"/>
      <c r="I52" s="45"/>
    </row>
    <row r="53" spans="1:9" s="2" customFormat="1" ht="16.5" customHeight="1" x14ac:dyDescent="0.15">
      <c r="A53" s="6"/>
      <c r="B53" s="6" t="s">
        <v>6</v>
      </c>
      <c r="C53" s="7">
        <f>F5</f>
        <v>60510180.539999999</v>
      </c>
      <c r="D53" s="7"/>
      <c r="E53" s="7"/>
      <c r="F53" s="7"/>
      <c r="G53" s="7"/>
      <c r="H53" s="7"/>
      <c r="I53" s="7"/>
    </row>
    <row r="54" spans="1:9" s="2" customFormat="1" ht="16.5" customHeight="1" x14ac:dyDescent="0.15">
      <c r="A54" s="6"/>
      <c r="B54" s="6" t="s">
        <v>5</v>
      </c>
      <c r="C54" s="7">
        <f>F19</f>
        <v>25772064.530000001</v>
      </c>
      <c r="D54" s="7"/>
      <c r="E54" s="7"/>
      <c r="F54" s="7"/>
      <c r="G54" s="7"/>
      <c r="H54" s="7"/>
      <c r="I54" s="7"/>
    </row>
    <row r="55" spans="1:9" s="2" customFormat="1" ht="16.5" customHeight="1" x14ac:dyDescent="0.15">
      <c r="A55" s="6"/>
      <c r="B55" s="6" t="s">
        <v>44</v>
      </c>
      <c r="C55" s="7">
        <f>F27</f>
        <v>24438134.560000002</v>
      </c>
      <c r="D55" s="7"/>
      <c r="E55" s="7"/>
      <c r="F55" s="7"/>
      <c r="G55" s="7"/>
      <c r="H55" s="7"/>
      <c r="I55" s="7"/>
    </row>
    <row r="56" spans="1:9" s="2" customFormat="1" ht="16.5" customHeight="1" x14ac:dyDescent="0.15">
      <c r="A56" s="6"/>
      <c r="B56" s="6" t="s">
        <v>4</v>
      </c>
      <c r="C56" s="7">
        <f>F46</f>
        <v>2335036.67</v>
      </c>
      <c r="D56" s="7"/>
      <c r="E56" s="7"/>
      <c r="F56" s="7"/>
      <c r="G56" s="7"/>
      <c r="H56" s="7"/>
      <c r="I56" s="7"/>
    </row>
    <row r="57" spans="1:9" s="2" customFormat="1" ht="16.5" customHeight="1" x14ac:dyDescent="0.15">
      <c r="A57" s="6"/>
      <c r="B57" s="6"/>
      <c r="C57" s="7">
        <f>SUM(C53:C56)</f>
        <v>113055416.3</v>
      </c>
      <c r="D57" s="7"/>
      <c r="E57" s="7"/>
      <c r="F57" s="7"/>
      <c r="G57" s="7"/>
      <c r="H57" s="7"/>
      <c r="I57" s="7"/>
    </row>
    <row r="58" spans="1:9" s="2" customFormat="1" ht="16.5" customHeight="1" x14ac:dyDescent="0.15">
      <c r="A58" s="6"/>
      <c r="B58" s="6"/>
      <c r="C58" s="7"/>
      <c r="D58" s="7"/>
      <c r="E58" s="7"/>
      <c r="F58" s="7"/>
      <c r="G58" s="7"/>
      <c r="H58" s="7"/>
      <c r="I58" s="7"/>
    </row>
    <row r="59" spans="1:9" s="2" customFormat="1" ht="16.5" customHeight="1" x14ac:dyDescent="0.15">
      <c r="A59" s="6"/>
      <c r="B59" s="6"/>
      <c r="C59" s="7"/>
      <c r="D59" s="7"/>
      <c r="E59" s="7"/>
      <c r="F59" s="7"/>
      <c r="G59" s="7"/>
      <c r="H59" s="7"/>
      <c r="I59" s="7"/>
    </row>
    <row r="60" spans="1:9" s="2" customFormat="1" ht="16.5" customHeight="1" x14ac:dyDescent="0.15">
      <c r="A60" s="6"/>
      <c r="B60" s="6"/>
      <c r="C60" s="7"/>
      <c r="D60" s="7"/>
      <c r="E60" s="7"/>
      <c r="F60" s="7"/>
      <c r="G60" s="7"/>
      <c r="H60" s="7"/>
      <c r="I60" s="7"/>
    </row>
    <row r="61" spans="1:9" s="2" customFormat="1" ht="16.5" customHeight="1" x14ac:dyDescent="0.15">
      <c r="A61" s="6"/>
      <c r="B61" s="6"/>
      <c r="C61" s="7"/>
      <c r="D61" s="7"/>
      <c r="E61" s="7"/>
      <c r="F61" s="7"/>
      <c r="G61" s="7"/>
      <c r="H61" s="7"/>
      <c r="I61" s="7"/>
    </row>
    <row r="62" spans="1:9" s="2" customFormat="1" ht="16.5" customHeight="1" x14ac:dyDescent="0.15">
      <c r="A62" s="6"/>
      <c r="B62" s="6"/>
      <c r="C62" s="7"/>
      <c r="D62" s="7"/>
      <c r="E62" s="7"/>
      <c r="F62" s="7"/>
      <c r="G62" s="7"/>
      <c r="H62" s="7"/>
      <c r="I62" s="7"/>
    </row>
    <row r="63" spans="1:9" s="2" customFormat="1" ht="16.5" customHeight="1" x14ac:dyDescent="0.15">
      <c r="A63" s="6"/>
      <c r="B63" s="6"/>
      <c r="C63" s="7"/>
      <c r="D63" s="7"/>
      <c r="E63" s="7"/>
      <c r="F63" s="7"/>
      <c r="G63" s="7"/>
      <c r="H63" s="7"/>
      <c r="I63" s="7"/>
    </row>
  </sheetData>
  <mergeCells count="9">
    <mergeCell ref="A51:B51"/>
    <mergeCell ref="A52:I52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I63"/>
  <sheetViews>
    <sheetView tabSelected="1" topLeftCell="A58" zoomScale="120" workbookViewId="0">
      <selection activeCell="B82" sqref="B82"/>
    </sheetView>
  </sheetViews>
  <sheetFormatPr defaultRowHeight="12.75" x14ac:dyDescent="0.2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9.5703125" style="8" bestFit="1" customWidth="1"/>
    <col min="6" max="6" width="13.7109375" style="8" customWidth="1"/>
    <col min="7" max="7" width="10.28515625" style="8" bestFit="1" customWidth="1"/>
    <col min="8" max="8" width="13.7109375" style="8" customWidth="1"/>
    <col min="9" max="9" width="9.7109375" style="8" bestFit="1" customWidth="1"/>
    <col min="10" max="16384" width="9.140625" style="1"/>
  </cols>
  <sheetData>
    <row r="1" spans="1:9" s="2" customFormat="1" ht="30" customHeight="1" thickBot="1" x14ac:dyDescent="0.2">
      <c r="A1" s="46" t="s">
        <v>77</v>
      </c>
      <c r="B1" s="46"/>
      <c r="C1" s="46"/>
      <c r="D1" s="46"/>
      <c r="E1" s="46"/>
      <c r="F1" s="46"/>
      <c r="G1" s="46"/>
      <c r="H1" s="46"/>
      <c r="I1" s="46"/>
    </row>
    <row r="2" spans="1:9" s="2" customFormat="1" ht="15" customHeight="1" thickBot="1" x14ac:dyDescent="0.25">
      <c r="A2" s="47" t="s">
        <v>3</v>
      </c>
      <c r="B2" s="48" t="s">
        <v>69</v>
      </c>
      <c r="C2" s="49" t="s">
        <v>68</v>
      </c>
      <c r="D2" s="51" t="s">
        <v>84</v>
      </c>
      <c r="E2" s="47"/>
      <c r="F2" s="52" t="s">
        <v>70</v>
      </c>
      <c r="G2" s="53"/>
      <c r="H2" s="54" t="s">
        <v>2</v>
      </c>
      <c r="I2" s="55"/>
    </row>
    <row r="3" spans="1:9" s="2" customFormat="1" ht="15" customHeight="1" thickBot="1" x14ac:dyDescent="0.2">
      <c r="A3" s="47"/>
      <c r="B3" s="48"/>
      <c r="C3" s="50"/>
      <c r="D3" s="9" t="s">
        <v>1</v>
      </c>
      <c r="E3" s="9" t="s">
        <v>67</v>
      </c>
      <c r="F3" s="9" t="s">
        <v>1</v>
      </c>
      <c r="G3" s="9" t="s">
        <v>67</v>
      </c>
      <c r="H3" s="9" t="s">
        <v>1</v>
      </c>
      <c r="I3" s="37" t="s">
        <v>67</v>
      </c>
    </row>
    <row r="4" spans="1:9" s="2" customFormat="1" ht="11.25" x14ac:dyDescent="0.2">
      <c r="A4" s="10"/>
      <c r="B4" s="12" t="s">
        <v>66</v>
      </c>
      <c r="C4" s="18">
        <v>259188025.443156</v>
      </c>
      <c r="D4" s="18">
        <v>21662514.890000004</v>
      </c>
      <c r="E4" s="19">
        <v>99.596603573373159</v>
      </c>
      <c r="F4" s="18">
        <v>132382894.51999998</v>
      </c>
      <c r="G4" s="19">
        <v>98.202763724177203</v>
      </c>
      <c r="H4" s="18">
        <v>126805130.92315602</v>
      </c>
      <c r="I4" s="20">
        <v>97.932364150873724</v>
      </c>
    </row>
    <row r="5" spans="1:9" s="2" customFormat="1" ht="11.25" x14ac:dyDescent="0.2">
      <c r="A5" s="3"/>
      <c r="B5" s="4" t="s">
        <v>65</v>
      </c>
      <c r="C5" s="26">
        <v>169764200</v>
      </c>
      <c r="D5" s="26">
        <v>13553951.590000004</v>
      </c>
      <c r="E5" s="27">
        <v>62.316289231269437</v>
      </c>
      <c r="F5" s="26">
        <v>74064132.12999998</v>
      </c>
      <c r="G5" s="27">
        <v>54.941406851470539</v>
      </c>
      <c r="H5" s="26">
        <v>95700067.87000002</v>
      </c>
      <c r="I5" s="28">
        <v>73.909737150838879</v>
      </c>
    </row>
    <row r="6" spans="1:9" s="2" customFormat="1" ht="11.25" x14ac:dyDescent="0.2">
      <c r="A6" s="10" t="s">
        <v>82</v>
      </c>
      <c r="B6" s="11" t="s">
        <v>83</v>
      </c>
      <c r="C6" s="21">
        <v>120000</v>
      </c>
      <c r="D6" s="22">
        <v>9067.5</v>
      </c>
      <c r="E6" s="23">
        <v>4.1689167092896148E-2</v>
      </c>
      <c r="F6" s="22">
        <v>24972.97</v>
      </c>
      <c r="G6" s="23">
        <v>1.8525162796092686E-2</v>
      </c>
      <c r="H6" s="21">
        <v>95027.03</v>
      </c>
      <c r="I6" s="24">
        <v>7.338994596185211E-2</v>
      </c>
    </row>
    <row r="7" spans="1:9" s="2" customFormat="1" ht="11.25" x14ac:dyDescent="0.2">
      <c r="A7" s="3" t="s">
        <v>64</v>
      </c>
      <c r="B7" s="5" t="s">
        <v>63</v>
      </c>
      <c r="C7" s="29">
        <v>138244200</v>
      </c>
      <c r="D7" s="30">
        <v>11171300</v>
      </c>
      <c r="E7" s="31">
        <v>51.361697529073147</v>
      </c>
      <c r="F7" s="30">
        <v>57553769.609999999</v>
      </c>
      <c r="G7" s="31">
        <v>42.69387868379539</v>
      </c>
      <c r="H7" s="29">
        <v>80690430.390000001</v>
      </c>
      <c r="I7" s="32">
        <v>62.317703983389663</v>
      </c>
    </row>
    <row r="8" spans="1:9" s="2" customFormat="1" ht="11.25" x14ac:dyDescent="0.2">
      <c r="A8" s="10" t="s">
        <v>62</v>
      </c>
      <c r="B8" s="11" t="s">
        <v>61</v>
      </c>
      <c r="C8" s="21">
        <v>700000</v>
      </c>
      <c r="D8" s="22">
        <v>40416.230000000003</v>
      </c>
      <c r="E8" s="23">
        <v>0.18581957162778301</v>
      </c>
      <c r="F8" s="22">
        <v>242280.19</v>
      </c>
      <c r="G8" s="23">
        <v>0.17972551771047923</v>
      </c>
      <c r="H8" s="21">
        <v>457719.81</v>
      </c>
      <c r="I8" s="24">
        <v>0.35349975813796575</v>
      </c>
    </row>
    <row r="9" spans="1:9" s="2" customFormat="1" ht="11.25" x14ac:dyDescent="0.2">
      <c r="A9" s="3" t="s">
        <v>60</v>
      </c>
      <c r="B9" s="5" t="s">
        <v>45</v>
      </c>
      <c r="C9" s="29">
        <v>2200000</v>
      </c>
      <c r="D9" s="30">
        <v>204839.88</v>
      </c>
      <c r="E9" s="31">
        <v>0.94178152573573715</v>
      </c>
      <c r="F9" s="30">
        <v>1218704.19</v>
      </c>
      <c r="G9" s="31">
        <v>0.90404519446546683</v>
      </c>
      <c r="H9" s="29">
        <v>981295.81</v>
      </c>
      <c r="I9" s="32">
        <v>0.75786064731784097</v>
      </c>
    </row>
    <row r="10" spans="1:9" s="2" customFormat="1" ht="11.25" x14ac:dyDescent="0.2">
      <c r="A10" s="10" t="s">
        <v>59</v>
      </c>
      <c r="B10" s="11" t="s">
        <v>58</v>
      </c>
      <c r="C10" s="21">
        <v>750000</v>
      </c>
      <c r="D10" s="22">
        <v>65197.01</v>
      </c>
      <c r="E10" s="23">
        <v>0.29975285843366101</v>
      </c>
      <c r="F10" s="22">
        <v>271945.76</v>
      </c>
      <c r="G10" s="23">
        <v>0.20173169133295521</v>
      </c>
      <c r="H10" s="21">
        <v>478054.24</v>
      </c>
      <c r="I10" s="24">
        <v>0.36920416054710198</v>
      </c>
    </row>
    <row r="11" spans="1:9" s="2" customFormat="1" ht="11.25" x14ac:dyDescent="0.2">
      <c r="A11" s="3" t="s">
        <v>51</v>
      </c>
      <c r="B11" s="5" t="s">
        <v>7</v>
      </c>
      <c r="C11" s="29">
        <v>300000</v>
      </c>
      <c r="D11" s="30">
        <v>1007.22</v>
      </c>
      <c r="E11" s="31">
        <v>4.6308423357382814E-3</v>
      </c>
      <c r="F11" s="30">
        <v>1126.18</v>
      </c>
      <c r="G11" s="31">
        <v>8.3540995875555299E-4</v>
      </c>
      <c r="H11" s="29">
        <v>298873.82</v>
      </c>
      <c r="I11" s="32">
        <v>0.23082204609796089</v>
      </c>
    </row>
    <row r="12" spans="1:9" s="2" customFormat="1" ht="11.25" x14ac:dyDescent="0.2">
      <c r="A12" s="10" t="s">
        <v>50</v>
      </c>
      <c r="B12" s="11" t="s">
        <v>49</v>
      </c>
      <c r="C12" s="21">
        <v>3400000</v>
      </c>
      <c r="D12" s="22">
        <v>98657.17</v>
      </c>
      <c r="E12" s="23">
        <v>0.45359087345379229</v>
      </c>
      <c r="F12" s="22">
        <v>1933526.5699999998</v>
      </c>
      <c r="G12" s="23">
        <v>1.4343065514362405</v>
      </c>
      <c r="H12" s="21">
        <v>1466473.4300000002</v>
      </c>
      <c r="I12" s="24">
        <v>1.1325662370190033</v>
      </c>
    </row>
    <row r="13" spans="1:9" s="2" customFormat="1" ht="11.25" x14ac:dyDescent="0.2">
      <c r="A13" s="3" t="s">
        <v>57</v>
      </c>
      <c r="B13" s="5" t="s">
        <v>55</v>
      </c>
      <c r="C13" s="29">
        <v>1100000</v>
      </c>
      <c r="D13" s="30">
        <v>21522.639999999999</v>
      </c>
      <c r="E13" s="31">
        <v>9.8953508159939391E-2</v>
      </c>
      <c r="F13" s="30">
        <v>455652.05</v>
      </c>
      <c r="G13" s="31">
        <v>0.33800658890886276</v>
      </c>
      <c r="H13" s="29">
        <v>644347.94999999995</v>
      </c>
      <c r="I13" s="32">
        <v>0.49763379147101811</v>
      </c>
    </row>
    <row r="14" spans="1:9" s="2" customFormat="1" ht="11.25" x14ac:dyDescent="0.2">
      <c r="A14" s="10" t="s">
        <v>48</v>
      </c>
      <c r="B14" s="11" t="s">
        <v>45</v>
      </c>
      <c r="C14" s="21">
        <v>21000000</v>
      </c>
      <c r="D14" s="22">
        <v>1906240.62</v>
      </c>
      <c r="E14" s="23">
        <v>8.7642220817696135</v>
      </c>
      <c r="F14" s="22">
        <v>11550311.900000002</v>
      </c>
      <c r="G14" s="23">
        <v>8.5681201832680145</v>
      </c>
      <c r="H14" s="21">
        <v>9449688.0999999978</v>
      </c>
      <c r="I14" s="24">
        <v>7.2980508705297504</v>
      </c>
    </row>
    <row r="15" spans="1:9" s="2" customFormat="1" ht="11.25" x14ac:dyDescent="0.2">
      <c r="A15" s="3" t="s">
        <v>47</v>
      </c>
      <c r="B15" s="5" t="s">
        <v>7</v>
      </c>
      <c r="C15" s="29">
        <v>400000</v>
      </c>
      <c r="D15" s="30">
        <v>261.88</v>
      </c>
      <c r="E15" s="31">
        <v>1.2040318807044548E-3</v>
      </c>
      <c r="F15" s="30">
        <v>261.88</v>
      </c>
      <c r="G15" s="31">
        <v>1.9426482444982523E-4</v>
      </c>
      <c r="H15" s="29">
        <v>399738.12</v>
      </c>
      <c r="I15" s="32">
        <v>0.30872015073703085</v>
      </c>
    </row>
    <row r="16" spans="1:9" s="2" customFormat="1" ht="11.25" x14ac:dyDescent="0.2">
      <c r="A16" s="10" t="s">
        <v>56</v>
      </c>
      <c r="B16" s="11" t="s">
        <v>55</v>
      </c>
      <c r="C16" s="21">
        <v>900000</v>
      </c>
      <c r="D16" s="22">
        <v>0</v>
      </c>
      <c r="E16" s="23">
        <v>0</v>
      </c>
      <c r="F16" s="22">
        <v>523928.21</v>
      </c>
      <c r="G16" s="23">
        <v>0.38865442851672971</v>
      </c>
      <c r="H16" s="21">
        <v>376071.79</v>
      </c>
      <c r="I16" s="24">
        <v>0.29044250194788779</v>
      </c>
    </row>
    <row r="17" spans="1:9" s="2" customFormat="1" ht="11.25" x14ac:dyDescent="0.2">
      <c r="A17" s="3" t="s">
        <v>21</v>
      </c>
      <c r="B17" s="5" t="s">
        <v>7</v>
      </c>
      <c r="C17" s="29">
        <v>50000</v>
      </c>
      <c r="D17" s="30">
        <v>0</v>
      </c>
      <c r="E17" s="31">
        <v>0</v>
      </c>
      <c r="F17" s="30">
        <v>0</v>
      </c>
      <c r="G17" s="31">
        <v>0</v>
      </c>
      <c r="H17" s="29">
        <v>50000</v>
      </c>
      <c r="I17" s="32">
        <v>3.8615300279221665E-2</v>
      </c>
    </row>
    <row r="18" spans="1:9" s="2" customFormat="1" ht="11.25" x14ac:dyDescent="0.2">
      <c r="A18" s="10" t="s">
        <v>46</v>
      </c>
      <c r="B18" s="11" t="s">
        <v>45</v>
      </c>
      <c r="C18" s="21">
        <v>600000</v>
      </c>
      <c r="D18" s="22">
        <v>35441.440000000002</v>
      </c>
      <c r="E18" s="23">
        <v>0.1629472417064079</v>
      </c>
      <c r="F18" s="22">
        <v>287652.62</v>
      </c>
      <c r="G18" s="23">
        <v>0.21338317445712651</v>
      </c>
      <c r="H18" s="21">
        <v>312347.38</v>
      </c>
      <c r="I18" s="24">
        <v>0.24122775740256308</v>
      </c>
    </row>
    <row r="19" spans="1:9" s="2" customFormat="1" ht="11.25" x14ac:dyDescent="0.2">
      <c r="A19" s="3"/>
      <c r="B19" s="4" t="s">
        <v>54</v>
      </c>
      <c r="C19" s="26">
        <v>33225825.443156019</v>
      </c>
      <c r="D19" s="26">
        <v>6005977.5999999996</v>
      </c>
      <c r="E19" s="27">
        <v>27.613366829069907</v>
      </c>
      <c r="F19" s="26">
        <v>31778042.130000003</v>
      </c>
      <c r="G19" s="27">
        <v>23.573223521244849</v>
      </c>
      <c r="H19" s="26">
        <v>1447783.3131560162</v>
      </c>
      <c r="I19" s="28">
        <v>1.1181317475353194</v>
      </c>
    </row>
    <row r="20" spans="1:9" s="2" customFormat="1" ht="11.25" x14ac:dyDescent="0.2">
      <c r="A20" s="10" t="s">
        <v>53</v>
      </c>
      <c r="B20" s="11" t="s">
        <v>52</v>
      </c>
      <c r="C20" s="21">
        <v>29345825.443156019</v>
      </c>
      <c r="D20" s="22">
        <v>5239314.75</v>
      </c>
      <c r="E20" s="23">
        <v>24.088521429834621</v>
      </c>
      <c r="F20" s="22">
        <v>29345825.440000005</v>
      </c>
      <c r="G20" s="23">
        <v>21.768984372372142</v>
      </c>
      <c r="H20" s="21">
        <v>3.1560137867927551E-3</v>
      </c>
      <c r="I20" s="24">
        <v>2.437408401247314E-9</v>
      </c>
    </row>
    <row r="21" spans="1:9" s="2" customFormat="1" ht="11.25" x14ac:dyDescent="0.2">
      <c r="A21" s="3" t="s">
        <v>51</v>
      </c>
      <c r="B21" s="5" t="s">
        <v>7</v>
      </c>
      <c r="C21" s="29">
        <v>500000</v>
      </c>
      <c r="D21" s="30">
        <v>0</v>
      </c>
      <c r="E21" s="31">
        <v>0</v>
      </c>
      <c r="F21" s="30">
        <v>28759.82</v>
      </c>
      <c r="G21" s="31">
        <v>2.133428052355496E-2</v>
      </c>
      <c r="H21" s="29">
        <v>471240.18</v>
      </c>
      <c r="I21" s="32">
        <v>0.36394162108668932</v>
      </c>
    </row>
    <row r="22" spans="1:9" s="2" customFormat="1" ht="11.25" x14ac:dyDescent="0.2">
      <c r="A22" s="10" t="s">
        <v>50</v>
      </c>
      <c r="B22" s="11" t="s">
        <v>49</v>
      </c>
      <c r="C22" s="21">
        <v>3000000</v>
      </c>
      <c r="D22" s="22">
        <v>753115.27</v>
      </c>
      <c r="E22" s="23">
        <v>3.4625584043277202</v>
      </c>
      <c r="F22" s="22">
        <v>2333682.9</v>
      </c>
      <c r="G22" s="23">
        <v>1.7311459404691425</v>
      </c>
      <c r="H22" s="21">
        <v>666317.10000000009</v>
      </c>
      <c r="I22" s="24">
        <v>0.51460069795360341</v>
      </c>
    </row>
    <row r="23" spans="1:9" s="2" customFormat="1" ht="11.25" x14ac:dyDescent="0.2">
      <c r="A23" s="3" t="s">
        <v>48</v>
      </c>
      <c r="B23" s="5" t="s">
        <v>45</v>
      </c>
      <c r="C23" s="29">
        <v>50000</v>
      </c>
      <c r="D23" s="30">
        <v>0</v>
      </c>
      <c r="E23" s="31">
        <v>0</v>
      </c>
      <c r="F23" s="30">
        <v>0</v>
      </c>
      <c r="G23" s="31">
        <v>0</v>
      </c>
      <c r="H23" s="29">
        <v>50000</v>
      </c>
      <c r="I23" s="32">
        <v>3.8615300279221665E-2</v>
      </c>
    </row>
    <row r="24" spans="1:9" s="2" customFormat="1" ht="11.25" x14ac:dyDescent="0.2">
      <c r="A24" s="10" t="s">
        <v>47</v>
      </c>
      <c r="B24" s="11" t="s">
        <v>7</v>
      </c>
      <c r="C24" s="21">
        <v>50000</v>
      </c>
      <c r="D24" s="22">
        <v>0</v>
      </c>
      <c r="E24" s="23">
        <v>0</v>
      </c>
      <c r="F24" s="22">
        <v>0</v>
      </c>
      <c r="G24" s="23">
        <v>0</v>
      </c>
      <c r="H24" s="21">
        <v>50000</v>
      </c>
      <c r="I24" s="24">
        <v>3.8615300279221665E-2</v>
      </c>
    </row>
    <row r="25" spans="1:9" s="2" customFormat="1" ht="11.25" x14ac:dyDescent="0.2">
      <c r="A25" s="3" t="s">
        <v>46</v>
      </c>
      <c r="B25" s="5" t="s">
        <v>45</v>
      </c>
      <c r="C25" s="29">
        <v>230000</v>
      </c>
      <c r="D25" s="30">
        <v>13547.58</v>
      </c>
      <c r="E25" s="31">
        <v>6.2286994907568574E-2</v>
      </c>
      <c r="F25" s="30">
        <v>69773.97</v>
      </c>
      <c r="G25" s="31">
        <v>5.1758927880011345E-2</v>
      </c>
      <c r="H25" s="29">
        <v>160226.03</v>
      </c>
      <c r="I25" s="32">
        <v>0.12374352521995156</v>
      </c>
    </row>
    <row r="26" spans="1:9" s="2" customFormat="1" ht="11.25" x14ac:dyDescent="0.2">
      <c r="A26" s="10" t="s">
        <v>14</v>
      </c>
      <c r="B26" s="11" t="s">
        <v>7</v>
      </c>
      <c r="C26" s="21">
        <v>50000</v>
      </c>
      <c r="D26" s="22">
        <v>0</v>
      </c>
      <c r="E26" s="23">
        <v>0</v>
      </c>
      <c r="F26" s="22">
        <v>0</v>
      </c>
      <c r="G26" s="23">
        <v>0</v>
      </c>
      <c r="H26" s="21">
        <v>50000</v>
      </c>
      <c r="I26" s="24">
        <v>3.8615300279221665E-2</v>
      </c>
    </row>
    <row r="27" spans="1:9" s="2" customFormat="1" ht="11.25" x14ac:dyDescent="0.2">
      <c r="A27" s="3"/>
      <c r="B27" s="4" t="s">
        <v>44</v>
      </c>
      <c r="C27" s="26">
        <v>56198000</v>
      </c>
      <c r="D27" s="26">
        <v>2102585.7000000002</v>
      </c>
      <c r="E27" s="27">
        <v>9.6669475130338043</v>
      </c>
      <c r="F27" s="26">
        <v>26540720.259999998</v>
      </c>
      <c r="G27" s="27">
        <v>19.688133351461811</v>
      </c>
      <c r="H27" s="26">
        <v>29657279.740000002</v>
      </c>
      <c r="I27" s="28">
        <v>22.90449525249954</v>
      </c>
    </row>
    <row r="28" spans="1:9" s="2" customFormat="1" ht="11.25" x14ac:dyDescent="0.2">
      <c r="A28" s="10" t="s">
        <v>43</v>
      </c>
      <c r="B28" s="11" t="s">
        <v>42</v>
      </c>
      <c r="C28" s="21">
        <v>2200000</v>
      </c>
      <c r="D28" s="22">
        <v>181021.33</v>
      </c>
      <c r="E28" s="23">
        <v>0.83227223311257725</v>
      </c>
      <c r="F28" s="22">
        <v>939419.82</v>
      </c>
      <c r="G28" s="23">
        <v>0.69686965945084167</v>
      </c>
      <c r="H28" s="21">
        <v>1260580.1800000002</v>
      </c>
      <c r="I28" s="24">
        <v>0.97355364353470597</v>
      </c>
    </row>
    <row r="29" spans="1:9" s="2" customFormat="1" ht="11.25" x14ac:dyDescent="0.2">
      <c r="A29" s="3" t="s">
        <v>41</v>
      </c>
      <c r="B29" s="5" t="s">
        <v>40</v>
      </c>
      <c r="C29" s="29">
        <v>1100000</v>
      </c>
      <c r="D29" s="30">
        <v>-31501.200000000001</v>
      </c>
      <c r="E29" s="31">
        <v>-0.14483140782208329</v>
      </c>
      <c r="F29" s="30">
        <v>610429.54</v>
      </c>
      <c r="G29" s="31">
        <v>0.45282185515154877</v>
      </c>
      <c r="H29" s="29">
        <v>489570.45999999996</v>
      </c>
      <c r="I29" s="32">
        <v>0.37809820641473352</v>
      </c>
    </row>
    <row r="30" spans="1:9" s="2" customFormat="1" ht="11.25" x14ac:dyDescent="0.2">
      <c r="A30" s="10" t="s">
        <v>39</v>
      </c>
      <c r="B30" s="11" t="s">
        <v>17</v>
      </c>
      <c r="C30" s="21">
        <v>2850000</v>
      </c>
      <c r="D30" s="22">
        <v>6934.4400000000005</v>
      </c>
      <c r="E30" s="23">
        <v>3.1882109496075305E-2</v>
      </c>
      <c r="F30" s="22">
        <v>532287.6100000001</v>
      </c>
      <c r="G30" s="23">
        <v>0.39485550295351707</v>
      </c>
      <c r="H30" s="21">
        <v>2317712.3899999997</v>
      </c>
      <c r="I30" s="24">
        <v>1.7899831980144498</v>
      </c>
    </row>
    <row r="31" spans="1:9" s="2" customFormat="1" ht="11.25" x14ac:dyDescent="0.2">
      <c r="A31" s="3" t="s">
        <v>38</v>
      </c>
      <c r="B31" s="5" t="s">
        <v>37</v>
      </c>
      <c r="C31" s="29">
        <v>100000</v>
      </c>
      <c r="D31" s="30">
        <v>0</v>
      </c>
      <c r="E31" s="31">
        <v>0</v>
      </c>
      <c r="F31" s="30">
        <v>5000</v>
      </c>
      <c r="G31" s="31">
        <v>3.7090427762682377E-3</v>
      </c>
      <c r="H31" s="29">
        <v>95000</v>
      </c>
      <c r="I31" s="32">
        <v>7.3369070530521149E-2</v>
      </c>
    </row>
    <row r="32" spans="1:9" s="2" customFormat="1" ht="11.25" x14ac:dyDescent="0.2">
      <c r="A32" s="10" t="s">
        <v>36</v>
      </c>
      <c r="B32" s="11" t="s">
        <v>35</v>
      </c>
      <c r="C32" s="21">
        <v>100000</v>
      </c>
      <c r="D32" s="22">
        <v>8610</v>
      </c>
      <c r="E32" s="23">
        <v>3.9585743443047793E-2</v>
      </c>
      <c r="F32" s="22">
        <v>48610</v>
      </c>
      <c r="G32" s="23">
        <v>3.6059313870879808E-2</v>
      </c>
      <c r="H32" s="21">
        <v>51390</v>
      </c>
      <c r="I32" s="24">
        <v>3.9688805626984021E-2</v>
      </c>
    </row>
    <row r="33" spans="1:9" s="2" customFormat="1" ht="11.25" x14ac:dyDescent="0.2">
      <c r="A33" s="3" t="s">
        <v>34</v>
      </c>
      <c r="B33" s="5" t="s">
        <v>33</v>
      </c>
      <c r="C33" s="29">
        <v>940000</v>
      </c>
      <c r="D33" s="30">
        <v>0</v>
      </c>
      <c r="E33" s="31">
        <v>0</v>
      </c>
      <c r="F33" s="30">
        <v>320000</v>
      </c>
      <c r="G33" s="31">
        <v>0.23737873768116721</v>
      </c>
      <c r="H33" s="29">
        <v>620000</v>
      </c>
      <c r="I33" s="32">
        <v>0.47882972346234859</v>
      </c>
    </row>
    <row r="34" spans="1:9" s="2" customFormat="1" ht="11.25" x14ac:dyDescent="0.2">
      <c r="A34" s="10" t="s">
        <v>32</v>
      </c>
      <c r="B34" s="11" t="s">
        <v>31</v>
      </c>
      <c r="C34" s="21">
        <v>300000</v>
      </c>
      <c r="D34" s="22">
        <v>0</v>
      </c>
      <c r="E34" s="23">
        <v>0</v>
      </c>
      <c r="F34" s="22">
        <v>41250</v>
      </c>
      <c r="G34" s="23">
        <v>3.0599602904212965E-2</v>
      </c>
      <c r="H34" s="21">
        <v>258750</v>
      </c>
      <c r="I34" s="24">
        <v>0.1998341789449721</v>
      </c>
    </row>
    <row r="35" spans="1:9" s="2" customFormat="1" ht="11.25" x14ac:dyDescent="0.2">
      <c r="A35" s="3" t="s">
        <v>30</v>
      </c>
      <c r="B35" s="5" t="s">
        <v>29</v>
      </c>
      <c r="C35" s="29">
        <v>1050000</v>
      </c>
      <c r="D35" s="30">
        <v>0</v>
      </c>
      <c r="E35" s="31">
        <v>0</v>
      </c>
      <c r="F35" s="30">
        <v>601711.42000000004</v>
      </c>
      <c r="G35" s="31">
        <v>0.4463546791498208</v>
      </c>
      <c r="H35" s="29">
        <v>448288.57999999996</v>
      </c>
      <c r="I35" s="32">
        <v>0.34621596256891762</v>
      </c>
    </row>
    <row r="36" spans="1:9" s="2" customFormat="1" ht="11.25" x14ac:dyDescent="0.2">
      <c r="A36" s="10" t="s">
        <v>28</v>
      </c>
      <c r="B36" s="11" t="s">
        <v>27</v>
      </c>
      <c r="C36" s="21">
        <v>9000000</v>
      </c>
      <c r="D36" s="22">
        <v>0</v>
      </c>
      <c r="E36" s="23">
        <v>0</v>
      </c>
      <c r="F36" s="22">
        <v>7499440.1500000004</v>
      </c>
      <c r="G36" s="23">
        <v>5.5631488628826986</v>
      </c>
      <c r="H36" s="21">
        <v>1500559.8499999996</v>
      </c>
      <c r="I36" s="24">
        <v>1.1588913838938759</v>
      </c>
    </row>
    <row r="37" spans="1:9" s="2" customFormat="1" ht="11.25" x14ac:dyDescent="0.2">
      <c r="A37" s="3" t="s">
        <v>26</v>
      </c>
      <c r="B37" s="5" t="s">
        <v>15</v>
      </c>
      <c r="C37" s="29">
        <v>16280000</v>
      </c>
      <c r="D37" s="30">
        <v>343023.72</v>
      </c>
      <c r="E37" s="31">
        <v>1.5771020876654891</v>
      </c>
      <c r="F37" s="30">
        <v>6137289.0199999996</v>
      </c>
      <c r="G37" s="31">
        <v>4.5526935011002747</v>
      </c>
      <c r="H37" s="29">
        <v>10142710.98</v>
      </c>
      <c r="I37" s="32">
        <v>7.8332766027611731</v>
      </c>
    </row>
    <row r="38" spans="1:9" s="2" customFormat="1" ht="11.25" x14ac:dyDescent="0.2">
      <c r="A38" s="10" t="s">
        <v>25</v>
      </c>
      <c r="B38" s="11" t="s">
        <v>24</v>
      </c>
      <c r="C38" s="21">
        <v>13588000</v>
      </c>
      <c r="D38" s="22">
        <v>1044435.88</v>
      </c>
      <c r="E38" s="23">
        <v>4.8019478267588678</v>
      </c>
      <c r="F38" s="22">
        <v>6221648.8900000006</v>
      </c>
      <c r="G38" s="23">
        <v>4.6152723743863602</v>
      </c>
      <c r="H38" s="21">
        <v>7366351.1099999994</v>
      </c>
      <c r="I38" s="24">
        <v>5.6890772014965556</v>
      </c>
    </row>
    <row r="39" spans="1:9" s="2" customFormat="1" ht="11.25" x14ac:dyDescent="0.2">
      <c r="A39" s="3" t="s">
        <v>23</v>
      </c>
      <c r="B39" s="5" t="s">
        <v>22</v>
      </c>
      <c r="C39" s="29">
        <v>260000</v>
      </c>
      <c r="D39" s="30">
        <v>0</v>
      </c>
      <c r="E39" s="31">
        <v>0</v>
      </c>
      <c r="F39" s="30">
        <v>23015.85</v>
      </c>
      <c r="G39" s="31">
        <v>1.7073354436434662E-2</v>
      </c>
      <c r="H39" s="29">
        <v>236984.15</v>
      </c>
      <c r="I39" s="32">
        <v>0.18302428227332215</v>
      </c>
    </row>
    <row r="40" spans="1:9" s="2" customFormat="1" ht="11.25" x14ac:dyDescent="0.2">
      <c r="A40" s="10" t="s">
        <v>74</v>
      </c>
      <c r="B40" s="11" t="s">
        <v>75</v>
      </c>
      <c r="C40" s="21">
        <v>200000</v>
      </c>
      <c r="D40" s="22">
        <v>0</v>
      </c>
      <c r="E40" s="23">
        <v>0</v>
      </c>
      <c r="F40" s="22">
        <v>119633.33</v>
      </c>
      <c r="G40" s="23">
        <v>8.8745027687482853E-2</v>
      </c>
      <c r="H40" s="21">
        <v>80366.67</v>
      </c>
      <c r="I40" s="24">
        <v>6.2067661889822302E-2</v>
      </c>
    </row>
    <row r="41" spans="1:9" s="2" customFormat="1" ht="11.25" x14ac:dyDescent="0.2">
      <c r="A41" s="3" t="s">
        <v>21</v>
      </c>
      <c r="B41" s="5" t="s">
        <v>7</v>
      </c>
      <c r="C41" s="29">
        <v>1200000</v>
      </c>
      <c r="D41" s="30">
        <v>97873</v>
      </c>
      <c r="E41" s="31">
        <v>0.44998553635324234</v>
      </c>
      <c r="F41" s="30">
        <v>183490.94</v>
      </c>
      <c r="G41" s="31">
        <v>0.13611514910353373</v>
      </c>
      <c r="H41" s="29">
        <v>1016509.06</v>
      </c>
      <c r="I41" s="32">
        <v>0.78505605176898696</v>
      </c>
    </row>
    <row r="42" spans="1:9" s="2" customFormat="1" ht="11.25" x14ac:dyDescent="0.2">
      <c r="A42" s="10" t="s">
        <v>20</v>
      </c>
      <c r="B42" s="11" t="s">
        <v>19</v>
      </c>
      <c r="C42" s="21">
        <v>6280000</v>
      </c>
      <c r="D42" s="22">
        <v>491242.53</v>
      </c>
      <c r="E42" s="23">
        <v>2.2585599025428236</v>
      </c>
      <c r="F42" s="22">
        <v>3218439.6899999995</v>
      </c>
      <c r="G42" s="23">
        <v>2.3874660966098968</v>
      </c>
      <c r="H42" s="21">
        <v>3061560.3100000005</v>
      </c>
      <c r="I42" s="24">
        <v>2.3644614138719393</v>
      </c>
    </row>
    <row r="43" spans="1:9" s="2" customFormat="1" ht="11.25" x14ac:dyDescent="0.2">
      <c r="A43" s="3" t="s">
        <v>18</v>
      </c>
      <c r="B43" s="5" t="s">
        <v>17</v>
      </c>
      <c r="C43" s="29">
        <v>50000</v>
      </c>
      <c r="D43" s="30">
        <v>0</v>
      </c>
      <c r="E43" s="31">
        <v>0</v>
      </c>
      <c r="F43" s="30">
        <v>0</v>
      </c>
      <c r="G43" s="31">
        <v>0</v>
      </c>
      <c r="H43" s="29">
        <v>50000</v>
      </c>
      <c r="I43" s="32">
        <v>3.8615300279221665E-2</v>
      </c>
    </row>
    <row r="44" spans="1:9" s="2" customFormat="1" ht="11.25" x14ac:dyDescent="0.2">
      <c r="A44" s="10" t="s">
        <v>16</v>
      </c>
      <c r="B44" s="11" t="s">
        <v>15</v>
      </c>
      <c r="C44" s="21">
        <v>650000</v>
      </c>
      <c r="D44" s="22">
        <v>-39054</v>
      </c>
      <c r="E44" s="23">
        <v>-0.17955651851623561</v>
      </c>
      <c r="F44" s="22">
        <v>39054</v>
      </c>
      <c r="G44" s="23">
        <v>2.8970591316875953E-2</v>
      </c>
      <c r="H44" s="21">
        <v>610946</v>
      </c>
      <c r="I44" s="24">
        <v>0.47183726488778716</v>
      </c>
    </row>
    <row r="45" spans="1:9" s="2" customFormat="1" ht="11.25" x14ac:dyDescent="0.2">
      <c r="A45" s="3" t="s">
        <v>14</v>
      </c>
      <c r="B45" s="5" t="s">
        <v>7</v>
      </c>
      <c r="C45" s="29">
        <v>50000</v>
      </c>
      <c r="D45" s="30">
        <v>0</v>
      </c>
      <c r="E45" s="31">
        <v>0</v>
      </c>
      <c r="F45" s="30">
        <v>0</v>
      </c>
      <c r="G45" s="31">
        <v>0</v>
      </c>
      <c r="H45" s="29">
        <v>50000</v>
      </c>
      <c r="I45" s="32">
        <v>3.8615300279221665E-2</v>
      </c>
    </row>
    <row r="46" spans="1:9" s="2" customFormat="1" ht="11.25" x14ac:dyDescent="0.2">
      <c r="A46" s="10"/>
      <c r="B46" s="12" t="s">
        <v>13</v>
      </c>
      <c r="C46" s="38">
        <v>5100000</v>
      </c>
      <c r="D46" s="39">
        <v>87739.75</v>
      </c>
      <c r="E46" s="40">
        <v>0.40339642662684699</v>
      </c>
      <c r="F46" s="39">
        <v>2422776.42</v>
      </c>
      <c r="G46" s="40">
        <v>1.7972362758228044</v>
      </c>
      <c r="H46" s="38">
        <v>2677223.58</v>
      </c>
      <c r="I46" s="41">
        <v>2.0676358491262565</v>
      </c>
    </row>
    <row r="47" spans="1:9" s="2" customFormat="1" ht="11.25" x14ac:dyDescent="0.2">
      <c r="A47" s="3" t="s">
        <v>72</v>
      </c>
      <c r="B47" s="5" t="s">
        <v>73</v>
      </c>
      <c r="C47" s="29">
        <v>1500000</v>
      </c>
      <c r="D47" s="30">
        <v>0</v>
      </c>
      <c r="E47" s="31">
        <v>0</v>
      </c>
      <c r="F47" s="30">
        <v>455075</v>
      </c>
      <c r="G47" s="31">
        <v>0.33757852828205365</v>
      </c>
      <c r="H47" s="29">
        <v>1044925</v>
      </c>
      <c r="I47" s="32">
        <v>0.80700185288531379</v>
      </c>
    </row>
    <row r="48" spans="1:9" s="2" customFormat="1" ht="11.25" x14ac:dyDescent="0.2">
      <c r="A48" s="10" t="s">
        <v>12</v>
      </c>
      <c r="B48" s="11" t="s">
        <v>11</v>
      </c>
      <c r="C48" s="21">
        <v>1400000</v>
      </c>
      <c r="D48" s="22">
        <v>0</v>
      </c>
      <c r="E48" s="23">
        <v>0</v>
      </c>
      <c r="F48" s="22">
        <v>1267763.17</v>
      </c>
      <c r="G48" s="23">
        <v>0.94043756554148439</v>
      </c>
      <c r="H48" s="21">
        <v>132236.83000000007</v>
      </c>
      <c r="I48" s="24">
        <v>0.1021272979684478</v>
      </c>
    </row>
    <row r="49" spans="1:9" s="2" customFormat="1" ht="11.25" x14ac:dyDescent="0.2">
      <c r="A49" s="3" t="s">
        <v>10</v>
      </c>
      <c r="B49" s="5" t="s">
        <v>9</v>
      </c>
      <c r="C49" s="29">
        <v>2100000</v>
      </c>
      <c r="D49" s="30">
        <v>3694</v>
      </c>
      <c r="E49" s="31">
        <v>1.6983709207737348E-2</v>
      </c>
      <c r="F49" s="30">
        <v>615892.5</v>
      </c>
      <c r="G49" s="31">
        <v>0.45687432561655716</v>
      </c>
      <c r="H49" s="29">
        <v>1484107.5</v>
      </c>
      <c r="I49" s="32">
        <v>1.1461851351828991</v>
      </c>
    </row>
    <row r="50" spans="1:9" s="2" customFormat="1" ht="12" thickBot="1" x14ac:dyDescent="0.25">
      <c r="A50" s="10" t="s">
        <v>8</v>
      </c>
      <c r="B50" s="11" t="s">
        <v>7</v>
      </c>
      <c r="C50" s="21">
        <v>100000</v>
      </c>
      <c r="D50" s="22">
        <v>84045.75</v>
      </c>
      <c r="E50" s="23">
        <v>0.38641271741910965</v>
      </c>
      <c r="F50" s="22">
        <v>84045.75</v>
      </c>
      <c r="G50" s="23">
        <v>6.2345856382709258E-2</v>
      </c>
      <c r="H50" s="21">
        <v>15954.25</v>
      </c>
      <c r="I50" s="24">
        <v>1.2321563089595443E-2</v>
      </c>
    </row>
    <row r="51" spans="1:9" s="2" customFormat="1" ht="16.5" customHeight="1" thickTop="1" thickBot="1" x14ac:dyDescent="0.2">
      <c r="A51" s="42" t="s">
        <v>0</v>
      </c>
      <c r="B51" s="43"/>
      <c r="C51" s="16">
        <f>SUM(C46+C4)</f>
        <v>264288025.443156</v>
      </c>
      <c r="D51" s="16">
        <f t="shared" ref="D51:I51" si="0">SUM(D46+D4)</f>
        <v>21750254.640000004</v>
      </c>
      <c r="E51" s="16">
        <f t="shared" si="0"/>
        <v>100</v>
      </c>
      <c r="F51" s="16">
        <f t="shared" si="0"/>
        <v>134805670.93999997</v>
      </c>
      <c r="G51" s="16">
        <f t="shared" si="0"/>
        <v>100</v>
      </c>
      <c r="H51" s="16">
        <f t="shared" si="0"/>
        <v>129482354.50315602</v>
      </c>
      <c r="I51" s="16">
        <f t="shared" si="0"/>
        <v>99.999999999999986</v>
      </c>
    </row>
    <row r="52" spans="1:9" s="2" customFormat="1" ht="16.5" customHeight="1" thickTop="1" x14ac:dyDescent="0.15">
      <c r="A52" s="44" t="s">
        <v>71</v>
      </c>
      <c r="B52" s="44"/>
      <c r="C52" s="45"/>
      <c r="D52" s="45"/>
      <c r="E52" s="45"/>
      <c r="F52" s="45"/>
      <c r="G52" s="45"/>
      <c r="H52" s="45"/>
      <c r="I52" s="45"/>
    </row>
    <row r="53" spans="1:9" s="2" customFormat="1" ht="16.5" customHeight="1" x14ac:dyDescent="0.15">
      <c r="A53" s="6"/>
      <c r="B53" s="6" t="s">
        <v>6</v>
      </c>
      <c r="C53" s="7">
        <f>F5</f>
        <v>74064132.12999998</v>
      </c>
      <c r="D53" s="7"/>
      <c r="E53" s="7"/>
      <c r="F53" s="7"/>
      <c r="G53" s="7"/>
      <c r="H53" s="7"/>
      <c r="I53" s="7"/>
    </row>
    <row r="54" spans="1:9" s="2" customFormat="1" ht="16.5" customHeight="1" x14ac:dyDescent="0.15">
      <c r="A54" s="6"/>
      <c r="B54" s="6" t="s">
        <v>5</v>
      </c>
      <c r="C54" s="7">
        <f>F19</f>
        <v>31778042.130000003</v>
      </c>
      <c r="D54" s="7"/>
      <c r="E54" s="7"/>
      <c r="F54" s="7"/>
      <c r="G54" s="7"/>
      <c r="H54" s="7"/>
      <c r="I54" s="7"/>
    </row>
    <row r="55" spans="1:9" s="2" customFormat="1" ht="16.5" customHeight="1" x14ac:dyDescent="0.15">
      <c r="A55" s="6"/>
      <c r="B55" s="6" t="s">
        <v>44</v>
      </c>
      <c r="C55" s="7">
        <f>F27</f>
        <v>26540720.259999998</v>
      </c>
      <c r="D55" s="7"/>
      <c r="E55" s="7"/>
      <c r="F55" s="7"/>
      <c r="G55" s="7"/>
      <c r="H55" s="7"/>
      <c r="I55" s="7"/>
    </row>
    <row r="56" spans="1:9" s="2" customFormat="1" ht="16.5" customHeight="1" x14ac:dyDescent="0.15">
      <c r="A56" s="6"/>
      <c r="B56" s="6" t="s">
        <v>4</v>
      </c>
      <c r="C56" s="7">
        <f>F46</f>
        <v>2422776.42</v>
      </c>
      <c r="D56" s="7"/>
      <c r="E56" s="7"/>
      <c r="F56" s="7"/>
      <c r="G56" s="7"/>
      <c r="H56" s="7"/>
      <c r="I56" s="7"/>
    </row>
    <row r="57" spans="1:9" s="2" customFormat="1" ht="16.5" customHeight="1" x14ac:dyDescent="0.15">
      <c r="A57" s="6"/>
      <c r="B57" s="6"/>
      <c r="C57" s="7">
        <f>SUM(C53:C56)</f>
        <v>134805670.93999997</v>
      </c>
      <c r="D57" s="7"/>
      <c r="E57" s="7"/>
      <c r="F57" s="7"/>
      <c r="G57" s="7"/>
      <c r="H57" s="7"/>
      <c r="I57" s="7"/>
    </row>
    <row r="58" spans="1:9" s="2" customFormat="1" ht="16.5" customHeight="1" x14ac:dyDescent="0.15">
      <c r="A58" s="6"/>
      <c r="B58" s="6"/>
      <c r="C58" s="7"/>
      <c r="D58" s="7"/>
      <c r="E58" s="7"/>
      <c r="F58" s="7"/>
      <c r="G58" s="7"/>
      <c r="H58" s="7"/>
      <c r="I58" s="7"/>
    </row>
    <row r="59" spans="1:9" s="2" customFormat="1" ht="16.5" customHeight="1" x14ac:dyDescent="0.15">
      <c r="A59" s="6"/>
      <c r="B59" s="6"/>
      <c r="C59" s="7"/>
      <c r="D59" s="7"/>
      <c r="E59" s="7"/>
      <c r="F59" s="7"/>
      <c r="G59" s="7"/>
      <c r="H59" s="7"/>
      <c r="I59" s="7"/>
    </row>
    <row r="60" spans="1:9" s="2" customFormat="1" ht="16.5" customHeight="1" x14ac:dyDescent="0.15">
      <c r="A60" s="6"/>
      <c r="B60" s="6"/>
      <c r="C60" s="7"/>
      <c r="D60" s="7"/>
      <c r="E60" s="7"/>
      <c r="F60" s="7"/>
      <c r="G60" s="7"/>
      <c r="H60" s="7"/>
      <c r="I60" s="7"/>
    </row>
    <row r="61" spans="1:9" s="2" customFormat="1" ht="16.5" customHeight="1" x14ac:dyDescent="0.15">
      <c r="A61" s="6"/>
      <c r="B61" s="6"/>
      <c r="C61" s="7"/>
      <c r="D61" s="7"/>
      <c r="E61" s="7"/>
      <c r="F61" s="7"/>
      <c r="G61" s="7"/>
      <c r="H61" s="7"/>
      <c r="I61" s="7"/>
    </row>
    <row r="62" spans="1:9" s="2" customFormat="1" ht="16.5" customHeight="1" x14ac:dyDescent="0.15">
      <c r="A62" s="6"/>
      <c r="B62" s="6"/>
      <c r="C62" s="7"/>
      <c r="D62" s="7"/>
      <c r="E62" s="7"/>
      <c r="F62" s="7"/>
      <c r="G62" s="7"/>
      <c r="H62" s="7"/>
      <c r="I62" s="7"/>
    </row>
    <row r="63" spans="1:9" s="2" customFormat="1" ht="16.5" customHeight="1" x14ac:dyDescent="0.15">
      <c r="A63" s="6"/>
      <c r="B63" s="6"/>
      <c r="C63" s="7"/>
      <c r="D63" s="7"/>
      <c r="E63" s="7"/>
      <c r="F63" s="7"/>
      <c r="G63" s="7"/>
      <c r="H63" s="7"/>
      <c r="I63" s="7"/>
    </row>
  </sheetData>
  <mergeCells count="9">
    <mergeCell ref="A51:B51"/>
    <mergeCell ref="A52:I52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JANEIRO</vt:lpstr>
      <vt:lpstr>FEVEREIRO</vt:lpstr>
      <vt:lpstr>MARÇO</vt:lpstr>
      <vt:lpstr>ABRIL</vt:lpstr>
      <vt:lpstr>MAIO</vt:lpstr>
      <vt:lpstr>JUNHO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4507010</dc:creator>
  <cp:lastModifiedBy>TCSC</cp:lastModifiedBy>
  <cp:lastPrinted>2015-06-15T15:26:30Z</cp:lastPrinted>
  <dcterms:created xsi:type="dcterms:W3CDTF">2013-04-10T18:42:15Z</dcterms:created>
  <dcterms:modified xsi:type="dcterms:W3CDTF">2017-07-10T19:58:45Z</dcterms:modified>
</cp:coreProperties>
</file>