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4\RA 2 TABELAS FEV 2014\"/>
    </mc:Choice>
  </mc:AlternateContent>
  <bookViews>
    <workbookView xWindow="0" yWindow="45" windowWidth="19155" windowHeight="11820" firstSheet="1" activeTab="2"/>
  </bookViews>
  <sheets>
    <sheet name="TAB JAN-FEV" sheetId="1" r:id="rId1"/>
    <sheet name="TAB JAN" sheetId="13" r:id="rId2"/>
    <sheet name="TAB FEV" sheetId="14" r:id="rId3"/>
  </sheets>
  <calcPr calcId="152511"/>
</workbook>
</file>

<file path=xl/calcChain.xml><?xml version="1.0" encoding="utf-8"?>
<calcChain xmlns="http://schemas.openxmlformats.org/spreadsheetml/2006/main">
  <c r="D22" i="14" l="1"/>
  <c r="D21" i="14"/>
  <c r="I7" i="14"/>
  <c r="I9" i="14"/>
  <c r="D12" i="14"/>
  <c r="E6" i="14" s="1"/>
  <c r="F12" i="14"/>
  <c r="G5" i="14" s="1"/>
  <c r="H12" i="14"/>
  <c r="I6" i="14" s="1"/>
  <c r="C12" i="14"/>
  <c r="D20" i="14"/>
  <c r="D19" i="14"/>
  <c r="D18" i="14"/>
  <c r="D17" i="14"/>
  <c r="D16" i="14"/>
  <c r="D15" i="14"/>
  <c r="D22" i="13"/>
  <c r="D21" i="13"/>
  <c r="E5" i="13"/>
  <c r="E7" i="13"/>
  <c r="E11" i="13"/>
  <c r="E12" i="13"/>
  <c r="G12" i="13"/>
  <c r="I12" i="13"/>
  <c r="H12" i="13"/>
  <c r="F12" i="13"/>
  <c r="D12" i="13"/>
  <c r="E6" i="13" s="1"/>
  <c r="C12" i="13"/>
  <c r="D20" i="13"/>
  <c r="D19" i="13"/>
  <c r="D18" i="13"/>
  <c r="D17" i="13"/>
  <c r="D16" i="13"/>
  <c r="D15" i="13"/>
  <c r="D24" i="1"/>
  <c r="D23" i="1"/>
  <c r="D22" i="1"/>
  <c r="D21" i="1"/>
  <c r="D20" i="1"/>
  <c r="D19" i="1"/>
  <c r="D18" i="1"/>
  <c r="D17" i="1"/>
  <c r="D16" i="1"/>
  <c r="D25" i="1" s="1"/>
  <c r="H13" i="1"/>
  <c r="I4" i="1" s="1"/>
  <c r="F13" i="1"/>
  <c r="G5" i="1" s="1"/>
  <c r="D13" i="1"/>
  <c r="E6" i="1" s="1"/>
  <c r="C13" i="1"/>
  <c r="E9" i="13" l="1"/>
  <c r="E4" i="13"/>
  <c r="E8" i="13"/>
  <c r="E7" i="14"/>
  <c r="E4" i="14"/>
  <c r="E5" i="14"/>
  <c r="E11" i="14"/>
  <c r="I4" i="14"/>
  <c r="I5" i="14"/>
  <c r="E10" i="13"/>
  <c r="E9" i="14"/>
  <c r="I11" i="14"/>
  <c r="G12" i="14"/>
  <c r="G10" i="14"/>
  <c r="G8" i="14"/>
  <c r="G6" i="14"/>
  <c r="E12" i="14"/>
  <c r="E10" i="14"/>
  <c r="E8" i="14"/>
  <c r="G4" i="14"/>
  <c r="G11" i="14"/>
  <c r="G9" i="14"/>
  <c r="G7" i="14"/>
  <c r="I12" i="14"/>
  <c r="I10" i="14"/>
  <c r="I8" i="14"/>
  <c r="D24" i="14"/>
  <c r="D24" i="13"/>
  <c r="I13" i="1"/>
  <c r="I5" i="1"/>
  <c r="I9" i="1"/>
  <c r="E11" i="1"/>
  <c r="E7" i="1"/>
  <c r="E4" i="1"/>
  <c r="E9" i="1"/>
  <c r="E5" i="1"/>
  <c r="I11" i="1"/>
  <c r="I7" i="1"/>
  <c r="G12" i="1"/>
  <c r="G10" i="1"/>
  <c r="G8" i="1"/>
  <c r="G6" i="1"/>
  <c r="E12" i="1"/>
  <c r="E10" i="1"/>
  <c r="E8" i="1"/>
  <c r="G4" i="1"/>
  <c r="G11" i="1"/>
  <c r="G9" i="1"/>
  <c r="G7" i="1"/>
  <c r="I12" i="1"/>
  <c r="I10" i="1"/>
  <c r="I8" i="1"/>
  <c r="I6" i="1"/>
  <c r="E13" i="1" l="1"/>
  <c r="G13" i="1"/>
</calcChain>
</file>

<file path=xl/sharedStrings.xml><?xml version="1.0" encoding="utf-8"?>
<sst xmlns="http://schemas.openxmlformats.org/spreadsheetml/2006/main" count="70" uniqueCount="23">
  <si>
    <t>CÓDIGO</t>
  </si>
  <si>
    <t>AUTORIZADA</t>
  </si>
  <si>
    <t>EMPENHADO / ANO</t>
  </si>
  <si>
    <t>SALDO</t>
  </si>
  <si>
    <t>R$</t>
  </si>
  <si>
    <t>%</t>
  </si>
  <si>
    <t>PROJETO, ATIVIDADE E OPERAÇÕES ESPECIAIS</t>
  </si>
  <si>
    <t>JAN - FEV</t>
  </si>
  <si>
    <t>AMPLIAÇÃO E REFORMA ESTRUTURA FÍSICA TRIBUNAL DE CONTAS</t>
  </si>
  <si>
    <t>CAPACITAÇÃO DE RECURSOS HUMANOS - TCE</t>
  </si>
  <si>
    <t>ADMINISTRAÇÃO DE PESSOAL E ENCARGOS</t>
  </si>
  <si>
    <t>MANUTENÇÃO E SERVIÇOS ADMINISTRATIVOS GERAIS - TCE</t>
  </si>
  <si>
    <t>MANUTENÇÃO E DESENVOLVIMENTO DE TECNOLOGIAS DE INFORMAÇÃO  APLICADOS AO CONTROLE EXTERNO</t>
  </si>
  <si>
    <t>REAPARELHAMENTO DO TRIBUNAL DE CONTAS</t>
  </si>
  <si>
    <t>MODERNIZAÇÃO DO TRIBUNAL DE CONTAS DO ESTADO - PROMOEX</t>
  </si>
  <si>
    <t>ENCARGOS COM INATIVOS - TCE</t>
  </si>
  <si>
    <t>ENCARGOS COM INATIVOS - TCE /DESCENTRALIZADO IPREV/FUFIN</t>
  </si>
  <si>
    <t>T O T A L</t>
  </si>
  <si>
    <t>FONTE: Diretoria de Planejamento e Projetos Especiais - DPE</t>
  </si>
  <si>
    <t>TABELA 11 - DESPESAS REALIZADAS POR AÇÕES</t>
  </si>
  <si>
    <t>TABELA 11 - DESPESA REALIZADA POR AÇÕES</t>
  </si>
  <si>
    <t>FEVEREIRO</t>
  </si>
  <si>
    <t>JANEIRO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</si>
</sst>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5"/>
      <name val="Times New Roman"/>
      <family val="1"/>
    </font>
    <font>
      <b/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3">
    <border>
      <left/>
      <right/>
      <top/>
      <bottom/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0" borderId="0"/>
    <xf numFmtId="164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4" fillId="0" borderId="0" xfId="1" applyFont="1"/>
    <xf numFmtId="0" fontId="5" fillId="3" borderId="2" xfId="1" applyFont="1" applyFill="1" applyBorder="1" applyAlignment="1">
      <alignment horizontal="centerContinuous" vertical="center"/>
    </xf>
    <xf numFmtId="0" fontId="5" fillId="3" borderId="2" xfId="1" applyFont="1" applyFill="1" applyBorder="1" applyAlignment="1">
      <alignment horizontal="center"/>
    </xf>
    <xf numFmtId="4" fontId="0" fillId="0" borderId="0" xfId="0" applyNumberFormat="1"/>
    <xf numFmtId="0" fontId="7" fillId="4" borderId="0" xfId="1" applyFont="1" applyFill="1" applyAlignment="1">
      <alignment horizontal="center" vertical="center"/>
    </xf>
    <xf numFmtId="0" fontId="7" fillId="4" borderId="6" xfId="1" applyFont="1" applyFill="1" applyBorder="1" applyAlignment="1">
      <alignment vertical="center"/>
    </xf>
    <xf numFmtId="0" fontId="7" fillId="5" borderId="0" xfId="1" applyFont="1" applyFill="1" applyAlignment="1">
      <alignment horizontal="center" vertical="center"/>
    </xf>
    <xf numFmtId="0" fontId="7" fillId="5" borderId="6" xfId="1" applyFont="1" applyFill="1" applyBorder="1" applyAlignment="1">
      <alignment horizontal="left" vertical="center"/>
    </xf>
    <xf numFmtId="4" fontId="7" fillId="4" borderId="6" xfId="1" applyNumberFormat="1" applyFont="1" applyFill="1" applyBorder="1" applyAlignment="1">
      <alignment horizontal="right" vertical="center" indent="1"/>
    </xf>
    <xf numFmtId="4" fontId="7" fillId="5" borderId="6" xfId="1" applyNumberFormat="1" applyFont="1" applyFill="1" applyBorder="1" applyAlignment="1">
      <alignment horizontal="right" vertical="center" indent="1"/>
    </xf>
    <xf numFmtId="4" fontId="8" fillId="6" borderId="9" xfId="1" applyNumberFormat="1" applyFont="1" applyFill="1" applyBorder="1" applyAlignment="1">
      <alignment horizontal="right" vertical="center" indent="1"/>
    </xf>
    <xf numFmtId="4" fontId="9" fillId="0" borderId="0" xfId="0" applyNumberFormat="1" applyFont="1"/>
    <xf numFmtId="2" fontId="0" fillId="0" borderId="0" xfId="0" applyNumberFormat="1"/>
    <xf numFmtId="0" fontId="9" fillId="0" borderId="0" xfId="0" quotePrefix="1" applyNumberFormat="1" applyFont="1"/>
    <xf numFmtId="0" fontId="7" fillId="4" borderId="0" xfId="1" applyFont="1" applyFill="1" applyAlignment="1">
      <alignment horizontal="right" vertical="center" indent="2"/>
    </xf>
    <xf numFmtId="0" fontId="7" fillId="5" borderId="0" xfId="1" applyFont="1" applyFill="1" applyAlignment="1">
      <alignment horizontal="right" vertical="center" indent="2"/>
    </xf>
    <xf numFmtId="0" fontId="5" fillId="3" borderId="4" xfId="1" applyFont="1" applyFill="1" applyBorder="1" applyAlignment="1">
      <alignment horizontal="center"/>
    </xf>
    <xf numFmtId="4" fontId="8" fillId="6" borderId="9" xfId="1" applyNumberFormat="1" applyFont="1" applyFill="1" applyBorder="1" applyAlignment="1">
      <alignment vertical="center"/>
    </xf>
    <xf numFmtId="4" fontId="8" fillId="6" borderId="9" xfId="1" applyNumberFormat="1" applyFont="1" applyFill="1" applyBorder="1"/>
    <xf numFmtId="4" fontId="7" fillId="5" borderId="0" xfId="1" applyNumberFormat="1" applyFont="1" applyFill="1"/>
    <xf numFmtId="40" fontId="7" fillId="5" borderId="0" xfId="2" applyNumberFormat="1" applyFont="1" applyFill="1"/>
    <xf numFmtId="4" fontId="7" fillId="5" borderId="0" xfId="1" applyNumberFormat="1" applyFont="1" applyFill="1" applyBorder="1"/>
    <xf numFmtId="4" fontId="7" fillId="4" borderId="0" xfId="1" applyNumberFormat="1" applyFont="1" applyFill="1"/>
    <xf numFmtId="40" fontId="7" fillId="4" borderId="0" xfId="2" applyNumberFormat="1" applyFont="1" applyFill="1"/>
    <xf numFmtId="4" fontId="7" fillId="4" borderId="0" xfId="1" applyNumberFormat="1" applyFont="1" applyFill="1" applyBorder="1"/>
    <xf numFmtId="4" fontId="8" fillId="6" borderId="12" xfId="1" applyNumberFormat="1" applyFont="1" applyFill="1" applyBorder="1" applyAlignment="1">
      <alignment vertical="center"/>
    </xf>
    <xf numFmtId="0" fontId="6" fillId="0" borderId="10" xfId="0" applyFont="1" applyBorder="1" applyAlignment="1">
      <alignment horizontal="left" vertical="center"/>
    </xf>
    <xf numFmtId="0" fontId="5" fillId="3" borderId="4" xfId="1" applyFont="1" applyFill="1" applyBorder="1" applyAlignment="1">
      <alignment horizontal="center"/>
    </xf>
    <xf numFmtId="0" fontId="5" fillId="3" borderId="11" xfId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5" fillId="3" borderId="3" xfId="1" applyFont="1" applyFill="1" applyBorder="1" applyAlignment="1">
      <alignment horizontal="center" vertical="center"/>
    </xf>
    <xf numFmtId="0" fontId="5" fillId="3" borderId="5" xfId="1" applyFont="1" applyFill="1" applyBorder="1" applyAlignment="1">
      <alignment horizontal="center" vertical="center"/>
    </xf>
    <xf numFmtId="0" fontId="5" fillId="3" borderId="4" xfId="1" applyFont="1" applyFill="1" applyBorder="1" applyAlignment="1">
      <alignment horizontal="center" vertical="center"/>
    </xf>
    <xf numFmtId="0" fontId="8" fillId="6" borderId="7" xfId="1" applyFont="1" applyFill="1" applyBorder="1" applyAlignment="1">
      <alignment horizontal="center" vertical="center"/>
    </xf>
    <xf numFmtId="0" fontId="8" fillId="6" borderId="8" xfId="1" applyFont="1" applyFill="1" applyBorder="1" applyAlignment="1">
      <alignment horizontal="center" vertical="center"/>
    </xf>
  </cellXfs>
  <cellStyles count="5">
    <cellStyle name="Normal" xfId="0" builtinId="0"/>
    <cellStyle name="Normal 2" xfId="1"/>
    <cellStyle name="Porcentagem 2" xfId="3"/>
    <cellStyle name="Separador de milhares 2" xfId="2"/>
    <cellStyle name="Vírgula 2" xfId="4"/>
  </cellStyles>
  <dxfs count="0"/>
  <tableStyles count="0" defaultTableStyle="TableStyleMedium9" defaultPivotStyle="PivotStyleLight16"/>
  <colors>
    <mruColors>
      <color rgb="FFE6DDB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/>
              <a:t>Despesas realizadas por ações orçamentárias</a:t>
            </a:r>
          </a:p>
          <a:p>
            <a:pPr>
              <a:defRPr/>
            </a:pPr>
            <a:r>
              <a:rPr lang="pt-BR" sz="1000" b="0" i="1"/>
              <a:t>Período: até FEV / 2013</a:t>
            </a:r>
          </a:p>
        </c:rich>
      </c:tx>
      <c:overlay val="0"/>
    </c:title>
    <c:autoTitleDeleted val="0"/>
    <c:view3D>
      <c:rotX val="30"/>
      <c:rotY val="141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2"/>
              <c:layout>
                <c:manualLayout>
                  <c:x val="0.24119598899375311"/>
                  <c:y val="-0.10690532869437795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7.4267910990661934E-2"/>
                  <c:y val="-0.11157266678874443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543606035588024E-2"/>
                  <c:y val="-6.9255936031251922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2.6949050040555741E-2"/>
                  <c:y val="2.1316608679728996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showLegendKey val="1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numRef>
              <c:f>'TAB JAN-FEV'!$C$16:$C$24</c:f>
              <c:numCache>
                <c:formatCode>General</c:formatCode>
                <c:ptCount val="9"/>
                <c:pt idx="0">
                  <c:v>1843</c:v>
                </c:pt>
                <c:pt idx="1">
                  <c:v>1869</c:v>
                </c:pt>
                <c:pt idx="2">
                  <c:v>11134</c:v>
                </c:pt>
                <c:pt idx="3">
                  <c:v>1858</c:v>
                </c:pt>
                <c:pt idx="4">
                  <c:v>1882</c:v>
                </c:pt>
                <c:pt idx="5">
                  <c:v>11135</c:v>
                </c:pt>
                <c:pt idx="6">
                  <c:v>1824</c:v>
                </c:pt>
                <c:pt idx="7">
                  <c:v>1786</c:v>
                </c:pt>
                <c:pt idx="8">
                  <c:v>9359</c:v>
                </c:pt>
              </c:numCache>
            </c:numRef>
          </c:cat>
          <c:val>
            <c:numRef>
              <c:f>'TAB JAN-FEV'!$D$16:$D$24</c:f>
              <c:numCache>
                <c:formatCode>#,##0.00</c:formatCode>
                <c:ptCount val="9"/>
                <c:pt idx="0">
                  <c:v>81117.02</c:v>
                </c:pt>
                <c:pt idx="1">
                  <c:v>266721.90000000002</c:v>
                </c:pt>
                <c:pt idx="2">
                  <c:v>18833650.539999999</c:v>
                </c:pt>
                <c:pt idx="3">
                  <c:v>4368548.3499999996</c:v>
                </c:pt>
                <c:pt idx="4">
                  <c:v>503655.42</c:v>
                </c:pt>
                <c:pt idx="5">
                  <c:v>680866.72</c:v>
                </c:pt>
                <c:pt idx="6">
                  <c:v>124631.7</c:v>
                </c:pt>
                <c:pt idx="7">
                  <c:v>527971.91</c:v>
                </c:pt>
                <c:pt idx="8">
                  <c:v>5768698.6500000004</c:v>
                </c:pt>
              </c:numCache>
            </c:numRef>
          </c:val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numRef>
              <c:f>'TAB JAN-FEV'!$C$16:$C$24</c:f>
              <c:numCache>
                <c:formatCode>General</c:formatCode>
                <c:ptCount val="9"/>
                <c:pt idx="0">
                  <c:v>1843</c:v>
                </c:pt>
                <c:pt idx="1">
                  <c:v>1869</c:v>
                </c:pt>
                <c:pt idx="2">
                  <c:v>11134</c:v>
                </c:pt>
                <c:pt idx="3">
                  <c:v>1858</c:v>
                </c:pt>
                <c:pt idx="4">
                  <c:v>1882</c:v>
                </c:pt>
                <c:pt idx="5">
                  <c:v>11135</c:v>
                </c:pt>
                <c:pt idx="6">
                  <c:v>1824</c:v>
                </c:pt>
                <c:pt idx="7">
                  <c:v>1786</c:v>
                </c:pt>
                <c:pt idx="8">
                  <c:v>9359</c:v>
                </c:pt>
              </c:numCache>
            </c:numRef>
          </c:cat>
          <c:val>
            <c:numRef>
              <c:f>'TAB JAN-FEV'!$D$16:$D$24</c:f>
              <c:numCache>
                <c:formatCode>#,##0.00</c:formatCode>
                <c:ptCount val="9"/>
                <c:pt idx="0">
                  <c:v>81117.02</c:v>
                </c:pt>
                <c:pt idx="1">
                  <c:v>266721.90000000002</c:v>
                </c:pt>
                <c:pt idx="2">
                  <c:v>18833650.539999999</c:v>
                </c:pt>
                <c:pt idx="3">
                  <c:v>4368548.3499999996</c:v>
                </c:pt>
                <c:pt idx="4">
                  <c:v>503655.42</c:v>
                </c:pt>
                <c:pt idx="5">
                  <c:v>680866.72</c:v>
                </c:pt>
                <c:pt idx="6">
                  <c:v>124631.7</c:v>
                </c:pt>
                <c:pt idx="7">
                  <c:v>527971.91</c:v>
                </c:pt>
                <c:pt idx="8">
                  <c:v>5768698.6500000004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</c:plotArea>
    <c:legend>
      <c:legendPos val="r"/>
      <c:overlay val="0"/>
      <c:txPr>
        <a:bodyPr/>
        <a:lstStyle/>
        <a:p>
          <a:pPr rtl="0">
            <a:defRPr/>
          </a:pPr>
          <a:endParaRPr lang="pt-BR"/>
        </a:p>
      </c:txPr>
    </c:legend>
    <c:plotVisOnly val="1"/>
    <c:dispBlanksAs val="gap"/>
    <c:showDLblsOverMax val="0"/>
  </c:chart>
  <c:spPr>
    <a:solidFill>
      <a:schemeClr val="accent2">
        <a:lumMod val="20000"/>
        <a:lumOff val="80000"/>
      </a:schemeClr>
    </a:soli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113" footer="0.3149606200000011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/>
              <a:t>Despesas realizadas por ações orçamentárias</a:t>
            </a:r>
          </a:p>
          <a:p>
            <a:pPr>
              <a:defRPr/>
            </a:pPr>
            <a:r>
              <a:rPr lang="pt-BR" sz="1000" b="0" i="1"/>
              <a:t>Período: JANEIRO / 2014</a:t>
            </a:r>
          </a:p>
        </c:rich>
      </c:tx>
      <c:layout/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0086177950253948E-2"/>
          <c:y val="0.2736250991881829"/>
          <c:w val="0.84741385598947561"/>
          <c:h val="0.69164530305805316"/>
        </c:manualLayout>
      </c:layout>
      <c:pie3DChart>
        <c:varyColors val="1"/>
        <c:ser>
          <c:idx val="1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-3.4770754777944571E-2"/>
                  <c:y val="-3.7117133614112202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8.1953404281546627E-2"/>
                  <c:y val="-2.4520234389305989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0.21837002776179343"/>
                  <c:y val="4.9864798876884574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26259611957572976"/>
                  <c:y val="-0.17956204602331691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>
                <a:bevelB/>
              </a:sp3d>
            </c:spPr>
            <c:showLegendKey val="1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numRef>
              <c:f>'TAB JAN'!$C$15:$C$22</c:f>
              <c:numCache>
                <c:formatCode>General</c:formatCode>
                <c:ptCount val="8"/>
                <c:pt idx="0">
                  <c:v>1843</c:v>
                </c:pt>
                <c:pt idx="1">
                  <c:v>1869</c:v>
                </c:pt>
                <c:pt idx="2">
                  <c:v>11134</c:v>
                </c:pt>
                <c:pt idx="3">
                  <c:v>1858</c:v>
                </c:pt>
                <c:pt idx="4">
                  <c:v>1882</c:v>
                </c:pt>
                <c:pt idx="5">
                  <c:v>11135</c:v>
                </c:pt>
                <c:pt idx="6">
                  <c:v>1786</c:v>
                </c:pt>
                <c:pt idx="7">
                  <c:v>9359</c:v>
                </c:pt>
              </c:numCache>
            </c:numRef>
          </c:cat>
          <c:val>
            <c:numRef>
              <c:f>'TAB JAN'!$D$15:$D$22</c:f>
              <c:numCache>
                <c:formatCode>#,##0.00</c:formatCode>
                <c:ptCount val="8"/>
                <c:pt idx="0">
                  <c:v>0</c:v>
                </c:pt>
                <c:pt idx="1">
                  <c:v>183259.37</c:v>
                </c:pt>
                <c:pt idx="2">
                  <c:v>12161028.489999996</c:v>
                </c:pt>
                <c:pt idx="3">
                  <c:v>10107460.6</c:v>
                </c:pt>
                <c:pt idx="4">
                  <c:v>460659.20000000001</c:v>
                </c:pt>
                <c:pt idx="5">
                  <c:v>0</c:v>
                </c:pt>
                <c:pt idx="6">
                  <c:v>375060.15</c:v>
                </c:pt>
                <c:pt idx="7">
                  <c:v>3260480.47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scene3d>
          <a:camera prst="orthographicFront"/>
          <a:lightRig rig="threePt" dir="t"/>
        </a:scene3d>
        <a:sp3d>
          <a:bevelB/>
        </a:sp3d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FFFF00">
        <a:alpha val="90000"/>
      </a:srgbClr>
    </a:soli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258" footer="0.31496062000000258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/>
              <a:t>Despesas realizadas por ações orçamentárias</a:t>
            </a:r>
          </a:p>
          <a:p>
            <a:pPr>
              <a:defRPr/>
            </a:pPr>
            <a:r>
              <a:rPr lang="pt-BR" sz="1000" b="0" i="1"/>
              <a:t>Período: FEVEREIRO / 2014</a:t>
            </a:r>
          </a:p>
        </c:rich>
      </c:tx>
      <c:layout/>
      <c:overlay val="0"/>
    </c:title>
    <c:autoTitleDeleted val="0"/>
    <c:view3D>
      <c:rotX val="40"/>
      <c:rotY val="14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4.3098930780872816E-4"/>
          <c:y val="0.18835378135872552"/>
          <c:w val="0.83821845202614764"/>
          <c:h val="0.68389336507355181"/>
        </c:manualLayout>
      </c:layout>
      <c:pie3DChart>
        <c:varyColors val="1"/>
        <c:ser>
          <c:idx val="1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4.5689029901172941E-2"/>
                  <c:y val="2.6808276872367699E-3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6781071007524845E-2"/>
                  <c:y val="9.5634804370383936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7582571740894515"/>
                  <c:y val="-0.18269334065799919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0.13740395282902587"/>
                  <c:y val="9.9507721418543624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3436516143816844E-3"/>
                  <c:y val="-0.13028840871635231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2.2613181756390942E-2"/>
                  <c:y val="-5.5313434657877067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2.6116214339074004E-2"/>
                  <c:y val="7.9865714460111092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>
                <a:bevelB/>
              </a:sp3d>
            </c:spPr>
            <c:showLegendKey val="1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numRef>
              <c:f>'TAB FEV'!$C$15:$C$22</c:f>
              <c:numCache>
                <c:formatCode>General</c:formatCode>
                <c:ptCount val="8"/>
                <c:pt idx="0">
                  <c:v>1843</c:v>
                </c:pt>
                <c:pt idx="1">
                  <c:v>1869</c:v>
                </c:pt>
                <c:pt idx="2">
                  <c:v>11134</c:v>
                </c:pt>
                <c:pt idx="3">
                  <c:v>1858</c:v>
                </c:pt>
                <c:pt idx="4">
                  <c:v>1882</c:v>
                </c:pt>
                <c:pt idx="5">
                  <c:v>11135</c:v>
                </c:pt>
                <c:pt idx="6">
                  <c:v>1786</c:v>
                </c:pt>
                <c:pt idx="7">
                  <c:v>9359</c:v>
                </c:pt>
              </c:numCache>
            </c:numRef>
          </c:cat>
          <c:val>
            <c:numRef>
              <c:f>'TAB FEV'!$D$15:$D$22</c:f>
              <c:numCache>
                <c:formatCode>#,##0.00</c:formatCode>
                <c:ptCount val="8"/>
                <c:pt idx="0">
                  <c:v>100000</c:v>
                </c:pt>
                <c:pt idx="1">
                  <c:v>184807.3</c:v>
                </c:pt>
                <c:pt idx="2">
                  <c:v>23473397.460000001</c:v>
                </c:pt>
                <c:pt idx="3">
                  <c:v>11155431.429999998</c:v>
                </c:pt>
                <c:pt idx="4">
                  <c:v>460659.20000000001</c:v>
                </c:pt>
                <c:pt idx="5">
                  <c:v>14867.92</c:v>
                </c:pt>
                <c:pt idx="6">
                  <c:v>833796.26</c:v>
                </c:pt>
                <c:pt idx="7">
                  <c:v>6556727.0700000003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scene3d>
          <a:camera prst="orthographicFront"/>
          <a:lightRig rig="threePt" dir="t"/>
        </a:scene3d>
        <a:sp3d>
          <a:bevelB/>
        </a:sp3d>
      </c:spPr>
    </c:plotArea>
    <c:legend>
      <c:legendPos val="r"/>
      <c:layout>
        <c:manualLayout>
          <c:xMode val="edge"/>
          <c:yMode val="edge"/>
          <c:x val="0.83601264114628304"/>
          <c:y val="0.20149545260330837"/>
          <c:w val="9.7320680119590941E-2"/>
          <c:h val="0.56071049258377603"/>
        </c:manualLayout>
      </c:layout>
      <c:overlay val="0"/>
    </c:legend>
    <c:plotVisOnly val="1"/>
    <c:dispBlanksAs val="gap"/>
    <c:showDLblsOverMax val="0"/>
  </c:chart>
  <c:spPr>
    <a:solidFill>
      <a:srgbClr val="FFFF00">
        <a:alpha val="90000"/>
      </a:srgbClr>
    </a:soli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274" footer="0.3149606200000027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15</xdr:row>
      <xdr:rowOff>85725</xdr:rowOff>
    </xdr:from>
    <xdr:to>
      <xdr:col>1</xdr:col>
      <xdr:colOff>5181599</xdr:colOff>
      <xdr:row>32</xdr:row>
      <xdr:rowOff>123825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14</xdr:row>
      <xdr:rowOff>152400</xdr:rowOff>
    </xdr:from>
    <xdr:to>
      <xdr:col>2</xdr:col>
      <xdr:colOff>66674</xdr:colOff>
      <xdr:row>32</xdr:row>
      <xdr:rowOff>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14</xdr:row>
      <xdr:rowOff>152400</xdr:rowOff>
    </xdr:from>
    <xdr:to>
      <xdr:col>2</xdr:col>
      <xdr:colOff>66674</xdr:colOff>
      <xdr:row>32</xdr:row>
      <xdr:rowOff>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workbookViewId="0">
      <selection activeCell="C34" sqref="C33:C34"/>
    </sheetView>
  </sheetViews>
  <sheetFormatPr defaultRowHeight="15" x14ac:dyDescent="0.25"/>
  <cols>
    <col min="2" max="2" width="82" customWidth="1"/>
    <col min="3" max="4" width="13.7109375" customWidth="1"/>
    <col min="6" max="6" width="13.7109375" customWidth="1"/>
    <col min="8" max="8" width="13.7109375" customWidth="1"/>
  </cols>
  <sheetData>
    <row r="1" spans="1:9" s="1" customFormat="1" ht="30" customHeight="1" thickBot="1" x14ac:dyDescent="0.2">
      <c r="A1" s="30" t="s">
        <v>19</v>
      </c>
      <c r="B1" s="30"/>
      <c r="C1" s="30"/>
      <c r="D1" s="30"/>
      <c r="E1" s="30"/>
      <c r="F1" s="30"/>
      <c r="G1" s="30"/>
      <c r="H1" s="30"/>
      <c r="I1" s="30"/>
    </row>
    <row r="2" spans="1:9" s="1" customFormat="1" ht="15" customHeight="1" thickBot="1" x14ac:dyDescent="0.25">
      <c r="A2" s="31" t="s">
        <v>0</v>
      </c>
      <c r="B2" s="32" t="s">
        <v>6</v>
      </c>
      <c r="C2" s="33" t="s">
        <v>1</v>
      </c>
      <c r="D2" s="35" t="s">
        <v>7</v>
      </c>
      <c r="E2" s="31"/>
      <c r="F2" s="2" t="s">
        <v>2</v>
      </c>
      <c r="G2" s="2"/>
      <c r="H2" s="28" t="s">
        <v>3</v>
      </c>
      <c r="I2" s="29"/>
    </row>
    <row r="3" spans="1:9" s="1" customFormat="1" ht="15" customHeight="1" thickBot="1" x14ac:dyDescent="0.25">
      <c r="A3" s="31"/>
      <c r="B3" s="32"/>
      <c r="C3" s="34"/>
      <c r="D3" s="3" t="s">
        <v>4</v>
      </c>
      <c r="E3" s="3" t="s">
        <v>5</v>
      </c>
      <c r="F3" s="3" t="s">
        <v>4</v>
      </c>
      <c r="G3" s="3" t="s">
        <v>5</v>
      </c>
      <c r="H3" s="3" t="s">
        <v>4</v>
      </c>
      <c r="I3" s="3" t="s">
        <v>5</v>
      </c>
    </row>
    <row r="4" spans="1:9" s="1" customFormat="1" ht="12.95" customHeight="1" x14ac:dyDescent="0.15">
      <c r="A4" s="5">
        <v>1843</v>
      </c>
      <c r="B4" s="6" t="s">
        <v>8</v>
      </c>
      <c r="C4" s="9">
        <v>17900000</v>
      </c>
      <c r="D4" s="9">
        <v>81117.02</v>
      </c>
      <c r="E4" s="9">
        <f>(D4/D$13)*100</f>
        <v>0.26035877117842732</v>
      </c>
      <c r="F4" s="9">
        <v>81117.02</v>
      </c>
      <c r="G4" s="9">
        <f>(F4/F$13)*100</f>
        <v>0.26035877117842732</v>
      </c>
      <c r="H4" s="9">
        <v>17818882.98</v>
      </c>
      <c r="I4" s="9">
        <f>(H4/H$13)*100</f>
        <v>10.730807438326693</v>
      </c>
    </row>
    <row r="5" spans="1:9" s="1" customFormat="1" ht="12.95" customHeight="1" x14ac:dyDescent="0.15">
      <c r="A5" s="7">
        <v>1869</v>
      </c>
      <c r="B5" s="8" t="s">
        <v>9</v>
      </c>
      <c r="C5" s="10">
        <v>3288469</v>
      </c>
      <c r="D5" s="10">
        <v>266721.90000000002</v>
      </c>
      <c r="E5" s="10">
        <f t="shared" ref="E5:E12" si="0">(D5/D$13)*100</f>
        <v>0.85608897035881459</v>
      </c>
      <c r="F5" s="10">
        <v>266721.90000000002</v>
      </c>
      <c r="G5" s="10">
        <f t="shared" ref="G5:G12" si="1">(F5/F$13)*100</f>
        <v>0.85608897035881459</v>
      </c>
      <c r="H5" s="10">
        <v>3021747.1</v>
      </c>
      <c r="I5" s="10">
        <f t="shared" ref="I5:I13" si="2">(H5/H$13)*100</f>
        <v>1.81974292629998</v>
      </c>
    </row>
    <row r="6" spans="1:9" s="1" customFormat="1" ht="12.95" customHeight="1" x14ac:dyDescent="0.15">
      <c r="A6" s="5">
        <v>11134</v>
      </c>
      <c r="B6" s="6" t="s">
        <v>10</v>
      </c>
      <c r="C6" s="9">
        <v>146907284.09999999</v>
      </c>
      <c r="D6" s="9">
        <v>18833650.539999999</v>
      </c>
      <c r="E6" s="9">
        <f t="shared" si="0"/>
        <v>60.449781209890638</v>
      </c>
      <c r="F6" s="9">
        <v>18833650.539999999</v>
      </c>
      <c r="G6" s="9">
        <f t="shared" si="1"/>
        <v>60.449781209890638</v>
      </c>
      <c r="H6" s="9">
        <v>128073633.56</v>
      </c>
      <c r="I6" s="9">
        <f t="shared" si="2"/>
        <v>77.12792666082008</v>
      </c>
    </row>
    <row r="7" spans="1:9" s="1" customFormat="1" ht="12.95" customHeight="1" x14ac:dyDescent="0.15">
      <c r="A7" s="7">
        <v>1858</v>
      </c>
      <c r="B7" s="8" t="s">
        <v>11</v>
      </c>
      <c r="C7" s="10">
        <v>12020000</v>
      </c>
      <c r="D7" s="10">
        <v>4368548.3499999996</v>
      </c>
      <c r="E7" s="10">
        <f t="shared" si="0"/>
        <v>14.021593498374891</v>
      </c>
      <c r="F7" s="10">
        <v>4368548.3499999996</v>
      </c>
      <c r="G7" s="10">
        <f t="shared" si="1"/>
        <v>14.021593498374891</v>
      </c>
      <c r="H7" s="10">
        <v>7651451.6500000004</v>
      </c>
      <c r="I7" s="10">
        <f t="shared" si="2"/>
        <v>4.6078227446677493</v>
      </c>
    </row>
    <row r="8" spans="1:9" s="1" customFormat="1" ht="12.95" customHeight="1" x14ac:dyDescent="0.15">
      <c r="A8" s="5">
        <v>1882</v>
      </c>
      <c r="B8" s="6" t="s">
        <v>12</v>
      </c>
      <c r="C8" s="9">
        <v>1530000</v>
      </c>
      <c r="D8" s="9">
        <v>503655.42</v>
      </c>
      <c r="E8" s="9">
        <f t="shared" si="0"/>
        <v>1.6165671057511073</v>
      </c>
      <c r="F8" s="9">
        <v>503655.42</v>
      </c>
      <c r="G8" s="9">
        <f t="shared" si="1"/>
        <v>1.6165671057511073</v>
      </c>
      <c r="H8" s="9">
        <v>1026344.58</v>
      </c>
      <c r="I8" s="9">
        <f t="shared" si="2"/>
        <v>0.61808060952596733</v>
      </c>
    </row>
    <row r="9" spans="1:9" s="1" customFormat="1" ht="12.95" customHeight="1" x14ac:dyDescent="0.15">
      <c r="A9" s="7">
        <v>11135</v>
      </c>
      <c r="B9" s="8" t="s">
        <v>13</v>
      </c>
      <c r="C9" s="10">
        <v>3400000</v>
      </c>
      <c r="D9" s="10">
        <v>680866.72</v>
      </c>
      <c r="E9" s="10">
        <f t="shared" si="0"/>
        <v>2.1853566927814447</v>
      </c>
      <c r="F9" s="10">
        <v>680866.72</v>
      </c>
      <c r="G9" s="10">
        <f t="shared" si="1"/>
        <v>2.1853566927814447</v>
      </c>
      <c r="H9" s="10">
        <v>2719133.28</v>
      </c>
      <c r="I9" s="10">
        <f t="shared" si="2"/>
        <v>1.6375041948238696</v>
      </c>
    </row>
    <row r="10" spans="1:9" s="1" customFormat="1" ht="12.95" customHeight="1" x14ac:dyDescent="0.15">
      <c r="A10" s="5">
        <v>1824</v>
      </c>
      <c r="B10" s="6" t="s">
        <v>14</v>
      </c>
      <c r="C10" s="9">
        <v>1634925.84</v>
      </c>
      <c r="D10" s="9">
        <v>124631.7</v>
      </c>
      <c r="E10" s="9">
        <f t="shared" si="0"/>
        <v>0.40002648349111436</v>
      </c>
      <c r="F10" s="9">
        <v>124631.7</v>
      </c>
      <c r="G10" s="9">
        <f t="shared" si="1"/>
        <v>0.40002648349111436</v>
      </c>
      <c r="H10" s="9">
        <v>1510294.14</v>
      </c>
      <c r="I10" s="9">
        <f t="shared" si="2"/>
        <v>0.9095225334698962</v>
      </c>
    </row>
    <row r="11" spans="1:9" s="1" customFormat="1" ht="12.95" customHeight="1" x14ac:dyDescent="0.15">
      <c r="A11" s="7">
        <v>1786</v>
      </c>
      <c r="B11" s="8" t="s">
        <v>15</v>
      </c>
      <c r="C11" s="10">
        <v>4760000</v>
      </c>
      <c r="D11" s="10">
        <v>527971.91</v>
      </c>
      <c r="E11" s="10">
        <f t="shared" si="0"/>
        <v>1.6946149859095812</v>
      </c>
      <c r="F11" s="10">
        <v>527971.91</v>
      </c>
      <c r="G11" s="10">
        <f t="shared" si="1"/>
        <v>1.6946149859095812</v>
      </c>
      <c r="H11" s="10">
        <v>4232028.09</v>
      </c>
      <c r="I11" s="10">
        <f t="shared" si="2"/>
        <v>2.5485928920657575</v>
      </c>
    </row>
    <row r="12" spans="1:9" s="1" customFormat="1" ht="12.95" customHeight="1" x14ac:dyDescent="0.15">
      <c r="A12" s="5">
        <v>9359</v>
      </c>
      <c r="B12" s="6" t="s">
        <v>16</v>
      </c>
      <c r="C12" s="9">
        <v>5768698.6500000004</v>
      </c>
      <c r="D12" s="9">
        <v>5768698.6500000004</v>
      </c>
      <c r="E12" s="9">
        <f t="shared" si="0"/>
        <v>18.515612282263973</v>
      </c>
      <c r="F12" s="9">
        <v>5768698.6500000004</v>
      </c>
      <c r="G12" s="9">
        <f t="shared" si="1"/>
        <v>18.515612282263973</v>
      </c>
      <c r="H12" s="9">
        <v>0</v>
      </c>
      <c r="I12" s="9">
        <f t="shared" si="2"/>
        <v>0</v>
      </c>
    </row>
    <row r="13" spans="1:9" s="1" customFormat="1" ht="15" customHeight="1" x14ac:dyDescent="0.15">
      <c r="A13" s="36" t="s">
        <v>17</v>
      </c>
      <c r="B13" s="37"/>
      <c r="C13" s="11">
        <f t="shared" ref="C13:H13" si="3">SUM(C4:C12)</f>
        <v>197209377.59</v>
      </c>
      <c r="D13" s="11">
        <f t="shared" si="3"/>
        <v>31155862.210000001</v>
      </c>
      <c r="E13" s="11">
        <f t="shared" si="3"/>
        <v>99.999999999999986</v>
      </c>
      <c r="F13" s="11">
        <f t="shared" si="3"/>
        <v>31155862.210000001</v>
      </c>
      <c r="G13" s="11">
        <f t="shared" si="3"/>
        <v>99.999999999999986</v>
      </c>
      <c r="H13" s="11">
        <f t="shared" si="3"/>
        <v>166053515.38000003</v>
      </c>
      <c r="I13" s="11">
        <f t="shared" si="2"/>
        <v>100</v>
      </c>
    </row>
    <row r="14" spans="1:9" x14ac:dyDescent="0.25">
      <c r="A14" s="27" t="s">
        <v>18</v>
      </c>
      <c r="B14" s="27"/>
      <c r="C14" s="27"/>
      <c r="D14" s="27"/>
      <c r="E14" s="27"/>
      <c r="F14" s="27"/>
      <c r="G14" s="27"/>
      <c r="H14" s="27"/>
      <c r="I14" s="27"/>
    </row>
    <row r="16" spans="1:9" x14ac:dyDescent="0.25">
      <c r="C16" s="14">
        <v>1843</v>
      </c>
      <c r="D16" s="12">
        <f t="shared" ref="D16:D24" si="4">F4</f>
        <v>81117.02</v>
      </c>
      <c r="E16" s="13"/>
    </row>
    <row r="17" spans="3:5" x14ac:dyDescent="0.25">
      <c r="C17" s="14">
        <v>1869</v>
      </c>
      <c r="D17" s="12">
        <f t="shared" si="4"/>
        <v>266721.90000000002</v>
      </c>
      <c r="E17" s="13"/>
    </row>
    <row r="18" spans="3:5" x14ac:dyDescent="0.25">
      <c r="C18" s="14">
        <v>11134</v>
      </c>
      <c r="D18" s="12">
        <f t="shared" si="4"/>
        <v>18833650.539999999</v>
      </c>
      <c r="E18" s="13"/>
    </row>
    <row r="19" spans="3:5" x14ac:dyDescent="0.25">
      <c r="C19" s="14">
        <v>1858</v>
      </c>
      <c r="D19" s="12">
        <f t="shared" si="4"/>
        <v>4368548.3499999996</v>
      </c>
      <c r="E19" s="13"/>
    </row>
    <row r="20" spans="3:5" x14ac:dyDescent="0.25">
      <c r="C20" s="14">
        <v>1882</v>
      </c>
      <c r="D20" s="12">
        <f t="shared" si="4"/>
        <v>503655.42</v>
      </c>
      <c r="E20" s="13"/>
    </row>
    <row r="21" spans="3:5" x14ac:dyDescent="0.25">
      <c r="C21" s="14">
        <v>11135</v>
      </c>
      <c r="D21" s="12">
        <f t="shared" si="4"/>
        <v>680866.72</v>
      </c>
      <c r="E21" s="13"/>
    </row>
    <row r="22" spans="3:5" x14ac:dyDescent="0.25">
      <c r="C22" s="14">
        <v>1824</v>
      </c>
      <c r="D22" s="12">
        <f t="shared" si="4"/>
        <v>124631.7</v>
      </c>
      <c r="E22" s="13"/>
    </row>
    <row r="23" spans="3:5" x14ac:dyDescent="0.25">
      <c r="C23" s="14">
        <v>1786</v>
      </c>
      <c r="D23" s="12">
        <f t="shared" si="4"/>
        <v>527971.91</v>
      </c>
      <c r="E23" s="13"/>
    </row>
    <row r="24" spans="3:5" x14ac:dyDescent="0.25">
      <c r="C24" s="14">
        <v>9359</v>
      </c>
      <c r="D24" s="12">
        <f t="shared" si="4"/>
        <v>5768698.6500000004</v>
      </c>
      <c r="E24" s="13"/>
    </row>
    <row r="25" spans="3:5" x14ac:dyDescent="0.25">
      <c r="D25" s="4">
        <f>SUM(D16:D24)</f>
        <v>31155862.210000001</v>
      </c>
      <c r="E25" s="13"/>
    </row>
  </sheetData>
  <sheetProtection password="C76B" sheet="1" objects="1" scenarios="1"/>
  <mergeCells count="8">
    <mergeCell ref="A14:I14"/>
    <mergeCell ref="H2:I2"/>
    <mergeCell ref="A1:I1"/>
    <mergeCell ref="A2:A3"/>
    <mergeCell ref="B2:B3"/>
    <mergeCell ref="C2:C3"/>
    <mergeCell ref="D2:E2"/>
    <mergeCell ref="A13:B1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>
      <selection activeCell="F21" sqref="F21"/>
    </sheetView>
  </sheetViews>
  <sheetFormatPr defaultRowHeight="15" x14ac:dyDescent="0.25"/>
  <cols>
    <col min="2" max="2" width="82" customWidth="1"/>
    <col min="3" max="3" width="15.5703125" bestFit="1" customWidth="1"/>
    <col min="4" max="4" width="14.7109375" bestFit="1" customWidth="1"/>
    <col min="6" max="6" width="15.5703125" bestFit="1" customWidth="1"/>
    <col min="8" max="8" width="14.7109375" bestFit="1" customWidth="1"/>
  </cols>
  <sheetData>
    <row r="1" spans="1:9" s="1" customFormat="1" ht="30" customHeight="1" thickBot="1" x14ac:dyDescent="0.2">
      <c r="A1" s="30" t="s">
        <v>20</v>
      </c>
      <c r="B1" s="30"/>
      <c r="C1" s="30"/>
      <c r="D1" s="30"/>
      <c r="E1" s="30"/>
      <c r="F1" s="30"/>
      <c r="G1" s="30"/>
      <c r="H1" s="30"/>
      <c r="I1" s="30"/>
    </row>
    <row r="2" spans="1:9" s="1" customFormat="1" ht="15" customHeight="1" thickBot="1" x14ac:dyDescent="0.25">
      <c r="A2" s="31" t="s">
        <v>0</v>
      </c>
      <c r="B2" s="32" t="s">
        <v>6</v>
      </c>
      <c r="C2" s="33" t="s">
        <v>1</v>
      </c>
      <c r="D2" s="35" t="s">
        <v>22</v>
      </c>
      <c r="E2" s="31"/>
      <c r="F2" s="2" t="s">
        <v>2</v>
      </c>
      <c r="G2" s="2"/>
      <c r="H2" s="28" t="s">
        <v>3</v>
      </c>
      <c r="I2" s="29"/>
    </row>
    <row r="3" spans="1:9" s="1" customFormat="1" ht="15" customHeight="1" thickBot="1" x14ac:dyDescent="0.25">
      <c r="A3" s="31"/>
      <c r="B3" s="32"/>
      <c r="C3" s="34"/>
      <c r="D3" s="3" t="s">
        <v>4</v>
      </c>
      <c r="E3" s="3" t="s">
        <v>5</v>
      </c>
      <c r="F3" s="3" t="s">
        <v>4</v>
      </c>
      <c r="G3" s="3" t="s">
        <v>5</v>
      </c>
      <c r="H3" s="3" t="s">
        <v>4</v>
      </c>
      <c r="I3" s="3" t="s">
        <v>5</v>
      </c>
    </row>
    <row r="4" spans="1:9" s="1" customFormat="1" ht="12.95" customHeight="1" x14ac:dyDescent="0.2">
      <c r="A4" s="15">
        <v>1843</v>
      </c>
      <c r="B4" s="6" t="s">
        <v>8</v>
      </c>
      <c r="C4" s="23">
        <v>10000000</v>
      </c>
      <c r="D4" s="24">
        <v>0</v>
      </c>
      <c r="E4" s="25">
        <f>(D4/D$12)*100</f>
        <v>0</v>
      </c>
      <c r="F4" s="23">
        <v>0</v>
      </c>
      <c r="G4" s="25">
        <v>0</v>
      </c>
      <c r="H4" s="23">
        <v>10000000</v>
      </c>
      <c r="I4" s="25">
        <v>6.150915623340623</v>
      </c>
    </row>
    <row r="5" spans="1:9" s="1" customFormat="1" ht="12.95" customHeight="1" x14ac:dyDescent="0.2">
      <c r="A5" s="16">
        <v>1869</v>
      </c>
      <c r="B5" s="8" t="s">
        <v>9</v>
      </c>
      <c r="C5" s="20">
        <v>1319888</v>
      </c>
      <c r="D5" s="21">
        <v>183259.37</v>
      </c>
      <c r="E5" s="22">
        <f t="shared" ref="E5:E12" si="0">(D5/D$12)*100</f>
        <v>0.69029579260578577</v>
      </c>
      <c r="F5" s="20">
        <v>183259.37</v>
      </c>
      <c r="G5" s="22">
        <v>0.69029579260578577</v>
      </c>
      <c r="H5" s="20">
        <v>1136628.6299999999</v>
      </c>
      <c r="I5" s="22">
        <v>0.69913067982032473</v>
      </c>
    </row>
    <row r="6" spans="1:9" s="1" customFormat="1" ht="12.95" customHeight="1" x14ac:dyDescent="0.2">
      <c r="A6" s="15">
        <v>11134</v>
      </c>
      <c r="B6" s="6" t="s">
        <v>10</v>
      </c>
      <c r="C6" s="23">
        <v>142243733</v>
      </c>
      <c r="D6" s="24">
        <v>12161028.489999996</v>
      </c>
      <c r="E6" s="25">
        <f t="shared" si="0"/>
        <v>45.807790348761372</v>
      </c>
      <c r="F6" s="23">
        <v>12161028.489999996</v>
      </c>
      <c r="G6" s="25">
        <v>45.807790348761372</v>
      </c>
      <c r="H6" s="23">
        <v>130082704.51000001</v>
      </c>
      <c r="I6" s="25">
        <v>80.012773949696069</v>
      </c>
    </row>
    <row r="7" spans="1:9" s="1" customFormat="1" ht="12.95" customHeight="1" x14ac:dyDescent="0.2">
      <c r="A7" s="16">
        <v>1858</v>
      </c>
      <c r="B7" s="8" t="s">
        <v>11</v>
      </c>
      <c r="C7" s="20">
        <v>21677667</v>
      </c>
      <c r="D7" s="21">
        <v>10107460.6</v>
      </c>
      <c r="E7" s="22">
        <f t="shared" si="0"/>
        <v>38.072473599078457</v>
      </c>
      <c r="F7" s="20">
        <v>10107460.6</v>
      </c>
      <c r="G7" s="22">
        <v>38.072473599078457</v>
      </c>
      <c r="H7" s="20">
        <v>11570206.4</v>
      </c>
      <c r="I7" s="22">
        <v>7.1167363311035663</v>
      </c>
    </row>
    <row r="8" spans="1:9" s="1" customFormat="1" ht="12.95" customHeight="1" x14ac:dyDescent="0.2">
      <c r="A8" s="15">
        <v>1882</v>
      </c>
      <c r="B8" s="6" t="s">
        <v>12</v>
      </c>
      <c r="C8" s="23">
        <v>2303804</v>
      </c>
      <c r="D8" s="24">
        <v>460659.20000000001</v>
      </c>
      <c r="E8" s="25">
        <f t="shared" si="0"/>
        <v>1.7351969920290964</v>
      </c>
      <c r="F8" s="23">
        <v>460659.20000000001</v>
      </c>
      <c r="G8" s="25">
        <v>1.7351969920290964</v>
      </c>
      <c r="H8" s="23">
        <v>1843144.8</v>
      </c>
      <c r="I8" s="25">
        <v>1.1337028146399026</v>
      </c>
    </row>
    <row r="9" spans="1:9" s="1" customFormat="1" ht="12.95" customHeight="1" x14ac:dyDescent="0.2">
      <c r="A9" s="16">
        <v>11135</v>
      </c>
      <c r="B9" s="8" t="s">
        <v>13</v>
      </c>
      <c r="C9" s="20">
        <v>2399797</v>
      </c>
      <c r="D9" s="21">
        <v>0</v>
      </c>
      <c r="E9" s="22">
        <f t="shared" si="0"/>
        <v>0</v>
      </c>
      <c r="F9" s="20">
        <v>0</v>
      </c>
      <c r="G9" s="22">
        <v>0</v>
      </c>
      <c r="H9" s="20">
        <v>2399797</v>
      </c>
      <c r="I9" s="22">
        <v>1.4760948860145957</v>
      </c>
    </row>
    <row r="10" spans="1:9" s="1" customFormat="1" ht="12.95" customHeight="1" x14ac:dyDescent="0.2">
      <c r="A10" s="15">
        <v>1786</v>
      </c>
      <c r="B10" s="6" t="s">
        <v>15</v>
      </c>
      <c r="C10" s="23">
        <v>5920000</v>
      </c>
      <c r="D10" s="24">
        <v>375060.15</v>
      </c>
      <c r="E10" s="25">
        <f t="shared" si="0"/>
        <v>1.412765107285346</v>
      </c>
      <c r="F10" s="23">
        <v>375060.15</v>
      </c>
      <c r="G10" s="25">
        <v>1.412765107285346</v>
      </c>
      <c r="H10" s="23">
        <v>5544939.8499999996</v>
      </c>
      <c r="I10" s="25">
        <v>3.4106457153849008</v>
      </c>
    </row>
    <row r="11" spans="1:9" s="1" customFormat="1" ht="12.95" customHeight="1" x14ac:dyDescent="0.2">
      <c r="A11" s="16">
        <v>9359</v>
      </c>
      <c r="B11" s="8" t="s">
        <v>16</v>
      </c>
      <c r="C11" s="20">
        <v>3260480.47</v>
      </c>
      <c r="D11" s="21">
        <v>3260480.47</v>
      </c>
      <c r="E11" s="22">
        <f t="shared" si="0"/>
        <v>12.281478160239965</v>
      </c>
      <c r="F11" s="20">
        <v>3260480.47</v>
      </c>
      <c r="G11" s="22">
        <v>12.281478160239965</v>
      </c>
      <c r="H11" s="20">
        <v>0</v>
      </c>
      <c r="I11" s="22">
        <v>0</v>
      </c>
    </row>
    <row r="12" spans="1:9" s="1" customFormat="1" ht="15" customHeight="1" x14ac:dyDescent="0.2">
      <c r="A12" s="36" t="s">
        <v>17</v>
      </c>
      <c r="B12" s="37"/>
      <c r="C12" s="18">
        <f>SUM(C4:C11)</f>
        <v>189125369.47</v>
      </c>
      <c r="D12" s="18">
        <f>SUM(D4:D11)</f>
        <v>26547948.27999999</v>
      </c>
      <c r="E12" s="19">
        <f t="shared" si="0"/>
        <v>100</v>
      </c>
      <c r="F12" s="18">
        <f>SUM(F4:F11)</f>
        <v>26547948.27999999</v>
      </c>
      <c r="G12" s="18">
        <f>SUM(G4:G11)</f>
        <v>100.00000000000004</v>
      </c>
      <c r="H12" s="18">
        <f>SUM(H4:H11)</f>
        <v>162577421.19000003</v>
      </c>
      <c r="I12" s="18">
        <f>SUM(I4:I11)</f>
        <v>99.999999999999986</v>
      </c>
    </row>
    <row r="13" spans="1:9" x14ac:dyDescent="0.25">
      <c r="A13" s="27" t="s">
        <v>18</v>
      </c>
      <c r="B13" s="27"/>
      <c r="C13" s="27"/>
      <c r="D13" s="27"/>
      <c r="E13" s="27"/>
      <c r="F13" s="27"/>
      <c r="G13" s="27"/>
      <c r="H13" s="27"/>
      <c r="I13" s="27"/>
    </row>
    <row r="15" spans="1:9" x14ac:dyDescent="0.25">
      <c r="C15" s="14">
        <v>1843</v>
      </c>
      <c r="D15" s="12">
        <f t="shared" ref="D15:D20" si="1">F4</f>
        <v>0</v>
      </c>
    </row>
    <row r="16" spans="1:9" x14ac:dyDescent="0.25">
      <c r="C16" s="14">
        <v>1869</v>
      </c>
      <c r="D16" s="12">
        <f t="shared" si="1"/>
        <v>183259.37</v>
      </c>
    </row>
    <row r="17" spans="3:4" x14ac:dyDescent="0.25">
      <c r="C17" s="14">
        <v>11134</v>
      </c>
      <c r="D17" s="12">
        <f t="shared" si="1"/>
        <v>12161028.489999996</v>
      </c>
    </row>
    <row r="18" spans="3:4" x14ac:dyDescent="0.25">
      <c r="C18" s="14">
        <v>1858</v>
      </c>
      <c r="D18" s="12">
        <f t="shared" si="1"/>
        <v>10107460.6</v>
      </c>
    </row>
    <row r="19" spans="3:4" x14ac:dyDescent="0.25">
      <c r="C19" s="14">
        <v>1882</v>
      </c>
      <c r="D19" s="12">
        <f t="shared" si="1"/>
        <v>460659.20000000001</v>
      </c>
    </row>
    <row r="20" spans="3:4" x14ac:dyDescent="0.25">
      <c r="C20" s="14">
        <v>11135</v>
      </c>
      <c r="D20" s="12">
        <f t="shared" si="1"/>
        <v>0</v>
      </c>
    </row>
    <row r="21" spans="3:4" x14ac:dyDescent="0.25">
      <c r="C21" s="14">
        <v>1786</v>
      </c>
      <c r="D21" s="12">
        <f>D10</f>
        <v>375060.15</v>
      </c>
    </row>
    <row r="22" spans="3:4" x14ac:dyDescent="0.25">
      <c r="C22" s="14">
        <v>9359</v>
      </c>
      <c r="D22" s="12">
        <f>D11</f>
        <v>3260480.47</v>
      </c>
    </row>
    <row r="24" spans="3:4" x14ac:dyDescent="0.25">
      <c r="D24" s="4">
        <f>SUM(D15:D22)</f>
        <v>26547948.27999999</v>
      </c>
    </row>
  </sheetData>
  <mergeCells count="8">
    <mergeCell ref="A12:B12"/>
    <mergeCell ref="A13:I13"/>
    <mergeCell ref="A1:I1"/>
    <mergeCell ref="A2:A3"/>
    <mergeCell ref="B2:B3"/>
    <mergeCell ref="C2:C3"/>
    <mergeCell ref="D2:E2"/>
    <mergeCell ref="H2:I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workbookViewId="0">
      <selection activeCell="C4" sqref="C4:I11"/>
    </sheetView>
  </sheetViews>
  <sheetFormatPr defaultRowHeight="15" x14ac:dyDescent="0.25"/>
  <cols>
    <col min="2" max="2" width="82" customWidth="1"/>
    <col min="3" max="3" width="15.5703125" bestFit="1" customWidth="1"/>
    <col min="4" max="4" width="14.7109375" bestFit="1" customWidth="1"/>
    <col min="6" max="6" width="15.5703125" bestFit="1" customWidth="1"/>
    <col min="8" max="8" width="14.7109375" bestFit="1" customWidth="1"/>
  </cols>
  <sheetData>
    <row r="1" spans="1:9" s="1" customFormat="1" ht="30" customHeight="1" thickBot="1" x14ac:dyDescent="0.2">
      <c r="A1" s="30" t="s">
        <v>20</v>
      </c>
      <c r="B1" s="30"/>
      <c r="C1" s="30"/>
      <c r="D1" s="30"/>
      <c r="E1" s="30"/>
      <c r="F1" s="30"/>
      <c r="G1" s="30"/>
      <c r="H1" s="30"/>
      <c r="I1" s="30"/>
    </row>
    <row r="2" spans="1:9" s="1" customFormat="1" ht="15" customHeight="1" thickBot="1" x14ac:dyDescent="0.25">
      <c r="A2" s="31" t="s">
        <v>0</v>
      </c>
      <c r="B2" s="32" t="s">
        <v>6</v>
      </c>
      <c r="C2" s="33" t="s">
        <v>1</v>
      </c>
      <c r="D2" s="35" t="s">
        <v>21</v>
      </c>
      <c r="E2" s="31"/>
      <c r="F2" s="2" t="s">
        <v>2</v>
      </c>
      <c r="G2" s="2"/>
      <c r="H2" s="28" t="s">
        <v>3</v>
      </c>
      <c r="I2" s="29"/>
    </row>
    <row r="3" spans="1:9" s="1" customFormat="1" ht="15" customHeight="1" thickBot="1" x14ac:dyDescent="0.25">
      <c r="A3" s="31"/>
      <c r="B3" s="32"/>
      <c r="C3" s="34"/>
      <c r="D3" s="3" t="s">
        <v>4</v>
      </c>
      <c r="E3" s="3" t="s">
        <v>5</v>
      </c>
      <c r="F3" s="3" t="s">
        <v>4</v>
      </c>
      <c r="G3" s="3" t="s">
        <v>5</v>
      </c>
      <c r="H3" s="3" t="s">
        <v>4</v>
      </c>
      <c r="I3" s="17" t="s">
        <v>5</v>
      </c>
    </row>
    <row r="4" spans="1:9" s="1" customFormat="1" ht="12.95" customHeight="1" x14ac:dyDescent="0.2">
      <c r="A4" s="15">
        <v>1843</v>
      </c>
      <c r="B4" s="6" t="s">
        <v>8</v>
      </c>
      <c r="C4" s="23">
        <v>10000000</v>
      </c>
      <c r="D4" s="24">
        <v>100000</v>
      </c>
      <c r="E4" s="25">
        <f>(D4/D$12)*100</f>
        <v>0.61607695850021105</v>
      </c>
      <c r="F4" s="23">
        <v>100000</v>
      </c>
      <c r="G4" s="25">
        <f>(F4/F$12)*100</f>
        <v>0.23375580293871923</v>
      </c>
      <c r="H4" s="23">
        <v>9900000</v>
      </c>
      <c r="I4" s="25">
        <f>(H4/H$12)*100</f>
        <v>6.4018859804004968</v>
      </c>
    </row>
    <row r="5" spans="1:9" s="1" customFormat="1" ht="12.95" customHeight="1" x14ac:dyDescent="0.2">
      <c r="A5" s="16">
        <v>1869</v>
      </c>
      <c r="B5" s="8" t="s">
        <v>9</v>
      </c>
      <c r="C5" s="20">
        <v>1319888</v>
      </c>
      <c r="D5" s="21">
        <v>1547.929999999993</v>
      </c>
      <c r="E5" s="22">
        <f t="shared" ref="E5:E12" si="0">(D5/D$12)*100</f>
        <v>9.5364400637122718E-3</v>
      </c>
      <c r="F5" s="20">
        <v>184807.3</v>
      </c>
      <c r="G5" s="22">
        <f t="shared" ref="G5:G12" si="1">(F5/F$12)*100</f>
        <v>0.43199778800436761</v>
      </c>
      <c r="H5" s="20">
        <v>1135080.7</v>
      </c>
      <c r="I5" s="22">
        <f t="shared" ref="I5:I12" si="2">(H5/H$12)*100</f>
        <v>0.73400577979325066</v>
      </c>
    </row>
    <row r="6" spans="1:9" s="1" customFormat="1" ht="12.95" customHeight="1" x14ac:dyDescent="0.2">
      <c r="A6" s="15">
        <v>11134</v>
      </c>
      <c r="B6" s="6" t="s">
        <v>10</v>
      </c>
      <c r="C6" s="23">
        <v>147243733</v>
      </c>
      <c r="D6" s="24">
        <v>11312368.969999997</v>
      </c>
      <c r="E6" s="25">
        <f t="shared" si="0"/>
        <v>69.692898684697624</v>
      </c>
      <c r="F6" s="23">
        <v>23473397.460000001</v>
      </c>
      <c r="G6" s="25">
        <f t="shared" si="1"/>
        <v>54.870428709619922</v>
      </c>
      <c r="H6" s="23">
        <v>123770335.53999999</v>
      </c>
      <c r="I6" s="25">
        <f t="shared" si="2"/>
        <v>80.036724836665783</v>
      </c>
    </row>
    <row r="7" spans="1:9" s="1" customFormat="1" ht="12.95" customHeight="1" x14ac:dyDescent="0.2">
      <c r="A7" s="16">
        <v>1858</v>
      </c>
      <c r="B7" s="8" t="s">
        <v>11</v>
      </c>
      <c r="C7" s="20">
        <v>21677667</v>
      </c>
      <c r="D7" s="21">
        <v>1047970.8300000001</v>
      </c>
      <c r="E7" s="22">
        <f t="shared" si="0"/>
        <v>6.4563068154334173</v>
      </c>
      <c r="F7" s="20">
        <v>11155431.429999998</v>
      </c>
      <c r="G7" s="22">
        <f t="shared" si="1"/>
        <v>26.076468310474745</v>
      </c>
      <c r="H7" s="20">
        <v>10522235.570000002</v>
      </c>
      <c r="I7" s="22">
        <f t="shared" si="2"/>
        <v>6.8042578159650953</v>
      </c>
    </row>
    <row r="8" spans="1:9" s="1" customFormat="1" ht="12.95" customHeight="1" x14ac:dyDescent="0.2">
      <c r="A8" s="15">
        <v>1882</v>
      </c>
      <c r="B8" s="6" t="s">
        <v>12</v>
      </c>
      <c r="C8" s="23">
        <v>2303804</v>
      </c>
      <c r="D8" s="24">
        <v>0</v>
      </c>
      <c r="E8" s="25">
        <f t="shared" si="0"/>
        <v>0</v>
      </c>
      <c r="F8" s="23">
        <v>460659.20000000001</v>
      </c>
      <c r="G8" s="25">
        <f t="shared" si="1"/>
        <v>1.0768176117710806</v>
      </c>
      <c r="H8" s="23">
        <v>1843144.8</v>
      </c>
      <c r="I8" s="25">
        <f t="shared" si="2"/>
        <v>1.1918790762594018</v>
      </c>
    </row>
    <row r="9" spans="1:9" s="1" customFormat="1" ht="12.95" customHeight="1" x14ac:dyDescent="0.2">
      <c r="A9" s="16">
        <v>11135</v>
      </c>
      <c r="B9" s="8" t="s">
        <v>13</v>
      </c>
      <c r="C9" s="20">
        <v>2399797</v>
      </c>
      <c r="D9" s="21">
        <v>14867.92</v>
      </c>
      <c r="E9" s="22">
        <f t="shared" si="0"/>
        <v>9.1597829328244562E-2</v>
      </c>
      <c r="F9" s="20">
        <v>14867.92</v>
      </c>
      <c r="G9" s="22">
        <f t="shared" si="1"/>
        <v>3.4754625776286421E-2</v>
      </c>
      <c r="H9" s="20">
        <v>2384929.08</v>
      </c>
      <c r="I9" s="22">
        <f t="shared" si="2"/>
        <v>1.5422266708587329</v>
      </c>
    </row>
    <row r="10" spans="1:9" s="1" customFormat="1" ht="12.95" customHeight="1" x14ac:dyDescent="0.2">
      <c r="A10" s="15">
        <v>1786</v>
      </c>
      <c r="B10" s="6" t="s">
        <v>15</v>
      </c>
      <c r="C10" s="23">
        <v>5920000</v>
      </c>
      <c r="D10" s="24">
        <v>458736.10999999993</v>
      </c>
      <c r="E10" s="25">
        <f t="shared" si="0"/>
        <v>2.8261674740301816</v>
      </c>
      <c r="F10" s="23">
        <v>833796.26</v>
      </c>
      <c r="G10" s="25">
        <f t="shared" si="1"/>
        <v>1.9490471424360112</v>
      </c>
      <c r="H10" s="23">
        <v>5086203.74</v>
      </c>
      <c r="I10" s="25">
        <f t="shared" si="2"/>
        <v>3.2890198400572301</v>
      </c>
    </row>
    <row r="11" spans="1:9" s="1" customFormat="1" ht="12.95" customHeight="1" x14ac:dyDescent="0.2">
      <c r="A11" s="16">
        <v>9359</v>
      </c>
      <c r="B11" s="8" t="s">
        <v>16</v>
      </c>
      <c r="C11" s="20">
        <v>6556727.0700000003</v>
      </c>
      <c r="D11" s="21">
        <v>3296246.6</v>
      </c>
      <c r="E11" s="22">
        <f t="shared" si="0"/>
        <v>20.307415797946614</v>
      </c>
      <c r="F11" s="20">
        <v>6556727.0700000003</v>
      </c>
      <c r="G11" s="22">
        <f t="shared" si="1"/>
        <v>15.326730008978858</v>
      </c>
      <c r="H11" s="20">
        <v>0</v>
      </c>
      <c r="I11" s="22">
        <f t="shared" si="2"/>
        <v>0</v>
      </c>
    </row>
    <row r="12" spans="1:9" s="1" customFormat="1" ht="15" customHeight="1" x14ac:dyDescent="0.15">
      <c r="A12" s="36" t="s">
        <v>17</v>
      </c>
      <c r="B12" s="37"/>
      <c r="C12" s="18">
        <f>SUM(C4:C11)</f>
        <v>197421616.06999999</v>
      </c>
      <c r="D12" s="18">
        <f t="shared" ref="D12:H12" si="3">SUM(D4:D11)</f>
        <v>16231738.359999996</v>
      </c>
      <c r="E12" s="18">
        <f t="shared" si="0"/>
        <v>100</v>
      </c>
      <c r="F12" s="18">
        <f t="shared" si="3"/>
        <v>42779686.640000001</v>
      </c>
      <c r="G12" s="18">
        <f t="shared" si="1"/>
        <v>100</v>
      </c>
      <c r="H12" s="18">
        <f t="shared" si="3"/>
        <v>154641929.43000001</v>
      </c>
      <c r="I12" s="26">
        <f t="shared" si="2"/>
        <v>100</v>
      </c>
    </row>
    <row r="13" spans="1:9" x14ac:dyDescent="0.25">
      <c r="A13" s="27" t="s">
        <v>18</v>
      </c>
      <c r="B13" s="27"/>
      <c r="C13" s="27"/>
      <c r="D13" s="27"/>
      <c r="E13" s="27"/>
      <c r="F13" s="27"/>
      <c r="G13" s="27"/>
      <c r="H13" s="27"/>
      <c r="I13" s="27"/>
    </row>
    <row r="15" spans="1:9" x14ac:dyDescent="0.25">
      <c r="C15" s="14">
        <v>1843</v>
      </c>
      <c r="D15" s="12">
        <f t="shared" ref="D15:D20" si="4">F4</f>
        <v>100000</v>
      </c>
    </row>
    <row r="16" spans="1:9" x14ac:dyDescent="0.25">
      <c r="C16" s="14">
        <v>1869</v>
      </c>
      <c r="D16" s="12">
        <f t="shared" si="4"/>
        <v>184807.3</v>
      </c>
    </row>
    <row r="17" spans="3:4" x14ac:dyDescent="0.25">
      <c r="C17" s="14">
        <v>11134</v>
      </c>
      <c r="D17" s="12">
        <f t="shared" si="4"/>
        <v>23473397.460000001</v>
      </c>
    </row>
    <row r="18" spans="3:4" x14ac:dyDescent="0.25">
      <c r="C18" s="14">
        <v>1858</v>
      </c>
      <c r="D18" s="12">
        <f t="shared" si="4"/>
        <v>11155431.429999998</v>
      </c>
    </row>
    <row r="19" spans="3:4" x14ac:dyDescent="0.25">
      <c r="C19" s="14">
        <v>1882</v>
      </c>
      <c r="D19" s="12">
        <f t="shared" si="4"/>
        <v>460659.20000000001</v>
      </c>
    </row>
    <row r="20" spans="3:4" x14ac:dyDescent="0.25">
      <c r="C20" s="14">
        <v>11135</v>
      </c>
      <c r="D20" s="12">
        <f t="shared" si="4"/>
        <v>14867.92</v>
      </c>
    </row>
    <row r="21" spans="3:4" x14ac:dyDescent="0.25">
      <c r="C21" s="14">
        <v>1786</v>
      </c>
      <c r="D21" s="12">
        <f>F10</f>
        <v>833796.26</v>
      </c>
    </row>
    <row r="22" spans="3:4" x14ac:dyDescent="0.25">
      <c r="C22" s="14">
        <v>9359</v>
      </c>
      <c r="D22" s="12">
        <f>F11</f>
        <v>6556727.0700000003</v>
      </c>
    </row>
    <row r="24" spans="3:4" x14ac:dyDescent="0.25">
      <c r="D24" s="4">
        <f>SUM(D15:D22)</f>
        <v>42779686.640000001</v>
      </c>
    </row>
  </sheetData>
  <sheetProtection password="C76B" sheet="1" objects="1" scenarios="1"/>
  <mergeCells count="8">
    <mergeCell ref="A12:B12"/>
    <mergeCell ref="A13:I13"/>
    <mergeCell ref="A1:I1"/>
    <mergeCell ref="A2:A3"/>
    <mergeCell ref="B2:B3"/>
    <mergeCell ref="C2:C3"/>
    <mergeCell ref="D2:E2"/>
    <mergeCell ref="H2:I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TAB JAN-FEV</vt:lpstr>
      <vt:lpstr>TAB JAN</vt:lpstr>
      <vt:lpstr>TAB FEV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2013-04-12T17:57:02Z</dcterms:created>
  <dcterms:modified xsi:type="dcterms:W3CDTF">2016-09-20T20:06:11Z</dcterms:modified>
</cp:coreProperties>
</file>