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firstSheet="2" activeTab="10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 (2)" sheetId="7" r:id="rId7"/>
    <sheet name="AGOSTO" sheetId="8" r:id="rId8"/>
    <sheet name="SETEMBRO" sheetId="9" r:id="rId9"/>
    <sheet name="OUTUBRO" sheetId="10" r:id="rId10"/>
    <sheet name="NOVEMBRO" sheetId="11" r:id="rId11"/>
    <sheet name="Plan2" sheetId="12" r:id="rId12"/>
    <sheet name="Plan3" sheetId="13" r:id="rId13"/>
  </sheets>
  <definedNames/>
  <calcPr fullCalcOnLoad="1"/>
</workbook>
</file>

<file path=xl/sharedStrings.xml><?xml version="1.0" encoding="utf-8"?>
<sst xmlns="http://schemas.openxmlformats.org/spreadsheetml/2006/main" count="253" uniqueCount="29">
  <si>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</si>
  <si>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</si>
  <si>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</si>
  <si>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</si>
  <si>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</si>
  <si>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</si>
  <si>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</si>
  <si>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</si>
  <si>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</si>
  <si>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</si>
  <si>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</si>
  <si>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</si>
  <si>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</si>
  <si>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</si>
  <si>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</si>
  <si>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</si>
  <si>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</si>
  <si>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 REALIZADA POR AÇÕES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</si>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</sst>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/>
      <top/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thin"/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4" fillId="0" borderId="0" xfId="48" applyFont="1">
      <alignment/>
      <protection/>
    </xf>
    <xf numFmtId="0" fontId="5" fillId="16" borderId="10" xfId="48" applyFont="1" applyFill="1" applyBorder="1" applyAlignment="1">
      <alignment horizontal="centerContinuous" vertical="center"/>
      <protection/>
    </xf>
    <xf numFmtId="4" fontId="0" fillId="0" borderId="0" xfId="0" applyNumberFormat="1" applyAlignment="1">
      <alignment/>
    </xf>
    <xf numFmtId="4" fontId="4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4" fillId="0" borderId="0" xfId="0" applyNumberFormat="1" applyFont="1" applyAlignment="1" quotePrefix="1">
      <alignment/>
    </xf>
    <xf numFmtId="0" fontId="7" fillId="2" borderId="0" xfId="48" applyFont="1" applyFill="1" applyAlignment="1">
      <alignment horizontal="right" vertical="center" indent="2"/>
      <protection/>
    </xf>
    <xf numFmtId="0" fontId="7" fillId="8" borderId="0" xfId="48" applyFont="1" applyFill="1" applyAlignment="1">
      <alignment horizontal="right" vertical="center" indent="2"/>
      <protection/>
    </xf>
    <xf numFmtId="0" fontId="7" fillId="2" borderId="11" xfId="48" applyFont="1" applyFill="1" applyBorder="1" applyAlignment="1">
      <alignment vertical="center"/>
      <protection/>
    </xf>
    <xf numFmtId="0" fontId="7" fillId="8" borderId="11" xfId="48" applyFont="1" applyFill="1" applyBorder="1" applyAlignment="1">
      <alignment horizontal="left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4" fontId="7" fillId="2" borderId="0" xfId="48" applyNumberFormat="1" applyFont="1" applyFill="1" applyBorder="1">
      <alignment/>
      <protection/>
    </xf>
    <xf numFmtId="4" fontId="7" fillId="8" borderId="0" xfId="48" applyNumberFormat="1" applyFont="1" applyFill="1" applyBorder="1">
      <alignment/>
      <protection/>
    </xf>
    <xf numFmtId="4" fontId="7" fillId="2" borderId="14" xfId="48" applyNumberFormat="1" applyFont="1" applyFill="1" applyBorder="1">
      <alignment/>
      <protection/>
    </xf>
    <xf numFmtId="164" fontId="7" fillId="2" borderId="15" xfId="54" applyFont="1" applyFill="1" applyBorder="1" applyAlignment="1">
      <alignment/>
    </xf>
    <xf numFmtId="4" fontId="7" fillId="2" borderId="15" xfId="48" applyNumberFormat="1" applyFont="1" applyFill="1" applyBorder="1">
      <alignment/>
      <protection/>
    </xf>
    <xf numFmtId="4" fontId="7" fillId="8" borderId="11" xfId="48" applyNumberFormat="1" applyFont="1" applyFill="1" applyBorder="1">
      <alignment/>
      <protection/>
    </xf>
    <xf numFmtId="164" fontId="7" fillId="8" borderId="0" xfId="54" applyFont="1" applyFill="1" applyBorder="1" applyAlignment="1">
      <alignment/>
    </xf>
    <xf numFmtId="40" fontId="7" fillId="2" borderId="16" xfId="54" applyNumberFormat="1" applyFont="1" applyFill="1" applyBorder="1" applyAlignment="1">
      <alignment/>
    </xf>
    <xf numFmtId="40" fontId="7" fillId="8" borderId="17" xfId="54" applyNumberFormat="1" applyFont="1" applyFill="1" applyBorder="1" applyAlignment="1">
      <alignment/>
    </xf>
    <xf numFmtId="4" fontId="7" fillId="2" borderId="16" xfId="48" applyNumberFormat="1" applyFont="1" applyFill="1" applyBorder="1">
      <alignment/>
      <protection/>
    </xf>
    <xf numFmtId="4" fontId="7" fillId="8" borderId="17" xfId="48" applyNumberFormat="1" applyFont="1" applyFill="1" applyBorder="1">
      <alignment/>
      <protection/>
    </xf>
    <xf numFmtId="4" fontId="8" fillId="19" borderId="18" xfId="48" applyNumberFormat="1" applyFont="1" applyFill="1" applyBorder="1" applyAlignment="1">
      <alignment vertical="center"/>
      <protection/>
    </xf>
    <xf numFmtId="4" fontId="8" fillId="19" borderId="19" xfId="48" applyNumberFormat="1" applyFont="1" applyFill="1" applyBorder="1" applyAlignment="1">
      <alignment vertical="center"/>
      <protection/>
    </xf>
    <xf numFmtId="4" fontId="7" fillId="2" borderId="11" xfId="48" applyNumberFormat="1" applyFont="1" applyFill="1" applyBorder="1">
      <alignment/>
      <protection/>
    </xf>
    <xf numFmtId="40" fontId="7" fillId="2" borderId="17" xfId="54" applyNumberFormat="1" applyFont="1" applyFill="1" applyBorder="1" applyAlignment="1">
      <alignment/>
    </xf>
    <xf numFmtId="164" fontId="7" fillId="2" borderId="0" xfId="54" applyFont="1" applyFill="1" applyBorder="1" applyAlignment="1">
      <alignment/>
    </xf>
    <xf numFmtId="4" fontId="7" fillId="2" borderId="17" xfId="48" applyNumberFormat="1" applyFont="1" applyFill="1" applyBorder="1">
      <alignment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8" fillId="19" borderId="20" xfId="48" applyFont="1" applyFill="1" applyBorder="1" applyAlignment="1">
      <alignment horizontal="center" vertical="center"/>
      <protection/>
    </xf>
    <xf numFmtId="0" fontId="45" fillId="0" borderId="21" xfId="0" applyFont="1" applyBorder="1" applyAlignment="1">
      <alignment horizontal="left" vertical="center"/>
    </xf>
    <xf numFmtId="0" fontId="46" fillId="15" borderId="0" xfId="0" applyFont="1" applyFill="1" applyBorder="1" applyAlignment="1">
      <alignment horizontal="center" vertical="center"/>
    </xf>
    <xf numFmtId="0" fontId="5" fillId="16" borderId="2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2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24" xfId="48" applyFont="1" applyFill="1" applyBorder="1" applyAlignment="1">
      <alignment horizontal="center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Porcentagem 2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 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JANEIRO!$C$15:$C$22</c:f>
              <c:numCache/>
            </c:numRef>
          </c:cat>
          <c:val>
            <c:numRef>
              <c:f>JANEIRO!$D$15:$D$22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OUT 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OUTUBRO!$C$15:$C$22</c:f>
              <c:numCache/>
            </c:numRef>
          </c:cat>
          <c:val>
            <c:numRef>
              <c:f>OUTUBRO!$D$15:$D$22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NOV 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NOVEMBRO!$C$15:$C$22</c:f>
              <c:numCache/>
            </c:numRef>
          </c:cat>
          <c:val>
            <c:numRef>
              <c:f>NOVEMBRO!$D$15:$D$22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FEV 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FEVEREIRO!$C$15:$C$22</c:f>
              <c:numCache/>
            </c:numRef>
          </c:cat>
          <c:val>
            <c:numRef>
              <c:f>FEVEREIRO!$D$15:$D$22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MAR 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MARÇO!$C$15:$C$22</c:f>
              <c:numCache/>
            </c:numRef>
          </c:cat>
          <c:val>
            <c:numRef>
              <c:f>MARÇO!$D$15:$D$22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abr 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ABRIL!$C$15:$C$22</c:f>
              <c:numCache/>
            </c:numRef>
          </c:cat>
          <c:val>
            <c:numRef>
              <c:f>ABRIL!$D$15:$D$22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MAIO/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MAIO!$C$15:$C$22</c:f>
              <c:numCache/>
            </c:numRef>
          </c:cat>
          <c:val>
            <c:numRef>
              <c:f>MAIO!$D$15:$D$22</c:f>
              <c:numCache/>
            </c:numRef>
          </c:val>
        </c:ser>
        <c:firstSliceAng val="13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JUN/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JUNHO!$C$15:$C$22</c:f>
              <c:numCache/>
            </c:numRef>
          </c:cat>
          <c:val>
            <c:numRef>
              <c:f>JUNHO!$D$15:$D$22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JUL/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'JULHO (2)'!$C$15:$C$22</c:f>
              <c:numCache/>
            </c:numRef>
          </c:cat>
          <c:val>
            <c:numRef>
              <c:f>'JULHO (2)'!$D$15:$D$22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AGO 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AGOSTO!$C$15:$C$22</c:f>
              <c:numCache/>
            </c:numRef>
          </c:cat>
          <c:val>
            <c:numRef>
              <c:f>AGOSTO!$D$15:$D$22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SET 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SETEMBRO!$C$15:$C$22</c:f>
              <c:numCache/>
            </c:numRef>
          </c:cat>
          <c:val>
            <c:numRef>
              <c:f>SETEMBRO!$D$15:$D$22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63" t="s">
        <v>17</v>
      </c>
      <c r="B1" s="63"/>
      <c r="C1" s="63"/>
      <c r="D1" s="63"/>
      <c r="E1" s="63"/>
      <c r="F1" s="63"/>
      <c r="G1" s="63"/>
      <c r="H1" s="63"/>
      <c r="I1" s="63"/>
    </row>
    <row r="2" spans="1:9" s="1" customFormat="1" ht="15" customHeight="1" thickBot="1">
      <c r="A2" s="64" t="s">
        <v>0</v>
      </c>
      <c r="B2" s="65" t="s">
        <v>6</v>
      </c>
      <c r="C2" s="66" t="s">
        <v>1</v>
      </c>
      <c r="D2" s="68" t="s">
        <v>18</v>
      </c>
      <c r="E2" s="64"/>
      <c r="F2" s="2" t="s">
        <v>2</v>
      </c>
      <c r="G2" s="2"/>
      <c r="H2" s="68" t="s">
        <v>3</v>
      </c>
      <c r="I2" s="69"/>
    </row>
    <row r="3" spans="1:9" s="1" customFormat="1" ht="15" customHeight="1" thickBot="1">
      <c r="A3" s="64"/>
      <c r="B3" s="65"/>
      <c r="C3" s="67"/>
      <c r="D3" s="13" t="s">
        <v>4</v>
      </c>
      <c r="E3" s="11" t="s">
        <v>5</v>
      </c>
      <c r="F3" s="13" t="s">
        <v>4</v>
      </c>
      <c r="G3" s="11" t="s">
        <v>5</v>
      </c>
      <c r="H3" s="13" t="s">
        <v>4</v>
      </c>
      <c r="I3" s="12" t="s">
        <v>5</v>
      </c>
    </row>
    <row r="4" spans="1:9" s="1" customFormat="1" ht="12.75" customHeight="1">
      <c r="A4" s="7">
        <v>1843</v>
      </c>
      <c r="B4" s="9" t="s">
        <v>7</v>
      </c>
      <c r="C4" s="19">
        <v>4000000</v>
      </c>
      <c r="D4" s="24">
        <v>0</v>
      </c>
      <c r="E4" s="20">
        <v>0</v>
      </c>
      <c r="F4" s="26">
        <v>0</v>
      </c>
      <c r="G4" s="21">
        <v>0</v>
      </c>
      <c r="H4" s="26">
        <v>4000000</v>
      </c>
      <c r="I4" s="17">
        <v>2.072382979428877</v>
      </c>
    </row>
    <row r="5" spans="1:9" s="1" customFormat="1" ht="12.75" customHeight="1">
      <c r="A5" s="8">
        <v>1869</v>
      </c>
      <c r="B5" s="10" t="s">
        <v>8</v>
      </c>
      <c r="C5" s="22">
        <v>2600000</v>
      </c>
      <c r="D5" s="25">
        <v>243745.74000000002</v>
      </c>
      <c r="E5" s="23">
        <v>0.7105559719337327</v>
      </c>
      <c r="F5" s="27">
        <v>243745.74000000002</v>
      </c>
      <c r="G5" s="18">
        <v>0.7105559719337327</v>
      </c>
      <c r="H5" s="27">
        <v>2356254.26</v>
      </c>
      <c r="I5" s="18">
        <v>1.220765305907696</v>
      </c>
    </row>
    <row r="6" spans="1:9" s="1" customFormat="1" ht="12.75" customHeight="1">
      <c r="A6" s="7">
        <v>11134</v>
      </c>
      <c r="B6" s="9" t="s">
        <v>9</v>
      </c>
      <c r="C6" s="30">
        <v>184514200</v>
      </c>
      <c r="D6" s="31">
        <v>16592775.96</v>
      </c>
      <c r="E6" s="32">
        <v>48.370470184777275</v>
      </c>
      <c r="F6" s="33">
        <v>16592775.96</v>
      </c>
      <c r="G6" s="17">
        <v>48.370470184777275</v>
      </c>
      <c r="H6" s="33">
        <v>167921424.04</v>
      </c>
      <c r="I6" s="17">
        <v>86.99937526548877</v>
      </c>
    </row>
    <row r="7" spans="1:9" s="1" customFormat="1" ht="12.75" customHeight="1">
      <c r="A7" s="8">
        <v>1858</v>
      </c>
      <c r="B7" s="10" t="s">
        <v>10</v>
      </c>
      <c r="C7" s="22">
        <v>18850000</v>
      </c>
      <c r="D7" s="25">
        <v>11675246.360000001</v>
      </c>
      <c r="E7" s="23">
        <v>34.03512211083392</v>
      </c>
      <c r="F7" s="25">
        <v>11675246.360000001</v>
      </c>
      <c r="G7" s="18">
        <v>34.03512211083392</v>
      </c>
      <c r="H7" s="27">
        <v>7174753.639999999</v>
      </c>
      <c r="I7" s="18">
        <v>3.7172093312828447</v>
      </c>
    </row>
    <row r="8" spans="1:9" s="1" customFormat="1" ht="12.75" customHeight="1">
      <c r="A8" s="7">
        <v>1882</v>
      </c>
      <c r="B8" s="9" t="s">
        <v>11</v>
      </c>
      <c r="C8" s="30">
        <v>2100000</v>
      </c>
      <c r="D8" s="31">
        <v>680149.11</v>
      </c>
      <c r="E8" s="32">
        <v>1.9827382907939772</v>
      </c>
      <c r="F8" s="33">
        <v>680149.11</v>
      </c>
      <c r="G8" s="17">
        <v>1.9827382907939772</v>
      </c>
      <c r="H8" s="33">
        <v>1419850.8900000001</v>
      </c>
      <c r="I8" s="17">
        <v>0.7356187044407358</v>
      </c>
    </row>
    <row r="9" spans="1:9" s="1" customFormat="1" ht="12.75" customHeight="1">
      <c r="A9" s="8">
        <v>11135</v>
      </c>
      <c r="B9" s="10" t="s">
        <v>12</v>
      </c>
      <c r="C9" s="22">
        <v>2600000</v>
      </c>
      <c r="D9" s="25">
        <v>6197</v>
      </c>
      <c r="E9" s="23">
        <v>0.01806519924439845</v>
      </c>
      <c r="F9" s="27">
        <v>6197</v>
      </c>
      <c r="G9" s="18">
        <v>0.01806519924439845</v>
      </c>
      <c r="H9" s="27">
        <v>2593803</v>
      </c>
      <c r="I9" s="18">
        <v>1.34383829729789</v>
      </c>
    </row>
    <row r="10" spans="1:9" s="1" customFormat="1" ht="12.75" customHeight="1">
      <c r="A10" s="7">
        <v>1786</v>
      </c>
      <c r="B10" s="9" t="s">
        <v>13</v>
      </c>
      <c r="C10" s="30">
        <v>8048000</v>
      </c>
      <c r="D10" s="31">
        <v>499568.73999999993</v>
      </c>
      <c r="E10" s="32">
        <v>1.4563189969942043</v>
      </c>
      <c r="F10" s="33">
        <v>499568.73999999993</v>
      </c>
      <c r="G10" s="17">
        <v>1.4563189969942043</v>
      </c>
      <c r="H10" s="33">
        <v>7548431.26</v>
      </c>
      <c r="I10" s="17">
        <v>3.9108101161532183</v>
      </c>
    </row>
    <row r="11" spans="1:9" s="1" customFormat="1" ht="12.75" customHeight="1">
      <c r="A11" s="8">
        <v>9359</v>
      </c>
      <c r="B11" s="10" t="s">
        <v>14</v>
      </c>
      <c r="C11" s="22">
        <v>4605841.32</v>
      </c>
      <c r="D11" s="25">
        <v>4605841.32</v>
      </c>
      <c r="E11" s="23">
        <v>13.42672924542249</v>
      </c>
      <c r="F11" s="27">
        <v>4605841.32</v>
      </c>
      <c r="G11" s="18">
        <v>13.42672924542249</v>
      </c>
      <c r="H11" s="27">
        <v>0</v>
      </c>
      <c r="I11" s="18">
        <v>0</v>
      </c>
    </row>
    <row r="12" spans="1:9" s="1" customFormat="1" ht="15" customHeight="1">
      <c r="A12" s="61" t="s">
        <v>15</v>
      </c>
      <c r="B12" s="61"/>
      <c r="C12" s="28">
        <f>SUM(C4:C11)</f>
        <v>227318041.32</v>
      </c>
      <c r="D12" s="28">
        <f aca="true" t="shared" si="0" ref="D12:I12">SUM(D4:D11)</f>
        <v>34303524.230000004</v>
      </c>
      <c r="E12" s="28">
        <f t="shared" si="0"/>
        <v>100</v>
      </c>
      <c r="F12" s="28">
        <f t="shared" si="0"/>
        <v>34303524.230000004</v>
      </c>
      <c r="G12" s="28">
        <f t="shared" si="0"/>
        <v>100</v>
      </c>
      <c r="H12" s="28">
        <f t="shared" si="0"/>
        <v>193014517.08999994</v>
      </c>
      <c r="I12" s="29">
        <f t="shared" si="0"/>
        <v>100.00000000000003</v>
      </c>
    </row>
    <row r="13" spans="1:9" ht="15">
      <c r="A13" s="62" t="s">
        <v>16</v>
      </c>
      <c r="B13" s="62"/>
      <c r="C13" s="62"/>
      <c r="D13" s="62"/>
      <c r="E13" s="62"/>
      <c r="F13" s="62"/>
      <c r="G13" s="62"/>
      <c r="H13" s="62"/>
      <c r="I13" s="62"/>
    </row>
    <row r="15" spans="3:5" ht="15">
      <c r="C15" s="6">
        <v>1843</v>
      </c>
      <c r="D15" s="4">
        <f aca="true" t="shared" si="1" ref="D15:D20">F4</f>
        <v>0</v>
      </c>
      <c r="E15" s="5">
        <f>(D15/D$24)*100</f>
        <v>0</v>
      </c>
    </row>
    <row r="16" spans="3:5" ht="15">
      <c r="C16" s="6">
        <v>1869</v>
      </c>
      <c r="D16" s="4">
        <f t="shared" si="1"/>
        <v>243745.74000000002</v>
      </c>
      <c r="E16" s="5">
        <f aca="true" t="shared" si="2" ref="E16:E22">(D16/D$24)*100</f>
        <v>0.7105559719337327</v>
      </c>
    </row>
    <row r="17" spans="3:5" ht="15">
      <c r="C17" s="6">
        <v>11134</v>
      </c>
      <c r="D17" s="4">
        <f t="shared" si="1"/>
        <v>16592775.96</v>
      </c>
      <c r="E17" s="5">
        <f t="shared" si="2"/>
        <v>48.370470184777275</v>
      </c>
    </row>
    <row r="18" spans="3:5" ht="15">
      <c r="C18" s="6">
        <v>1858</v>
      </c>
      <c r="D18" s="4">
        <f t="shared" si="1"/>
        <v>11675246.360000001</v>
      </c>
      <c r="E18" s="5">
        <f t="shared" si="2"/>
        <v>34.03512211083392</v>
      </c>
    </row>
    <row r="19" spans="3:5" ht="15">
      <c r="C19" s="6">
        <v>1882</v>
      </c>
      <c r="D19" s="4">
        <f t="shared" si="1"/>
        <v>680149.11</v>
      </c>
      <c r="E19" s="5">
        <f t="shared" si="2"/>
        <v>1.9827382907939772</v>
      </c>
    </row>
    <row r="20" spans="3:5" ht="15">
      <c r="C20" s="6">
        <v>11135</v>
      </c>
      <c r="D20" s="4">
        <f t="shared" si="1"/>
        <v>6197</v>
      </c>
      <c r="E20" s="5">
        <f t="shared" si="2"/>
        <v>0.01806519924439845</v>
      </c>
    </row>
    <row r="21" spans="3:5" ht="15">
      <c r="C21" s="6">
        <v>1786</v>
      </c>
      <c r="D21" s="4">
        <f>D10</f>
        <v>499568.73999999993</v>
      </c>
      <c r="E21" s="5">
        <f t="shared" si="2"/>
        <v>1.4563189969942043</v>
      </c>
    </row>
    <row r="22" spans="3:5" ht="15">
      <c r="C22" s="6">
        <v>9359</v>
      </c>
      <c r="D22" s="4">
        <f>F11</f>
        <v>4605841.32</v>
      </c>
      <c r="E22" s="5">
        <f t="shared" si="2"/>
        <v>13.42672924542249</v>
      </c>
    </row>
    <row r="23" spans="4:5" ht="15">
      <c r="D23" s="3"/>
      <c r="E23" s="5">
        <f>SUM(E15:E22)</f>
        <v>100</v>
      </c>
    </row>
    <row r="24" ht="15">
      <c r="D24" s="3">
        <f>SUM(D15:D23)</f>
        <v>34303524.230000004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63" t="s">
        <v>17</v>
      </c>
      <c r="B1" s="63"/>
      <c r="C1" s="63"/>
      <c r="D1" s="63"/>
      <c r="E1" s="63"/>
      <c r="F1" s="63"/>
      <c r="G1" s="63"/>
      <c r="H1" s="63"/>
      <c r="I1" s="63"/>
    </row>
    <row r="2" spans="1:9" s="1" customFormat="1" ht="15" customHeight="1" thickBot="1">
      <c r="A2" s="64" t="s">
        <v>0</v>
      </c>
      <c r="B2" s="65" t="s">
        <v>6</v>
      </c>
      <c r="C2" s="66" t="s">
        <v>1</v>
      </c>
      <c r="D2" s="68" t="s">
        <v>27</v>
      </c>
      <c r="E2" s="64"/>
      <c r="F2" s="2" t="s">
        <v>2</v>
      </c>
      <c r="G2" s="2"/>
      <c r="H2" s="68" t="s">
        <v>3</v>
      </c>
      <c r="I2" s="69"/>
    </row>
    <row r="3" spans="1:9" s="1" customFormat="1" ht="15" customHeight="1" thickBot="1">
      <c r="A3" s="64"/>
      <c r="B3" s="65"/>
      <c r="C3" s="67"/>
      <c r="D3" s="56" t="s">
        <v>4</v>
      </c>
      <c r="E3" s="55" t="s">
        <v>5</v>
      </c>
      <c r="F3" s="56" t="s">
        <v>4</v>
      </c>
      <c r="G3" s="55" t="s">
        <v>5</v>
      </c>
      <c r="H3" s="56" t="s">
        <v>4</v>
      </c>
      <c r="I3" s="57" t="s">
        <v>5</v>
      </c>
    </row>
    <row r="4" spans="1:9" s="1" customFormat="1" ht="12.75" customHeight="1">
      <c r="A4" s="7">
        <v>1843</v>
      </c>
      <c r="B4" s="9" t="s">
        <v>7</v>
      </c>
      <c r="C4" s="19">
        <v>6300000</v>
      </c>
      <c r="D4" s="24">
        <v>1308.53</v>
      </c>
      <c r="E4" s="20">
        <v>0.006603448435095385</v>
      </c>
      <c r="F4" s="26">
        <v>2929976.1</v>
      </c>
      <c r="G4" s="21">
        <v>1.366083711229925</v>
      </c>
      <c r="H4" s="26">
        <v>3370023.9</v>
      </c>
      <c r="I4" s="17">
        <v>4.161202552393151</v>
      </c>
    </row>
    <row r="5" spans="1:9" s="1" customFormat="1" ht="12.75" customHeight="1">
      <c r="A5" s="8">
        <v>1869</v>
      </c>
      <c r="B5" s="10" t="s">
        <v>8</v>
      </c>
      <c r="C5" s="22">
        <v>3200000</v>
      </c>
      <c r="D5" s="25">
        <v>119334.9</v>
      </c>
      <c r="E5" s="23">
        <v>0.6022191762185538</v>
      </c>
      <c r="F5" s="27">
        <v>783330.62</v>
      </c>
      <c r="G5" s="18">
        <v>0.3652231840695349</v>
      </c>
      <c r="H5" s="27">
        <v>2416669.38</v>
      </c>
      <c r="I5" s="18">
        <v>2.9840295175195557</v>
      </c>
    </row>
    <row r="6" spans="1:9" s="1" customFormat="1" ht="12.75" customHeight="1">
      <c r="A6" s="7">
        <v>11134</v>
      </c>
      <c r="B6" s="9" t="s">
        <v>9</v>
      </c>
      <c r="C6" s="30">
        <v>190344200</v>
      </c>
      <c r="D6" s="31">
        <v>12366765.499999996</v>
      </c>
      <c r="E6" s="32">
        <v>62.40842646952426</v>
      </c>
      <c r="F6" s="33">
        <v>131353518.82999998</v>
      </c>
      <c r="G6" s="17">
        <v>61.24278709522449</v>
      </c>
      <c r="H6" s="33">
        <v>58990681.17000002</v>
      </c>
      <c r="I6" s="17">
        <v>72.83989085419087</v>
      </c>
    </row>
    <row r="7" spans="1:9" s="1" customFormat="1" ht="12.75" customHeight="1">
      <c r="A7" s="8">
        <v>1858</v>
      </c>
      <c r="B7" s="10" t="s">
        <v>10</v>
      </c>
      <c r="C7" s="22">
        <v>23536911.6</v>
      </c>
      <c r="D7" s="25">
        <v>1096124.75</v>
      </c>
      <c r="E7" s="23">
        <v>5.531553166573804</v>
      </c>
      <c r="F7" s="25">
        <v>15453110.729999999</v>
      </c>
      <c r="G7" s="18">
        <v>7.204919813538879</v>
      </c>
      <c r="H7" s="27">
        <v>8083800.870000003</v>
      </c>
      <c r="I7" s="18">
        <v>9.981630341933773</v>
      </c>
    </row>
    <row r="8" spans="1:9" s="1" customFormat="1" ht="12.75" customHeight="1">
      <c r="A8" s="7">
        <v>1882</v>
      </c>
      <c r="B8" s="9" t="s">
        <v>11</v>
      </c>
      <c r="C8" s="30">
        <v>3700000</v>
      </c>
      <c r="D8" s="31">
        <v>7780</v>
      </c>
      <c r="E8" s="32">
        <v>0.03926148336304257</v>
      </c>
      <c r="F8" s="33">
        <v>1639231.26</v>
      </c>
      <c r="G8" s="17">
        <v>0.7642817029206845</v>
      </c>
      <c r="H8" s="33">
        <v>2060768.74</v>
      </c>
      <c r="I8" s="17">
        <v>2.5445742805503593</v>
      </c>
    </row>
    <row r="9" spans="1:9" s="1" customFormat="1" ht="12.75" customHeight="1">
      <c r="A9" s="8">
        <v>11135</v>
      </c>
      <c r="B9" s="10" t="s">
        <v>12</v>
      </c>
      <c r="C9" s="22">
        <v>3500000</v>
      </c>
      <c r="D9" s="25">
        <v>177314.75</v>
      </c>
      <c r="E9" s="23">
        <v>0.8948123531037343</v>
      </c>
      <c r="F9" s="27">
        <v>1666704.8599999996</v>
      </c>
      <c r="G9" s="18">
        <v>0.7770911034645477</v>
      </c>
      <c r="H9" s="27">
        <v>1833295.1400000004</v>
      </c>
      <c r="I9" s="18">
        <v>2.263696828932863</v>
      </c>
    </row>
    <row r="10" spans="1:9" s="1" customFormat="1" ht="12.75" customHeight="1">
      <c r="A10" s="7">
        <v>1786</v>
      </c>
      <c r="B10" s="9" t="s">
        <v>13</v>
      </c>
      <c r="C10" s="30">
        <v>12798000</v>
      </c>
      <c r="D10" s="31">
        <v>766070.12</v>
      </c>
      <c r="E10" s="32">
        <v>3.8659446364143992</v>
      </c>
      <c r="F10" s="33">
        <v>8566460.56</v>
      </c>
      <c r="G10" s="17">
        <v>3.9940606457198</v>
      </c>
      <c r="H10" s="33">
        <v>4231539.4399999995</v>
      </c>
      <c r="I10" s="17">
        <v>5.2249756205824776</v>
      </c>
    </row>
    <row r="11" spans="1:9" s="1" customFormat="1" ht="12.75" customHeight="1">
      <c r="A11" s="8">
        <v>9359</v>
      </c>
      <c r="B11" s="10" t="s">
        <v>14</v>
      </c>
      <c r="C11" s="22">
        <v>52087649.19315602</v>
      </c>
      <c r="D11" s="25">
        <v>5281159.9799999995</v>
      </c>
      <c r="E11" s="23">
        <v>26.651179266367127</v>
      </c>
      <c r="F11" s="27">
        <v>52087649.19</v>
      </c>
      <c r="G11" s="18">
        <v>24.285552743832138</v>
      </c>
      <c r="H11" s="27">
        <v>0.003156021237373352</v>
      </c>
      <c r="I11" s="18">
        <v>3.896958602686759E-09</v>
      </c>
    </row>
    <row r="12" spans="1:9" s="1" customFormat="1" ht="15" customHeight="1">
      <c r="A12" s="61" t="s">
        <v>15</v>
      </c>
      <c r="B12" s="61"/>
      <c r="C12" s="28">
        <f>SUM(C4:C11)</f>
        <v>295466760.793156</v>
      </c>
      <c r="D12" s="28">
        <f aca="true" t="shared" si="0" ref="D12:I12">SUM(D4:D11)</f>
        <v>19815858.529999994</v>
      </c>
      <c r="E12" s="28">
        <f t="shared" si="0"/>
        <v>100.00000000000001</v>
      </c>
      <c r="F12" s="28">
        <f t="shared" si="0"/>
        <v>214479982.14999998</v>
      </c>
      <c r="G12" s="28">
        <f t="shared" si="0"/>
        <v>100</v>
      </c>
      <c r="H12" s="28">
        <f t="shared" si="0"/>
        <v>80986778.64315604</v>
      </c>
      <c r="I12" s="28">
        <f t="shared" si="0"/>
        <v>100.00000000000003</v>
      </c>
    </row>
    <row r="13" spans="1:9" ht="15">
      <c r="A13" s="62" t="s">
        <v>16</v>
      </c>
      <c r="B13" s="62"/>
      <c r="C13" s="62"/>
      <c r="D13" s="62"/>
      <c r="E13" s="62"/>
      <c r="F13" s="62"/>
      <c r="G13" s="62"/>
      <c r="H13" s="62"/>
      <c r="I13" s="62"/>
    </row>
    <row r="15" spans="3:5" ht="15">
      <c r="C15" s="6">
        <v>1843</v>
      </c>
      <c r="D15" s="4">
        <f aca="true" t="shared" si="1" ref="D15:D20">F4</f>
        <v>2929976.1</v>
      </c>
      <c r="E15" s="5">
        <f>(D15/D$24)*100</f>
        <v>1.366083711229925</v>
      </c>
    </row>
    <row r="16" spans="3:5" ht="15">
      <c r="C16" s="6">
        <v>1869</v>
      </c>
      <c r="D16" s="4">
        <f t="shared" si="1"/>
        <v>783330.62</v>
      </c>
      <c r="E16" s="5">
        <f aca="true" t="shared" si="2" ref="E16:E22">(D16/D$24)*100</f>
        <v>0.3652231840695349</v>
      </c>
    </row>
    <row r="17" spans="3:5" ht="15">
      <c r="C17" s="6">
        <v>11134</v>
      </c>
      <c r="D17" s="4">
        <f t="shared" si="1"/>
        <v>131353518.82999998</v>
      </c>
      <c r="E17" s="5">
        <f t="shared" si="2"/>
        <v>61.24278709522449</v>
      </c>
    </row>
    <row r="18" spans="3:5" ht="15">
      <c r="C18" s="6">
        <v>1858</v>
      </c>
      <c r="D18" s="4">
        <f t="shared" si="1"/>
        <v>15453110.729999999</v>
      </c>
      <c r="E18" s="5">
        <f t="shared" si="2"/>
        <v>7.204919813538879</v>
      </c>
    </row>
    <row r="19" spans="3:5" ht="15">
      <c r="C19" s="6">
        <v>1882</v>
      </c>
      <c r="D19" s="4">
        <f t="shared" si="1"/>
        <v>1639231.26</v>
      </c>
      <c r="E19" s="5">
        <f t="shared" si="2"/>
        <v>0.7642817029206845</v>
      </c>
    </row>
    <row r="20" spans="3:5" ht="15">
      <c r="C20" s="6">
        <v>11135</v>
      </c>
      <c r="D20" s="4">
        <f t="shared" si="1"/>
        <v>1666704.8599999996</v>
      </c>
      <c r="E20" s="5">
        <f t="shared" si="2"/>
        <v>0.7770911034645477</v>
      </c>
    </row>
    <row r="21" spans="3:5" ht="15">
      <c r="C21" s="6">
        <v>1786</v>
      </c>
      <c r="D21" s="4">
        <f>F10</f>
        <v>8566460.56</v>
      </c>
      <c r="E21" s="5">
        <f t="shared" si="2"/>
        <v>3.9940606457198</v>
      </c>
    </row>
    <row r="22" spans="3:5" ht="15">
      <c r="C22" s="6">
        <v>9359</v>
      </c>
      <c r="D22" s="4">
        <f>F11</f>
        <v>52087649.19</v>
      </c>
      <c r="E22" s="5">
        <f t="shared" si="2"/>
        <v>24.285552743832138</v>
      </c>
    </row>
    <row r="23" spans="4:5" ht="15">
      <c r="D23" s="3"/>
      <c r="E23" s="5">
        <f>SUM(E15:E22)</f>
        <v>100</v>
      </c>
    </row>
    <row r="24" ht="15">
      <c r="D24" s="3">
        <f>SUM(D15:D23)</f>
        <v>214479982.14999998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63" t="s">
        <v>17</v>
      </c>
      <c r="B1" s="63"/>
      <c r="C1" s="63"/>
      <c r="D1" s="63"/>
      <c r="E1" s="63"/>
      <c r="F1" s="63"/>
      <c r="G1" s="63"/>
      <c r="H1" s="63"/>
      <c r="I1" s="63"/>
    </row>
    <row r="2" spans="1:9" s="1" customFormat="1" ht="15" customHeight="1" thickBot="1">
      <c r="A2" s="64" t="s">
        <v>0</v>
      </c>
      <c r="B2" s="65" t="s">
        <v>6</v>
      </c>
      <c r="C2" s="66" t="s">
        <v>1</v>
      </c>
      <c r="D2" s="68" t="s">
        <v>28</v>
      </c>
      <c r="E2" s="64"/>
      <c r="F2" s="2" t="s">
        <v>2</v>
      </c>
      <c r="G2" s="2"/>
      <c r="H2" s="68" t="s">
        <v>3</v>
      </c>
      <c r="I2" s="69"/>
    </row>
    <row r="3" spans="1:9" s="1" customFormat="1" ht="15" customHeight="1" thickBot="1">
      <c r="A3" s="64"/>
      <c r="B3" s="65"/>
      <c r="C3" s="67"/>
      <c r="D3" s="59" t="s">
        <v>4</v>
      </c>
      <c r="E3" s="58" t="s">
        <v>5</v>
      </c>
      <c r="F3" s="59" t="s">
        <v>4</v>
      </c>
      <c r="G3" s="58" t="s">
        <v>5</v>
      </c>
      <c r="H3" s="59" t="s">
        <v>4</v>
      </c>
      <c r="I3" s="60" t="s">
        <v>5</v>
      </c>
    </row>
    <row r="4" spans="1:9" s="1" customFormat="1" ht="12.75" customHeight="1">
      <c r="A4" s="7">
        <v>1843</v>
      </c>
      <c r="B4" s="9" t="s">
        <v>7</v>
      </c>
      <c r="C4" s="19">
        <v>6300000</v>
      </c>
      <c r="D4" s="24">
        <v>30196.16</v>
      </c>
      <c r="E4" s="20">
        <v>0.15826068392229065</v>
      </c>
      <c r="F4" s="26">
        <v>2960172.26</v>
      </c>
      <c r="G4" s="21">
        <v>1.267414075180613</v>
      </c>
      <c r="H4" s="26">
        <v>3339827.74</v>
      </c>
      <c r="I4" s="17">
        <v>4.964248581230417</v>
      </c>
    </row>
    <row r="5" spans="1:9" s="1" customFormat="1" ht="12.75" customHeight="1">
      <c r="A5" s="8">
        <v>1869</v>
      </c>
      <c r="B5" s="10" t="s">
        <v>8</v>
      </c>
      <c r="C5" s="22">
        <v>3200000</v>
      </c>
      <c r="D5" s="25">
        <v>181297.88</v>
      </c>
      <c r="E5" s="23">
        <v>0.95019785570289</v>
      </c>
      <c r="F5" s="27">
        <v>964628.5</v>
      </c>
      <c r="G5" s="18">
        <v>0.41301101112958954</v>
      </c>
      <c r="H5" s="27">
        <v>2235371.5</v>
      </c>
      <c r="I5" s="18">
        <v>3.3226084281214785</v>
      </c>
    </row>
    <row r="6" spans="1:9" s="1" customFormat="1" ht="12.75" customHeight="1">
      <c r="A6" s="7">
        <v>11134</v>
      </c>
      <c r="B6" s="9" t="s">
        <v>9</v>
      </c>
      <c r="C6" s="30">
        <v>190344200</v>
      </c>
      <c r="D6" s="31">
        <v>12134726.09</v>
      </c>
      <c r="E6" s="32">
        <v>63.59914804442233</v>
      </c>
      <c r="F6" s="33">
        <v>143488244.91999996</v>
      </c>
      <c r="G6" s="17">
        <v>61.435283240770275</v>
      </c>
      <c r="H6" s="33">
        <v>46855955.08000004</v>
      </c>
      <c r="I6" s="17">
        <v>69.64569032775516</v>
      </c>
    </row>
    <row r="7" spans="1:9" s="1" customFormat="1" ht="12.75" customHeight="1">
      <c r="A7" s="8">
        <v>1858</v>
      </c>
      <c r="B7" s="10" t="s">
        <v>10</v>
      </c>
      <c r="C7" s="22">
        <v>23536911.6</v>
      </c>
      <c r="D7" s="25">
        <v>136511.97</v>
      </c>
      <c r="E7" s="23">
        <v>0.7154710312761365</v>
      </c>
      <c r="F7" s="25">
        <v>15589622.7</v>
      </c>
      <c r="G7" s="18">
        <v>6.674782918455967</v>
      </c>
      <c r="H7" s="27">
        <v>7947288.900000002</v>
      </c>
      <c r="I7" s="18">
        <v>11.812680388855402</v>
      </c>
    </row>
    <row r="8" spans="1:9" s="1" customFormat="1" ht="12.75" customHeight="1">
      <c r="A8" s="7">
        <v>1882</v>
      </c>
      <c r="B8" s="9" t="s">
        <v>11</v>
      </c>
      <c r="C8" s="30">
        <v>3700000</v>
      </c>
      <c r="D8" s="31">
        <v>514491.17</v>
      </c>
      <c r="E8" s="32">
        <v>2.696492681062079</v>
      </c>
      <c r="F8" s="33">
        <v>2153722.43</v>
      </c>
      <c r="G8" s="17">
        <v>0.9221281337911711</v>
      </c>
      <c r="H8" s="33">
        <v>1546277.5699999998</v>
      </c>
      <c r="I8" s="17">
        <v>2.2983539363802388</v>
      </c>
    </row>
    <row r="9" spans="1:9" s="1" customFormat="1" ht="12.75" customHeight="1">
      <c r="A9" s="8">
        <v>11135</v>
      </c>
      <c r="B9" s="10" t="s">
        <v>12</v>
      </c>
      <c r="C9" s="22">
        <v>3500000</v>
      </c>
      <c r="D9" s="25">
        <v>961.91</v>
      </c>
      <c r="E9" s="23">
        <v>0.005041453432214248</v>
      </c>
      <c r="F9" s="27">
        <v>1667666.7699999996</v>
      </c>
      <c r="G9" s="18">
        <v>0.7140207229051562</v>
      </c>
      <c r="H9" s="27">
        <v>1832333.2300000004</v>
      </c>
      <c r="I9" s="18">
        <v>2.723540956447308</v>
      </c>
    </row>
    <row r="10" spans="1:9" s="1" customFormat="1" ht="12.75" customHeight="1">
      <c r="A10" s="7">
        <v>1786</v>
      </c>
      <c r="B10" s="9" t="s">
        <v>13</v>
      </c>
      <c r="C10" s="30">
        <v>12798000</v>
      </c>
      <c r="D10" s="31">
        <v>710984.6699999999</v>
      </c>
      <c r="E10" s="32">
        <v>3.7263320942949076</v>
      </c>
      <c r="F10" s="33">
        <v>9277445.229999999</v>
      </c>
      <c r="G10" s="17">
        <v>3.9721893300288005</v>
      </c>
      <c r="H10" s="33">
        <v>3520554.7700000014</v>
      </c>
      <c r="I10" s="17">
        <v>5.232877376518971</v>
      </c>
    </row>
    <row r="11" spans="1:9" s="1" customFormat="1" ht="12.75" customHeight="1">
      <c r="A11" s="8">
        <v>9359</v>
      </c>
      <c r="B11" s="10" t="s">
        <v>14</v>
      </c>
      <c r="C11" s="22">
        <v>57458492.93315601</v>
      </c>
      <c r="D11" s="25">
        <v>5370843.739999999</v>
      </c>
      <c r="E11" s="23">
        <v>28.14905615588715</v>
      </c>
      <c r="F11" s="27">
        <v>57458492.93</v>
      </c>
      <c r="G11" s="18">
        <v>24.601170567738432</v>
      </c>
      <c r="H11" s="27">
        <v>0.003156013786792755</v>
      </c>
      <c r="I11" s="18">
        <v>4.691031449253599E-09</v>
      </c>
    </row>
    <row r="12" spans="1:9" s="1" customFormat="1" ht="15" customHeight="1">
      <c r="A12" s="61" t="s">
        <v>15</v>
      </c>
      <c r="B12" s="61"/>
      <c r="C12" s="28">
        <f aca="true" t="shared" si="0" ref="C12:I12">SUM(C4:C11)</f>
        <v>300837604.53315604</v>
      </c>
      <c r="D12" s="28">
        <f t="shared" si="0"/>
        <v>19080013.59</v>
      </c>
      <c r="E12" s="28">
        <f t="shared" si="0"/>
        <v>100</v>
      </c>
      <c r="F12" s="28">
        <f t="shared" si="0"/>
        <v>233559995.73999995</v>
      </c>
      <c r="G12" s="28">
        <f t="shared" si="0"/>
        <v>100.00000000000001</v>
      </c>
      <c r="H12" s="28">
        <f t="shared" si="0"/>
        <v>67277608.79315606</v>
      </c>
      <c r="I12" s="28">
        <f t="shared" si="0"/>
        <v>100</v>
      </c>
    </row>
    <row r="13" spans="1:9" ht="15">
      <c r="A13" s="62" t="s">
        <v>16</v>
      </c>
      <c r="B13" s="62"/>
      <c r="C13" s="62"/>
      <c r="D13" s="62"/>
      <c r="E13" s="62"/>
      <c r="F13" s="62"/>
      <c r="G13" s="62"/>
      <c r="H13" s="62"/>
      <c r="I13" s="62"/>
    </row>
    <row r="15" spans="3:5" ht="15">
      <c r="C15" s="6">
        <v>1843</v>
      </c>
      <c r="D15" s="4">
        <f aca="true" t="shared" si="1" ref="D15:D20">F4</f>
        <v>2960172.26</v>
      </c>
      <c r="E15" s="5">
        <f>(D15/D$24)*100</f>
        <v>1.267414075180613</v>
      </c>
    </row>
    <row r="16" spans="3:5" ht="15">
      <c r="C16" s="6">
        <v>1869</v>
      </c>
      <c r="D16" s="4">
        <f t="shared" si="1"/>
        <v>964628.5</v>
      </c>
      <c r="E16" s="5">
        <f aca="true" t="shared" si="2" ref="E16:E22">(D16/D$24)*100</f>
        <v>0.41301101112958954</v>
      </c>
    </row>
    <row r="17" spans="3:5" ht="15">
      <c r="C17" s="6">
        <v>11134</v>
      </c>
      <c r="D17" s="4">
        <f t="shared" si="1"/>
        <v>143488244.91999996</v>
      </c>
      <c r="E17" s="5">
        <f t="shared" si="2"/>
        <v>61.435283240770275</v>
      </c>
    </row>
    <row r="18" spans="3:5" ht="15">
      <c r="C18" s="6">
        <v>1858</v>
      </c>
      <c r="D18" s="4">
        <f t="shared" si="1"/>
        <v>15589622.7</v>
      </c>
      <c r="E18" s="5">
        <f t="shared" si="2"/>
        <v>6.674782918455967</v>
      </c>
    </row>
    <row r="19" spans="3:5" ht="15">
      <c r="C19" s="6">
        <v>1882</v>
      </c>
      <c r="D19" s="4">
        <f t="shared" si="1"/>
        <v>2153722.43</v>
      </c>
      <c r="E19" s="5">
        <f t="shared" si="2"/>
        <v>0.9221281337911711</v>
      </c>
    </row>
    <row r="20" spans="3:5" ht="15">
      <c r="C20" s="6">
        <v>11135</v>
      </c>
      <c r="D20" s="4">
        <f t="shared" si="1"/>
        <v>1667666.7699999996</v>
      </c>
      <c r="E20" s="5">
        <f t="shared" si="2"/>
        <v>0.7140207229051562</v>
      </c>
    </row>
    <row r="21" spans="3:5" ht="15">
      <c r="C21" s="6">
        <v>1786</v>
      </c>
      <c r="D21" s="4">
        <f>F10</f>
        <v>9277445.229999999</v>
      </c>
      <c r="E21" s="5">
        <f t="shared" si="2"/>
        <v>3.9721893300288005</v>
      </c>
    </row>
    <row r="22" spans="3:5" ht="15">
      <c r="C22" s="6">
        <v>9359</v>
      </c>
      <c r="D22" s="4">
        <f>F11</f>
        <v>57458492.93</v>
      </c>
      <c r="E22" s="5">
        <f t="shared" si="2"/>
        <v>24.601170567738432</v>
      </c>
    </row>
    <row r="23" spans="4:5" ht="15">
      <c r="D23" s="3"/>
      <c r="E23" s="5">
        <f>SUM(E15:E22)</f>
        <v>100.00000000000001</v>
      </c>
    </row>
    <row r="24" ht="15">
      <c r="D24" s="3">
        <f>SUM(D15:D23)</f>
        <v>233559995.73999995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12" sqref="F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63" t="s">
        <v>17</v>
      </c>
      <c r="B1" s="63"/>
      <c r="C1" s="63"/>
      <c r="D1" s="63"/>
      <c r="E1" s="63"/>
      <c r="F1" s="63"/>
      <c r="G1" s="63"/>
      <c r="H1" s="63"/>
      <c r="I1" s="63"/>
    </row>
    <row r="2" spans="1:9" s="1" customFormat="1" ht="15" customHeight="1" thickBot="1">
      <c r="A2" s="64" t="s">
        <v>0</v>
      </c>
      <c r="B2" s="65" t="s">
        <v>6</v>
      </c>
      <c r="C2" s="66" t="s">
        <v>1</v>
      </c>
      <c r="D2" s="68" t="s">
        <v>19</v>
      </c>
      <c r="E2" s="64"/>
      <c r="F2" s="2" t="s">
        <v>2</v>
      </c>
      <c r="G2" s="2"/>
      <c r="H2" s="68" t="s">
        <v>3</v>
      </c>
      <c r="I2" s="69"/>
    </row>
    <row r="3" spans="1:9" s="1" customFormat="1" ht="15" customHeight="1" thickBot="1">
      <c r="A3" s="64"/>
      <c r="B3" s="65"/>
      <c r="C3" s="67"/>
      <c r="D3" s="15" t="s">
        <v>4</v>
      </c>
      <c r="E3" s="14" t="s">
        <v>5</v>
      </c>
      <c r="F3" s="15" t="s">
        <v>4</v>
      </c>
      <c r="G3" s="14" t="s">
        <v>5</v>
      </c>
      <c r="H3" s="15" t="s">
        <v>4</v>
      </c>
      <c r="I3" s="16" t="s">
        <v>5</v>
      </c>
    </row>
    <row r="4" spans="1:9" s="1" customFormat="1" ht="12.75" customHeight="1">
      <c r="A4" s="7">
        <v>1843</v>
      </c>
      <c r="B4" s="9" t="s">
        <v>7</v>
      </c>
      <c r="C4" s="19">
        <v>10000000</v>
      </c>
      <c r="D4" s="24">
        <v>1812525.28</v>
      </c>
      <c r="E4" s="20">
        <v>8.696491055727803</v>
      </c>
      <c r="F4" s="26">
        <v>1812525.28</v>
      </c>
      <c r="G4" s="21">
        <v>3.286802178954034</v>
      </c>
      <c r="H4" s="26">
        <v>8187474.72</v>
      </c>
      <c r="I4" s="17">
        <v>4.3288553648107015</v>
      </c>
    </row>
    <row r="5" spans="1:9" s="1" customFormat="1" ht="12.75" customHeight="1">
      <c r="A5" s="8">
        <v>1869</v>
      </c>
      <c r="B5" s="10" t="s">
        <v>8</v>
      </c>
      <c r="C5" s="22">
        <v>3200000</v>
      </c>
      <c r="D5" s="25">
        <v>39054</v>
      </c>
      <c r="E5" s="23">
        <v>0.1873809791444087</v>
      </c>
      <c r="F5" s="27">
        <v>282799.74</v>
      </c>
      <c r="G5" s="18">
        <v>0.5128241861761146</v>
      </c>
      <c r="H5" s="27">
        <v>2917200.26</v>
      </c>
      <c r="I5" s="18">
        <v>1.5423727617601943</v>
      </c>
    </row>
    <row r="6" spans="1:9" s="1" customFormat="1" ht="12.75" customHeight="1">
      <c r="A6" s="7">
        <v>11134</v>
      </c>
      <c r="B6" s="9" t="s">
        <v>9</v>
      </c>
      <c r="C6" s="30">
        <v>184644200</v>
      </c>
      <c r="D6" s="31">
        <v>12533009.650000002</v>
      </c>
      <c r="E6" s="32">
        <v>60.13334408366169</v>
      </c>
      <c r="F6" s="33">
        <v>29125785.610000007</v>
      </c>
      <c r="G6" s="17">
        <v>52.81619884865609</v>
      </c>
      <c r="H6" s="33">
        <v>155518414.39</v>
      </c>
      <c r="I6" s="17">
        <v>82.22519708238016</v>
      </c>
    </row>
    <row r="7" spans="1:9" s="1" customFormat="1" ht="12.75" customHeight="1">
      <c r="A7" s="8">
        <v>1858</v>
      </c>
      <c r="B7" s="10" t="s">
        <v>10</v>
      </c>
      <c r="C7" s="22">
        <v>22750000</v>
      </c>
      <c r="D7" s="25">
        <v>291523.18999999994</v>
      </c>
      <c r="E7" s="23">
        <v>1.3987274231961258</v>
      </c>
      <c r="F7" s="25">
        <v>11966769.549999999</v>
      </c>
      <c r="G7" s="18">
        <v>21.700334150363286</v>
      </c>
      <c r="H7" s="27">
        <v>10783230.450000001</v>
      </c>
      <c r="I7" s="18">
        <v>5.701275006009745</v>
      </c>
    </row>
    <row r="8" spans="1:9" s="1" customFormat="1" ht="12.75" customHeight="1">
      <c r="A8" s="7">
        <v>1882</v>
      </c>
      <c r="B8" s="9" t="s">
        <v>11</v>
      </c>
      <c r="C8" s="30">
        <v>3700000</v>
      </c>
      <c r="D8" s="31">
        <v>455075</v>
      </c>
      <c r="E8" s="32">
        <v>2.1834485349552364</v>
      </c>
      <c r="F8" s="33">
        <v>1135224.1099999999</v>
      </c>
      <c r="G8" s="17">
        <v>2.0585958825077206</v>
      </c>
      <c r="H8" s="33">
        <v>2564775.89</v>
      </c>
      <c r="I8" s="17">
        <v>1.356040079591677</v>
      </c>
    </row>
    <row r="9" spans="1:9" s="1" customFormat="1" ht="12.75" customHeight="1">
      <c r="A9" s="8">
        <v>11135</v>
      </c>
      <c r="B9" s="10" t="s">
        <v>12</v>
      </c>
      <c r="C9" s="22">
        <v>2600000</v>
      </c>
      <c r="D9" s="25">
        <v>2999</v>
      </c>
      <c r="E9" s="23">
        <v>0.014389193333693904</v>
      </c>
      <c r="F9" s="27">
        <v>9196</v>
      </c>
      <c r="G9" s="18">
        <v>0.01667586828784054</v>
      </c>
      <c r="H9" s="27">
        <v>2590804</v>
      </c>
      <c r="I9" s="18">
        <v>1.3698015784008462</v>
      </c>
    </row>
    <row r="10" spans="1:9" s="1" customFormat="1" ht="12.75" customHeight="1">
      <c r="A10" s="7">
        <v>1786</v>
      </c>
      <c r="B10" s="9" t="s">
        <v>13</v>
      </c>
      <c r="C10" s="30">
        <v>8048000</v>
      </c>
      <c r="D10" s="31">
        <v>973156.59</v>
      </c>
      <c r="E10" s="32">
        <v>4.6692025066583165</v>
      </c>
      <c r="F10" s="33">
        <v>1472725.3299999998</v>
      </c>
      <c r="G10" s="17">
        <v>2.670614792001576</v>
      </c>
      <c r="H10" s="33">
        <v>6575274.67</v>
      </c>
      <c r="I10" s="17">
        <v>3.476458127046702</v>
      </c>
    </row>
    <row r="11" spans="1:9" s="1" customFormat="1" ht="12.75" customHeight="1">
      <c r="A11" s="8">
        <v>9359</v>
      </c>
      <c r="B11" s="10" t="s">
        <v>14</v>
      </c>
      <c r="C11" s="22">
        <f>9340528.67+1464.42</f>
        <v>9341993.09</v>
      </c>
      <c r="D11" s="25">
        <f>4734687.35+1464.42</f>
        <v>4736151.77</v>
      </c>
      <c r="E11" s="23">
        <v>22.717016223322727</v>
      </c>
      <c r="F11" s="27">
        <f>9340528.67+1464.42</f>
        <v>9341993.09</v>
      </c>
      <c r="G11" s="18">
        <v>16.937954093053325</v>
      </c>
      <c r="H11" s="27">
        <v>0</v>
      </c>
      <c r="I11" s="18">
        <v>0</v>
      </c>
    </row>
    <row r="12" spans="1:9" s="1" customFormat="1" ht="15" customHeight="1">
      <c r="A12" s="61" t="s">
        <v>15</v>
      </c>
      <c r="B12" s="61"/>
      <c r="C12" s="28">
        <f>SUM(C4:C11)</f>
        <v>244284193.09</v>
      </c>
      <c r="D12" s="28">
        <f aca="true" t="shared" si="0" ref="D12:I12">SUM(D4:D11)</f>
        <v>20843494.48</v>
      </c>
      <c r="E12" s="28">
        <f t="shared" si="0"/>
        <v>100</v>
      </c>
      <c r="F12" s="28">
        <f t="shared" si="0"/>
        <v>55147018.71000001</v>
      </c>
      <c r="G12" s="28">
        <f t="shared" si="0"/>
        <v>99.99999999999997</v>
      </c>
      <c r="H12" s="28">
        <f t="shared" si="0"/>
        <v>189137174.37999994</v>
      </c>
      <c r="I12" s="28">
        <f t="shared" si="0"/>
        <v>100.00000000000003</v>
      </c>
    </row>
    <row r="13" spans="1:9" ht="15">
      <c r="A13" s="62" t="s">
        <v>16</v>
      </c>
      <c r="B13" s="62"/>
      <c r="C13" s="62"/>
      <c r="D13" s="62"/>
      <c r="E13" s="62"/>
      <c r="F13" s="62"/>
      <c r="G13" s="62"/>
      <c r="H13" s="62"/>
      <c r="I13" s="62"/>
    </row>
    <row r="15" spans="3:5" ht="15">
      <c r="C15" s="6">
        <v>1843</v>
      </c>
      <c r="D15" s="4">
        <f aca="true" t="shared" si="1" ref="D15:D20">F4</f>
        <v>1812525.28</v>
      </c>
      <c r="E15" s="5">
        <f>(D15/D$24)*100</f>
        <v>3.286714898463456</v>
      </c>
    </row>
    <row r="16" spans="3:5" ht="15">
      <c r="C16" s="6">
        <v>1869</v>
      </c>
      <c r="D16" s="4">
        <f t="shared" si="1"/>
        <v>282799.74</v>
      </c>
      <c r="E16" s="5">
        <f aca="true" t="shared" si="2" ref="E16:E22">(D16/D$24)*100</f>
        <v>0.5128105682143048</v>
      </c>
    </row>
    <row r="17" spans="3:5" ht="15">
      <c r="C17" s="6">
        <v>11134</v>
      </c>
      <c r="D17" s="4">
        <f t="shared" si="1"/>
        <v>29125785.610000007</v>
      </c>
      <c r="E17" s="5">
        <f t="shared" si="2"/>
        <v>52.81479632319367</v>
      </c>
    </row>
    <row r="18" spans="3:5" ht="15">
      <c r="C18" s="6">
        <v>1858</v>
      </c>
      <c r="D18" s="4">
        <f t="shared" si="1"/>
        <v>11966769.549999999</v>
      </c>
      <c r="E18" s="5">
        <f t="shared" si="2"/>
        <v>21.699757901563625</v>
      </c>
    </row>
    <row r="19" spans="3:5" ht="15">
      <c r="C19" s="6">
        <v>1882</v>
      </c>
      <c r="D19" s="4">
        <f t="shared" si="1"/>
        <v>1135224.1099999999</v>
      </c>
      <c r="E19" s="5">
        <f t="shared" si="2"/>
        <v>2.0585412168330786</v>
      </c>
    </row>
    <row r="20" spans="3:5" ht="15">
      <c r="C20" s="6">
        <v>11135</v>
      </c>
      <c r="D20" s="4">
        <f t="shared" si="1"/>
        <v>9196</v>
      </c>
      <c r="E20" s="5">
        <f t="shared" si="2"/>
        <v>0.01667542546290441</v>
      </c>
    </row>
    <row r="21" spans="3:5" ht="15">
      <c r="C21" s="6">
        <v>1786</v>
      </c>
      <c r="D21" s="4">
        <f>F10</f>
        <v>1472725.3299999998</v>
      </c>
      <c r="E21" s="5">
        <f t="shared" si="2"/>
        <v>2.6705438742655825</v>
      </c>
    </row>
    <row r="22" spans="3:5" ht="15">
      <c r="C22" s="6">
        <v>9359</v>
      </c>
      <c r="D22" s="4">
        <f>F11</f>
        <v>9341993.09</v>
      </c>
      <c r="E22" s="5">
        <f t="shared" si="2"/>
        <v>16.940159792003374</v>
      </c>
    </row>
    <row r="23" spans="4:5" ht="15">
      <c r="D23" s="3"/>
      <c r="E23" s="5">
        <f>SUM(E15:E22)</f>
        <v>99.99999999999999</v>
      </c>
    </row>
    <row r="24" ht="15">
      <c r="D24" s="3">
        <f>SUM(D15:D23)</f>
        <v>55147018.71000001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12" sqref="F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63" t="s">
        <v>17</v>
      </c>
      <c r="B1" s="63"/>
      <c r="C1" s="63"/>
      <c r="D1" s="63"/>
      <c r="E1" s="63"/>
      <c r="F1" s="63"/>
      <c r="G1" s="63"/>
      <c r="H1" s="63"/>
      <c r="I1" s="63"/>
    </row>
    <row r="2" spans="1:9" s="1" customFormat="1" ht="15" customHeight="1" thickBot="1">
      <c r="A2" s="64" t="s">
        <v>0</v>
      </c>
      <c r="B2" s="65" t="s">
        <v>6</v>
      </c>
      <c r="C2" s="66" t="s">
        <v>1</v>
      </c>
      <c r="D2" s="68" t="s">
        <v>20</v>
      </c>
      <c r="E2" s="64"/>
      <c r="F2" s="2" t="s">
        <v>2</v>
      </c>
      <c r="G2" s="2"/>
      <c r="H2" s="68" t="s">
        <v>3</v>
      </c>
      <c r="I2" s="69"/>
    </row>
    <row r="3" spans="1:9" s="1" customFormat="1" ht="15" customHeight="1" thickBot="1">
      <c r="A3" s="64"/>
      <c r="B3" s="65"/>
      <c r="C3" s="67"/>
      <c r="D3" s="35" t="s">
        <v>4</v>
      </c>
      <c r="E3" s="34" t="s">
        <v>5</v>
      </c>
      <c r="F3" s="35" t="s">
        <v>4</v>
      </c>
      <c r="G3" s="34" t="s">
        <v>5</v>
      </c>
      <c r="H3" s="35" t="s">
        <v>4</v>
      </c>
      <c r="I3" s="36" t="s">
        <v>5</v>
      </c>
    </row>
    <row r="4" spans="1:9" s="1" customFormat="1" ht="12.75" customHeight="1">
      <c r="A4" s="7">
        <v>1843</v>
      </c>
      <c r="B4" s="9" t="s">
        <v>7</v>
      </c>
      <c r="C4" s="19">
        <v>7500000</v>
      </c>
      <c r="D4" s="24">
        <v>74218.27</v>
      </c>
      <c r="E4" s="20">
        <v>0.38300580317838934</v>
      </c>
      <c r="F4" s="26">
        <v>1886743.55</v>
      </c>
      <c r="G4" s="21">
        <v>2.5317465035122084</v>
      </c>
      <c r="H4" s="26">
        <v>5613256.45</v>
      </c>
      <c r="I4" s="17">
        <v>3.214404998083752</v>
      </c>
    </row>
    <row r="5" spans="1:9" s="1" customFormat="1" ht="12.75" customHeight="1">
      <c r="A5" s="8">
        <v>1869</v>
      </c>
      <c r="B5" s="10" t="s">
        <v>8</v>
      </c>
      <c r="C5" s="22">
        <v>3200000</v>
      </c>
      <c r="D5" s="25">
        <v>44629</v>
      </c>
      <c r="E5" s="23">
        <v>0.2303094102038263</v>
      </c>
      <c r="F5" s="27">
        <v>327428.74</v>
      </c>
      <c r="G5" s="18">
        <v>0.4393636684987782</v>
      </c>
      <c r="H5" s="27">
        <v>2872571.26</v>
      </c>
      <c r="I5" s="18">
        <v>1.6449644689751777</v>
      </c>
    </row>
    <row r="6" spans="1:9" s="1" customFormat="1" ht="12.75" customHeight="1">
      <c r="A6" s="7">
        <v>11134</v>
      </c>
      <c r="B6" s="9" t="s">
        <v>9</v>
      </c>
      <c r="C6" s="30">
        <v>184644200</v>
      </c>
      <c r="D6" s="31">
        <v>12629800.219999999</v>
      </c>
      <c r="E6" s="32">
        <v>65.1764959927481</v>
      </c>
      <c r="F6" s="33">
        <v>41755585.830000006</v>
      </c>
      <c r="G6" s="17">
        <v>56.0301681843335</v>
      </c>
      <c r="H6" s="33">
        <v>142888614.17</v>
      </c>
      <c r="I6" s="17">
        <v>81.82449521922499</v>
      </c>
    </row>
    <row r="7" spans="1:9" s="1" customFormat="1" ht="12.75" customHeight="1">
      <c r="A7" s="8">
        <v>1858</v>
      </c>
      <c r="B7" s="10" t="s">
        <v>10</v>
      </c>
      <c r="C7" s="22">
        <v>22750000</v>
      </c>
      <c r="D7" s="25">
        <v>329894.58999999997</v>
      </c>
      <c r="E7" s="23">
        <v>1.7024317921605476</v>
      </c>
      <c r="F7" s="25">
        <v>12296664.14</v>
      </c>
      <c r="G7" s="18">
        <v>16.500406979692052</v>
      </c>
      <c r="H7" s="27">
        <v>10453335.86</v>
      </c>
      <c r="I7" s="18">
        <v>5.9860537879098885</v>
      </c>
    </row>
    <row r="8" spans="1:9" s="1" customFormat="1" ht="12.75" customHeight="1">
      <c r="A8" s="7">
        <v>1882</v>
      </c>
      <c r="B8" s="9" t="s">
        <v>11</v>
      </c>
      <c r="C8" s="30">
        <v>3700000</v>
      </c>
      <c r="D8" s="31">
        <v>298245.5</v>
      </c>
      <c r="E8" s="32">
        <v>1.539105630889002</v>
      </c>
      <c r="F8" s="33">
        <v>1433469.6099999999</v>
      </c>
      <c r="G8" s="17">
        <v>1.9235161413476192</v>
      </c>
      <c r="H8" s="33">
        <v>2266530.39</v>
      </c>
      <c r="I8" s="17">
        <v>1.2979180051402635</v>
      </c>
    </row>
    <row r="9" spans="1:9" s="1" customFormat="1" ht="12.75" customHeight="1">
      <c r="A9" s="8">
        <v>11135</v>
      </c>
      <c r="B9" s="10" t="s">
        <v>12</v>
      </c>
      <c r="C9" s="22">
        <v>2600000</v>
      </c>
      <c r="D9" s="25">
        <v>115</v>
      </c>
      <c r="E9" s="23">
        <v>0.0005934612510573847</v>
      </c>
      <c r="F9" s="27">
        <v>9311</v>
      </c>
      <c r="G9" s="18">
        <v>0.01249406242528412</v>
      </c>
      <c r="H9" s="27">
        <v>2590689</v>
      </c>
      <c r="I9" s="18">
        <v>1.4835459139018312</v>
      </c>
    </row>
    <row r="10" spans="1:9" s="1" customFormat="1" ht="12.75" customHeight="1">
      <c r="A10" s="7">
        <v>1786</v>
      </c>
      <c r="B10" s="9" t="s">
        <v>13</v>
      </c>
      <c r="C10" s="30">
        <v>10548000</v>
      </c>
      <c r="D10" s="31">
        <v>1132107.23</v>
      </c>
      <c r="E10" s="32">
        <v>5.842276287364438</v>
      </c>
      <c r="F10" s="33">
        <v>2604832.56</v>
      </c>
      <c r="G10" s="17">
        <v>3.4953217282840345</v>
      </c>
      <c r="H10" s="33">
        <v>7943167.4399999995</v>
      </c>
      <c r="I10" s="17">
        <v>4.548617606764095</v>
      </c>
    </row>
    <row r="11" spans="1:9" s="1" customFormat="1" ht="12.75" customHeight="1">
      <c r="A11" s="8">
        <v>9359</v>
      </c>
      <c r="B11" s="10" t="s">
        <v>14</v>
      </c>
      <c r="C11" s="22">
        <f>14209363.63+1464.42</f>
        <v>14210828.05</v>
      </c>
      <c r="D11" s="25">
        <v>4868834.96</v>
      </c>
      <c r="E11" s="23">
        <v>25.125781622204624</v>
      </c>
      <c r="F11" s="27">
        <f>14209363.63+1464.42</f>
        <v>14210828.05</v>
      </c>
      <c r="G11" s="18">
        <v>19.06698273190654</v>
      </c>
      <c r="H11" s="27">
        <v>0</v>
      </c>
      <c r="I11" s="18">
        <v>0</v>
      </c>
    </row>
    <row r="12" spans="1:9" s="1" customFormat="1" ht="15" customHeight="1">
      <c r="A12" s="61" t="s">
        <v>15</v>
      </c>
      <c r="B12" s="61"/>
      <c r="C12" s="28">
        <f>SUM(C4:C11)</f>
        <v>249153028.05</v>
      </c>
      <c r="D12" s="28">
        <f aca="true" t="shared" si="0" ref="D12:I12">SUM(D4:D11)</f>
        <v>19377844.77</v>
      </c>
      <c r="E12" s="28">
        <f t="shared" si="0"/>
        <v>100</v>
      </c>
      <c r="F12" s="28">
        <f t="shared" si="0"/>
        <v>74524863.48</v>
      </c>
      <c r="G12" s="28">
        <f t="shared" si="0"/>
        <v>100.00000000000001</v>
      </c>
      <c r="H12" s="28">
        <f t="shared" si="0"/>
        <v>174628164.57</v>
      </c>
      <c r="I12" s="28">
        <f t="shared" si="0"/>
        <v>99.99999999999999</v>
      </c>
    </row>
    <row r="13" spans="1:9" ht="15">
      <c r="A13" s="62" t="s">
        <v>16</v>
      </c>
      <c r="B13" s="62"/>
      <c r="C13" s="62"/>
      <c r="D13" s="62"/>
      <c r="E13" s="62"/>
      <c r="F13" s="62"/>
      <c r="G13" s="62"/>
      <c r="H13" s="62"/>
      <c r="I13" s="62"/>
    </row>
    <row r="15" spans="3:5" ht="15">
      <c r="C15" s="6">
        <v>1843</v>
      </c>
      <c r="D15" s="4">
        <f aca="true" t="shared" si="1" ref="D15:D20">F4</f>
        <v>1886743.55</v>
      </c>
      <c r="E15" s="5">
        <f>(D15/D$24)*100</f>
        <v>2.5316967544748863</v>
      </c>
    </row>
    <row r="16" spans="3:5" ht="15">
      <c r="C16" s="6">
        <v>1869</v>
      </c>
      <c r="D16" s="4">
        <f t="shared" si="1"/>
        <v>327428.74</v>
      </c>
      <c r="E16" s="5">
        <f aca="true" t="shared" si="2" ref="E16:E22">(D16/D$24)*100</f>
        <v>0.43935503496476846</v>
      </c>
    </row>
    <row r="17" spans="3:5" ht="15">
      <c r="C17" s="6">
        <v>11134</v>
      </c>
      <c r="D17" s="4">
        <f t="shared" si="1"/>
        <v>41755585.830000006</v>
      </c>
      <c r="E17" s="5">
        <f t="shared" si="2"/>
        <v>56.029067186692416</v>
      </c>
    </row>
    <row r="18" spans="3:5" ht="15">
      <c r="C18" s="6">
        <v>1858</v>
      </c>
      <c r="D18" s="4">
        <f t="shared" si="1"/>
        <v>12296664.14</v>
      </c>
      <c r="E18" s="5">
        <f t="shared" si="2"/>
        <v>16.500082745270667</v>
      </c>
    </row>
    <row r="19" spans="3:5" ht="15">
      <c r="C19" s="6">
        <v>1882</v>
      </c>
      <c r="D19" s="4">
        <f t="shared" si="1"/>
        <v>1433469.6099999999</v>
      </c>
      <c r="E19" s="5">
        <f t="shared" si="2"/>
        <v>1.9234783440894132</v>
      </c>
    </row>
    <row r="20" spans="3:5" ht="15">
      <c r="C20" s="6">
        <v>11135</v>
      </c>
      <c r="D20" s="4">
        <f t="shared" si="1"/>
        <v>9311</v>
      </c>
      <c r="E20" s="5">
        <f t="shared" si="2"/>
        <v>0.012493816915879039</v>
      </c>
    </row>
    <row r="21" spans="3:5" ht="15">
      <c r="C21" s="6">
        <v>1786</v>
      </c>
      <c r="D21" s="4">
        <f>F10</f>
        <v>2604832.56</v>
      </c>
      <c r="E21" s="5">
        <f t="shared" si="2"/>
        <v>3.495253044910375</v>
      </c>
    </row>
    <row r="22" spans="3:5" ht="15">
      <c r="C22" s="6">
        <v>9359</v>
      </c>
      <c r="D22" s="4">
        <f>F11</f>
        <v>14210828.05</v>
      </c>
      <c r="E22" s="5">
        <f t="shared" si="2"/>
        <v>19.068573072681595</v>
      </c>
    </row>
    <row r="23" spans="4:5" ht="15">
      <c r="D23" s="3"/>
      <c r="E23" s="5">
        <f>SUM(E15:E22)</f>
        <v>100</v>
      </c>
    </row>
    <row r="24" ht="15">
      <c r="D24" s="3">
        <f>SUM(D15:D23)</f>
        <v>74524863.48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63" t="s">
        <v>17</v>
      </c>
      <c r="B1" s="63"/>
      <c r="C1" s="63"/>
      <c r="D1" s="63"/>
      <c r="E1" s="63"/>
      <c r="F1" s="63"/>
      <c r="G1" s="63"/>
      <c r="H1" s="63"/>
      <c r="I1" s="63"/>
    </row>
    <row r="2" spans="1:9" s="1" customFormat="1" ht="15" customHeight="1" thickBot="1">
      <c r="A2" s="64" t="s">
        <v>0</v>
      </c>
      <c r="B2" s="65" t="s">
        <v>6</v>
      </c>
      <c r="C2" s="66" t="s">
        <v>1</v>
      </c>
      <c r="D2" s="68" t="s">
        <v>21</v>
      </c>
      <c r="E2" s="64"/>
      <c r="F2" s="2" t="s">
        <v>2</v>
      </c>
      <c r="G2" s="2"/>
      <c r="H2" s="68" t="s">
        <v>3</v>
      </c>
      <c r="I2" s="69"/>
    </row>
    <row r="3" spans="1:9" s="1" customFormat="1" ht="15" customHeight="1" thickBot="1">
      <c r="A3" s="64"/>
      <c r="B3" s="65"/>
      <c r="C3" s="67"/>
      <c r="D3" s="38" t="s">
        <v>4</v>
      </c>
      <c r="E3" s="37" t="s">
        <v>5</v>
      </c>
      <c r="F3" s="38" t="s">
        <v>4</v>
      </c>
      <c r="G3" s="37" t="s">
        <v>5</v>
      </c>
      <c r="H3" s="38" t="s">
        <v>4</v>
      </c>
      <c r="I3" s="39" t="s">
        <v>5</v>
      </c>
    </row>
    <row r="4" spans="1:9" s="1" customFormat="1" ht="12.75" customHeight="1">
      <c r="A4" s="7">
        <v>1843</v>
      </c>
      <c r="B4" s="9" t="s">
        <v>7</v>
      </c>
      <c r="C4" s="19">
        <v>7500000</v>
      </c>
      <c r="D4" s="24">
        <v>168143.11</v>
      </c>
      <c r="E4" s="20">
        <v>0.9097227197392366</v>
      </c>
      <c r="F4" s="26">
        <v>2054886.6600000001</v>
      </c>
      <c r="G4" s="21">
        <v>2.209405981104997</v>
      </c>
      <c r="H4" s="26">
        <v>5445113.34</v>
      </c>
      <c r="I4" s="17">
        <v>3.380804190482018</v>
      </c>
    </row>
    <row r="5" spans="1:9" s="1" customFormat="1" ht="12.75" customHeight="1">
      <c r="A5" s="8">
        <v>1869</v>
      </c>
      <c r="B5" s="10" t="s">
        <v>8</v>
      </c>
      <c r="C5" s="22">
        <v>3200000</v>
      </c>
      <c r="D5" s="25">
        <v>34714.6</v>
      </c>
      <c r="E5" s="23">
        <v>0.18782012731095377</v>
      </c>
      <c r="F5" s="27">
        <v>362143.34</v>
      </c>
      <c r="G5" s="18">
        <v>0.38937508184190583</v>
      </c>
      <c r="H5" s="27">
        <v>2837856.66</v>
      </c>
      <c r="I5" s="18">
        <v>1.7619904470372885</v>
      </c>
    </row>
    <row r="6" spans="1:9" s="1" customFormat="1" ht="12.75" customHeight="1">
      <c r="A6" s="7">
        <v>11134</v>
      </c>
      <c r="B6" s="9" t="s">
        <v>9</v>
      </c>
      <c r="C6" s="30">
        <v>184644200</v>
      </c>
      <c r="D6" s="31">
        <v>12271439.48</v>
      </c>
      <c r="E6" s="32">
        <v>66.39348647031117</v>
      </c>
      <c r="F6" s="33">
        <v>54027025.31000002</v>
      </c>
      <c r="G6" s="17">
        <v>58.08964318315497</v>
      </c>
      <c r="H6" s="33">
        <v>130617174.68999998</v>
      </c>
      <c r="I6" s="17">
        <v>81.09860419193289</v>
      </c>
    </row>
    <row r="7" spans="1:9" s="1" customFormat="1" ht="12.75" customHeight="1">
      <c r="A7" s="8">
        <v>1858</v>
      </c>
      <c r="B7" s="10" t="s">
        <v>10</v>
      </c>
      <c r="C7" s="22">
        <v>22750000</v>
      </c>
      <c r="D7" s="25">
        <v>428998.70000000007</v>
      </c>
      <c r="E7" s="23">
        <v>2.3210577235582055</v>
      </c>
      <c r="F7" s="25">
        <v>12725662.84</v>
      </c>
      <c r="G7" s="18">
        <v>13.682582178143878</v>
      </c>
      <c r="H7" s="27">
        <v>10024337.16</v>
      </c>
      <c r="I7" s="18">
        <v>6.223988181912227</v>
      </c>
    </row>
    <row r="8" spans="1:9" s="1" customFormat="1" ht="12.75" customHeight="1">
      <c r="A8" s="7">
        <v>1882</v>
      </c>
      <c r="B8" s="9" t="s">
        <v>11</v>
      </c>
      <c r="C8" s="30">
        <v>3700000</v>
      </c>
      <c r="D8" s="31">
        <v>0</v>
      </c>
      <c r="E8" s="32">
        <v>0</v>
      </c>
      <c r="F8" s="33">
        <v>1433469.6099999999</v>
      </c>
      <c r="G8" s="17">
        <v>1.5412608353135384</v>
      </c>
      <c r="H8" s="33">
        <v>2266530.39</v>
      </c>
      <c r="I8" s="17">
        <v>1.4072609626096126</v>
      </c>
    </row>
    <row r="9" spans="1:9" s="1" customFormat="1" ht="12.75" customHeight="1">
      <c r="A9" s="8">
        <v>11135</v>
      </c>
      <c r="B9" s="10" t="s">
        <v>12</v>
      </c>
      <c r="C9" s="22">
        <v>2600000</v>
      </c>
      <c r="D9" s="25">
        <v>94475.5</v>
      </c>
      <c r="E9" s="23">
        <v>0.5111509404621115</v>
      </c>
      <c r="F9" s="27">
        <v>103786.5</v>
      </c>
      <c r="G9" s="18">
        <v>0.11159083287734894</v>
      </c>
      <c r="H9" s="27">
        <v>2496213.5</v>
      </c>
      <c r="I9" s="18">
        <v>1.5498683928474084</v>
      </c>
    </row>
    <row r="10" spans="1:9" s="1" customFormat="1" ht="12.75" customHeight="1">
      <c r="A10" s="7">
        <v>1786</v>
      </c>
      <c r="B10" s="9" t="s">
        <v>13</v>
      </c>
      <c r="C10" s="30">
        <v>10548000</v>
      </c>
      <c r="D10" s="31">
        <v>570685.6900000001</v>
      </c>
      <c r="E10" s="32">
        <v>3.0876420569541208</v>
      </c>
      <c r="F10" s="33">
        <v>3175518.2500000005</v>
      </c>
      <c r="G10" s="17">
        <v>3.4143046189506503</v>
      </c>
      <c r="H10" s="33">
        <v>7372481.75</v>
      </c>
      <c r="I10" s="17">
        <v>4.577483633178552</v>
      </c>
    </row>
    <row r="11" spans="1:9" s="1" customFormat="1" ht="12.75" customHeight="1">
      <c r="A11" s="8">
        <v>9359</v>
      </c>
      <c r="B11" s="10" t="s">
        <v>14</v>
      </c>
      <c r="C11" s="22">
        <f>19123803.19+1464.42</f>
        <v>19125267.610000003</v>
      </c>
      <c r="D11" s="25">
        <v>4914439.5600000005</v>
      </c>
      <c r="E11" s="23">
        <v>26.589119961664192</v>
      </c>
      <c r="F11" s="27">
        <f>19123803.19+1464.42</f>
        <v>19125267.610000003</v>
      </c>
      <c r="G11" s="18">
        <v>20.561837288612708</v>
      </c>
      <c r="H11" s="27">
        <v>0</v>
      </c>
      <c r="I11" s="18">
        <v>0</v>
      </c>
    </row>
    <row r="12" spans="1:9" s="1" customFormat="1" ht="15" customHeight="1">
      <c r="A12" s="61" t="s">
        <v>15</v>
      </c>
      <c r="B12" s="61"/>
      <c r="C12" s="28">
        <f>SUM(C4:C11)</f>
        <v>254067467.61</v>
      </c>
      <c r="D12" s="28">
        <f aca="true" t="shared" si="0" ref="D12:I12">SUM(D4:D11)</f>
        <v>18482896.64</v>
      </c>
      <c r="E12" s="28">
        <f t="shared" si="0"/>
        <v>100.00000000000001</v>
      </c>
      <c r="F12" s="28">
        <f t="shared" si="0"/>
        <v>93007760.12000002</v>
      </c>
      <c r="G12" s="28">
        <f t="shared" si="0"/>
        <v>100</v>
      </c>
      <c r="H12" s="28">
        <f t="shared" si="0"/>
        <v>161059707.48999998</v>
      </c>
      <c r="I12" s="28">
        <f t="shared" si="0"/>
        <v>100</v>
      </c>
    </row>
    <row r="13" spans="1:9" ht="15">
      <c r="A13" s="62" t="s">
        <v>16</v>
      </c>
      <c r="B13" s="62"/>
      <c r="C13" s="62"/>
      <c r="D13" s="62"/>
      <c r="E13" s="62"/>
      <c r="F13" s="62"/>
      <c r="G13" s="62"/>
      <c r="H13" s="62"/>
      <c r="I13" s="62"/>
    </row>
    <row r="15" spans="3:5" ht="15">
      <c r="C15" s="6">
        <v>1843</v>
      </c>
      <c r="D15" s="4">
        <f aca="true" t="shared" si="1" ref="D15:D20">F4</f>
        <v>2054886.6600000001</v>
      </c>
      <c r="E15" s="5">
        <f>(D15/D$24)*100</f>
        <v>2.209371193703358</v>
      </c>
    </row>
    <row r="16" spans="3:5" ht="15">
      <c r="C16" s="6">
        <v>1869</v>
      </c>
      <c r="D16" s="4">
        <f t="shared" si="1"/>
        <v>362143.34</v>
      </c>
      <c r="E16" s="5">
        <f aca="true" t="shared" si="2" ref="E16:E22">(D16/D$24)*100</f>
        <v>0.3893689510775845</v>
      </c>
    </row>
    <row r="17" spans="3:5" ht="15">
      <c r="C17" s="6">
        <v>11134</v>
      </c>
      <c r="D17" s="4">
        <f t="shared" si="1"/>
        <v>54027025.31000002</v>
      </c>
      <c r="E17" s="5">
        <f t="shared" si="2"/>
        <v>58.08872855371803</v>
      </c>
    </row>
    <row r="18" spans="3:5" ht="15">
      <c r="C18" s="6">
        <v>1858</v>
      </c>
      <c r="D18" s="4">
        <f t="shared" si="1"/>
        <v>12725662.84</v>
      </c>
      <c r="E18" s="5">
        <f t="shared" si="2"/>
        <v>13.682366744001959</v>
      </c>
    </row>
    <row r="19" spans="3:5" ht="15">
      <c r="C19" s="6">
        <v>1882</v>
      </c>
      <c r="D19" s="4">
        <f t="shared" si="1"/>
        <v>1433469.6099999999</v>
      </c>
      <c r="E19" s="5">
        <f t="shared" si="2"/>
        <v>1.5412365679492934</v>
      </c>
    </row>
    <row r="20" spans="3:5" ht="15">
      <c r="C20" s="6">
        <v>11135</v>
      </c>
      <c r="D20" s="4">
        <f t="shared" si="1"/>
        <v>103786.5</v>
      </c>
      <c r="E20" s="5">
        <f t="shared" si="2"/>
        <v>0.11158907586430755</v>
      </c>
    </row>
    <row r="21" spans="3:5" ht="15">
      <c r="C21" s="6">
        <v>1786</v>
      </c>
      <c r="D21" s="4">
        <f>F10</f>
        <v>3175518.2500000005</v>
      </c>
      <c r="E21" s="5">
        <f t="shared" si="2"/>
        <v>3.4142508602539174</v>
      </c>
    </row>
    <row r="22" spans="3:5" ht="15">
      <c r="C22" s="6">
        <v>9359</v>
      </c>
      <c r="D22" s="4">
        <f>F11</f>
        <v>19125267.610000003</v>
      </c>
      <c r="E22" s="5">
        <f t="shared" si="2"/>
        <v>20.563088053431557</v>
      </c>
    </row>
    <row r="23" spans="4:5" ht="15">
      <c r="D23" s="3"/>
      <c r="E23" s="5">
        <f>SUM(E15:E22)</f>
        <v>100</v>
      </c>
    </row>
    <row r="24" ht="15">
      <c r="D24" s="3">
        <f>SUM(D15:D23)</f>
        <v>93007760.12000002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63" t="s">
        <v>17</v>
      </c>
      <c r="B1" s="63"/>
      <c r="C1" s="63"/>
      <c r="D1" s="63"/>
      <c r="E1" s="63"/>
      <c r="F1" s="63"/>
      <c r="G1" s="63"/>
      <c r="H1" s="63"/>
      <c r="I1" s="63"/>
    </row>
    <row r="2" spans="1:9" s="1" customFormat="1" ht="15" customHeight="1" thickBot="1">
      <c r="A2" s="64" t="s">
        <v>0</v>
      </c>
      <c r="B2" s="65" t="s">
        <v>6</v>
      </c>
      <c r="C2" s="66" t="s">
        <v>1</v>
      </c>
      <c r="D2" s="68" t="s">
        <v>22</v>
      </c>
      <c r="E2" s="64"/>
      <c r="F2" s="2" t="s">
        <v>2</v>
      </c>
      <c r="G2" s="2"/>
      <c r="H2" s="68" t="s">
        <v>3</v>
      </c>
      <c r="I2" s="69"/>
    </row>
    <row r="3" spans="1:9" s="1" customFormat="1" ht="15" customHeight="1" thickBot="1">
      <c r="A3" s="64"/>
      <c r="B3" s="65"/>
      <c r="C3" s="67"/>
      <c r="D3" s="41" t="s">
        <v>4</v>
      </c>
      <c r="E3" s="40" t="s">
        <v>5</v>
      </c>
      <c r="F3" s="41" t="s">
        <v>4</v>
      </c>
      <c r="G3" s="40" t="s">
        <v>5</v>
      </c>
      <c r="H3" s="41" t="s">
        <v>4</v>
      </c>
      <c r="I3" s="42" t="s">
        <v>5</v>
      </c>
    </row>
    <row r="4" spans="1:9" s="1" customFormat="1" ht="12.75" customHeight="1">
      <c r="A4" s="7">
        <v>1843</v>
      </c>
      <c r="B4" s="9" t="s">
        <v>7</v>
      </c>
      <c r="C4" s="19">
        <v>7500000</v>
      </c>
      <c r="D4" s="24">
        <v>193603.04</v>
      </c>
      <c r="E4" s="20">
        <v>0.9657140877802105</v>
      </c>
      <c r="F4" s="26">
        <v>2248489.6999999997</v>
      </c>
      <c r="G4" s="21">
        <v>1.988838548020985</v>
      </c>
      <c r="H4" s="26">
        <v>5251510.300000001</v>
      </c>
      <c r="I4" s="17">
        <v>3.5970900731723683</v>
      </c>
    </row>
    <row r="5" spans="1:9" s="1" customFormat="1" ht="12.75" customHeight="1">
      <c r="A5" s="8">
        <v>1869</v>
      </c>
      <c r="B5" s="10" t="s">
        <v>8</v>
      </c>
      <c r="C5" s="22">
        <v>3200000</v>
      </c>
      <c r="D5" s="25">
        <v>179808.23</v>
      </c>
      <c r="E5" s="23">
        <v>0.896903999078859</v>
      </c>
      <c r="F5" s="27">
        <v>541951.5700000001</v>
      </c>
      <c r="G5" s="18">
        <v>0.4793680725228554</v>
      </c>
      <c r="H5" s="27">
        <v>2658048.4299999997</v>
      </c>
      <c r="I5" s="18">
        <v>1.8206647374497957</v>
      </c>
    </row>
    <row r="6" spans="1:9" s="1" customFormat="1" ht="12.75" customHeight="1">
      <c r="A6" s="7">
        <v>11134</v>
      </c>
      <c r="B6" s="9" t="s">
        <v>9</v>
      </c>
      <c r="C6" s="30">
        <v>184644200</v>
      </c>
      <c r="D6" s="31">
        <v>12482653.870000001</v>
      </c>
      <c r="E6" s="32">
        <v>62.26490397642086</v>
      </c>
      <c r="F6" s="33">
        <v>66509679.18</v>
      </c>
      <c r="G6" s="17">
        <v>58.82927272012532</v>
      </c>
      <c r="H6" s="33">
        <v>118134520.82</v>
      </c>
      <c r="I6" s="17">
        <v>80.91777181520456</v>
      </c>
    </row>
    <row r="7" spans="1:9" s="1" customFormat="1" ht="12.75" customHeight="1">
      <c r="A7" s="8">
        <v>1858</v>
      </c>
      <c r="B7" s="10" t="s">
        <v>10</v>
      </c>
      <c r="C7" s="22">
        <v>22750000</v>
      </c>
      <c r="D7" s="25">
        <v>679561.38</v>
      </c>
      <c r="E7" s="23">
        <v>3.3897298212742997</v>
      </c>
      <c r="F7" s="25">
        <v>13405224.22</v>
      </c>
      <c r="G7" s="18">
        <v>11.85721538933469</v>
      </c>
      <c r="H7" s="27">
        <v>9344775.78</v>
      </c>
      <c r="I7" s="18">
        <v>6.400825338619172</v>
      </c>
    </row>
    <row r="8" spans="1:9" s="1" customFormat="1" ht="12.75" customHeight="1">
      <c r="A8" s="7">
        <v>1882</v>
      </c>
      <c r="B8" s="9" t="s">
        <v>11</v>
      </c>
      <c r="C8" s="30">
        <v>3700000</v>
      </c>
      <c r="D8" s="31">
        <v>22768</v>
      </c>
      <c r="E8" s="32">
        <v>0.1135693858452834</v>
      </c>
      <c r="F8" s="33">
        <v>1456237.6099999999</v>
      </c>
      <c r="G8" s="17">
        <v>1.2880741654480115</v>
      </c>
      <c r="H8" s="33">
        <v>2243762.39</v>
      </c>
      <c r="I8" s="17">
        <v>1.5368941425529543</v>
      </c>
    </row>
    <row r="9" spans="1:9" s="1" customFormat="1" ht="12.75" customHeight="1">
      <c r="A9" s="8">
        <v>11135</v>
      </c>
      <c r="B9" s="10" t="s">
        <v>12</v>
      </c>
      <c r="C9" s="22">
        <v>2600000</v>
      </c>
      <c r="D9" s="25">
        <v>508412</v>
      </c>
      <c r="E9" s="23">
        <v>2.5360171554977256</v>
      </c>
      <c r="F9" s="27">
        <v>612198.5</v>
      </c>
      <c r="G9" s="18">
        <v>0.5415030257157171</v>
      </c>
      <c r="H9" s="27">
        <v>1987801.5</v>
      </c>
      <c r="I9" s="18">
        <v>1.3615704120559646</v>
      </c>
    </row>
    <row r="10" spans="1:9" s="1" customFormat="1" ht="12.75" customHeight="1">
      <c r="A10" s="7">
        <v>1786</v>
      </c>
      <c r="B10" s="9" t="s">
        <v>13</v>
      </c>
      <c r="C10" s="30">
        <v>10548000</v>
      </c>
      <c r="D10" s="31">
        <v>999606.5800000001</v>
      </c>
      <c r="E10" s="32">
        <v>4.9861518524905195</v>
      </c>
      <c r="F10" s="33">
        <v>4175124.8299999996</v>
      </c>
      <c r="G10" s="17">
        <v>3.692989656436301</v>
      </c>
      <c r="H10" s="33">
        <v>6372875.17</v>
      </c>
      <c r="I10" s="17">
        <v>4.365183480945218</v>
      </c>
    </row>
    <row r="11" spans="1:9" s="1" customFormat="1" ht="12.75" customHeight="1">
      <c r="A11" s="8">
        <v>9359</v>
      </c>
      <c r="B11" s="10" t="s">
        <v>14</v>
      </c>
      <c r="C11" s="22">
        <v>24106510.69</v>
      </c>
      <c r="D11" s="25">
        <v>4981243.08</v>
      </c>
      <c r="E11" s="23">
        <v>24.847009721612256</v>
      </c>
      <c r="F11" s="27">
        <v>24106510.69</v>
      </c>
      <c r="G11" s="18">
        <v>21.322738422396135</v>
      </c>
      <c r="H11" s="27">
        <v>0</v>
      </c>
      <c r="I11" s="18">
        <v>0</v>
      </c>
    </row>
    <row r="12" spans="1:9" s="1" customFormat="1" ht="15" customHeight="1">
      <c r="A12" s="61" t="s">
        <v>15</v>
      </c>
      <c r="B12" s="61"/>
      <c r="C12" s="28">
        <f>SUM(C4:C11)</f>
        <v>259048710.69</v>
      </c>
      <c r="D12" s="28">
        <f aca="true" t="shared" si="0" ref="D12:I12">SUM(D4:D11)</f>
        <v>20047656.18</v>
      </c>
      <c r="E12" s="28">
        <f t="shared" si="0"/>
        <v>100.00000000000001</v>
      </c>
      <c r="F12" s="28">
        <f t="shared" si="0"/>
        <v>113055416.3</v>
      </c>
      <c r="G12" s="28">
        <f t="shared" si="0"/>
        <v>100</v>
      </c>
      <c r="H12" s="28">
        <f t="shared" si="0"/>
        <v>145993294.38999996</v>
      </c>
      <c r="I12" s="28">
        <f t="shared" si="0"/>
        <v>100.00000000000004</v>
      </c>
    </row>
    <row r="13" spans="1:9" ht="15">
      <c r="A13" s="62" t="s">
        <v>16</v>
      </c>
      <c r="B13" s="62"/>
      <c r="C13" s="62"/>
      <c r="D13" s="62"/>
      <c r="E13" s="62"/>
      <c r="F13" s="62"/>
      <c r="G13" s="62"/>
      <c r="H13" s="62"/>
      <c r="I13" s="62"/>
    </row>
    <row r="15" spans="3:5" ht="15">
      <c r="C15" s="6">
        <v>1843</v>
      </c>
      <c r="D15" s="4">
        <f aca="true" t="shared" si="1" ref="D15:D20">F4</f>
        <v>2248489.6999999997</v>
      </c>
      <c r="E15" s="5">
        <f>(D15/D$24)*100</f>
        <v>2.4145107222874187</v>
      </c>
    </row>
    <row r="16" spans="3:5" ht="15">
      <c r="C16" s="6">
        <v>1869</v>
      </c>
      <c r="D16" s="4">
        <f t="shared" si="1"/>
        <v>541951.5700000001</v>
      </c>
      <c r="E16" s="5">
        <f aca="true" t="shared" si="2" ref="E16:E22">(D16/D$24)*100</f>
        <v>0.5819674765356946</v>
      </c>
    </row>
    <row r="17" spans="3:5" ht="15">
      <c r="C17" s="6">
        <v>11134</v>
      </c>
      <c r="D17" s="4">
        <f t="shared" si="1"/>
        <v>66509679.18</v>
      </c>
      <c r="E17" s="5">
        <f t="shared" si="2"/>
        <v>71.42053330998417</v>
      </c>
    </row>
    <row r="18" spans="3:5" ht="15">
      <c r="C18" s="6">
        <v>1858</v>
      </c>
      <c r="D18" s="4">
        <f t="shared" si="1"/>
        <v>13405224.22</v>
      </c>
      <c r="E18" s="5">
        <f t="shared" si="2"/>
        <v>14.395021517713428</v>
      </c>
    </row>
    <row r="19" spans="3:5" ht="15">
      <c r="C19" s="6">
        <v>1882</v>
      </c>
      <c r="D19" s="4">
        <f t="shared" si="1"/>
        <v>1456237.6099999999</v>
      </c>
      <c r="E19" s="5">
        <f t="shared" si="2"/>
        <v>1.5637613654815516</v>
      </c>
    </row>
    <row r="20" spans="3:5" ht="15">
      <c r="C20" s="6">
        <v>11135</v>
      </c>
      <c r="D20" s="4">
        <f t="shared" si="1"/>
        <v>612198.5</v>
      </c>
      <c r="E20" s="5">
        <f t="shared" si="2"/>
        <v>0.6574012068715612</v>
      </c>
    </row>
    <row r="21" spans="3:5" ht="15">
      <c r="C21" s="6">
        <v>1786</v>
      </c>
      <c r="D21" s="4">
        <f>F10</f>
        <v>4175124.8299999996</v>
      </c>
      <c r="E21" s="5">
        <f t="shared" si="2"/>
        <v>4.483402200563088</v>
      </c>
    </row>
    <row r="22" spans="3:5" ht="15">
      <c r="C22" s="6">
        <v>9359</v>
      </c>
      <c r="D22" s="4">
        <f>F10</f>
        <v>4175124.8299999996</v>
      </c>
      <c r="E22" s="5">
        <f t="shared" si="2"/>
        <v>4.483402200563088</v>
      </c>
    </row>
    <row r="23" spans="4:5" ht="15">
      <c r="D23" s="3"/>
      <c r="E23" s="5">
        <f>SUM(E15:E22)</f>
        <v>100</v>
      </c>
    </row>
    <row r="24" ht="15">
      <c r="D24" s="3">
        <f>SUM(D15:D23)</f>
        <v>93124030.44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63" t="s">
        <v>17</v>
      </c>
      <c r="B1" s="63"/>
      <c r="C1" s="63"/>
      <c r="D1" s="63"/>
      <c r="E1" s="63"/>
      <c r="F1" s="63"/>
      <c r="G1" s="63"/>
      <c r="H1" s="63"/>
      <c r="I1" s="63"/>
    </row>
    <row r="2" spans="1:9" s="1" customFormat="1" ht="15" customHeight="1" thickBot="1">
      <c r="A2" s="64" t="s">
        <v>0</v>
      </c>
      <c r="B2" s="65" t="s">
        <v>6</v>
      </c>
      <c r="C2" s="66" t="s">
        <v>1</v>
      </c>
      <c r="D2" s="68" t="s">
        <v>23</v>
      </c>
      <c r="E2" s="64"/>
      <c r="F2" s="2" t="s">
        <v>2</v>
      </c>
      <c r="G2" s="2"/>
      <c r="H2" s="68" t="s">
        <v>3</v>
      </c>
      <c r="I2" s="69"/>
    </row>
    <row r="3" spans="1:9" s="1" customFormat="1" ht="15" customHeight="1" thickBot="1">
      <c r="A3" s="64"/>
      <c r="B3" s="65"/>
      <c r="C3" s="67"/>
      <c r="D3" s="44" t="s">
        <v>4</v>
      </c>
      <c r="E3" s="43" t="s">
        <v>5</v>
      </c>
      <c r="F3" s="44" t="s">
        <v>4</v>
      </c>
      <c r="G3" s="43" t="s">
        <v>5</v>
      </c>
      <c r="H3" s="44" t="s">
        <v>4</v>
      </c>
      <c r="I3" s="45" t="s">
        <v>5</v>
      </c>
    </row>
    <row r="4" spans="1:9" s="1" customFormat="1" ht="12.75" customHeight="1">
      <c r="A4" s="7">
        <v>1843</v>
      </c>
      <c r="B4" s="9" t="s">
        <v>7</v>
      </c>
      <c r="C4" s="19">
        <v>7500000</v>
      </c>
      <c r="D4" s="24">
        <v>16872.83</v>
      </c>
      <c r="E4" s="20">
        <v>0.07757532166529156</v>
      </c>
      <c r="F4" s="26">
        <v>2265362.53</v>
      </c>
      <c r="G4" s="21">
        <v>1.6804653055050478</v>
      </c>
      <c r="H4" s="26">
        <v>5234637.470000001</v>
      </c>
      <c r="I4" s="17">
        <v>4.042741955138304</v>
      </c>
    </row>
    <row r="5" spans="1:9" s="1" customFormat="1" ht="12.75" customHeight="1">
      <c r="A5" s="8">
        <v>1869</v>
      </c>
      <c r="B5" s="10" t="s">
        <v>8</v>
      </c>
      <c r="C5" s="22">
        <v>3200000</v>
      </c>
      <c r="D5" s="25">
        <v>-3142</v>
      </c>
      <c r="E5" s="23">
        <v>-0.0144458078859531</v>
      </c>
      <c r="F5" s="27">
        <v>538809.5700000001</v>
      </c>
      <c r="G5" s="18">
        <v>0.3996935486785392</v>
      </c>
      <c r="H5" s="27">
        <v>2661190.4299999997</v>
      </c>
      <c r="I5" s="18">
        <v>2.0552533510928206</v>
      </c>
    </row>
    <row r="6" spans="1:9" s="1" customFormat="1" ht="12.75" customHeight="1">
      <c r="A6" s="7">
        <v>11134</v>
      </c>
      <c r="B6" s="9" t="s">
        <v>9</v>
      </c>
      <c r="C6" s="30">
        <v>184644200</v>
      </c>
      <c r="D6" s="31">
        <v>14772151.440000003</v>
      </c>
      <c r="E6" s="32">
        <v>67.91714250937157</v>
      </c>
      <c r="F6" s="33">
        <v>81281830.61999997</v>
      </c>
      <c r="G6" s="17">
        <v>60.295557340593874</v>
      </c>
      <c r="H6" s="33">
        <v>103362369.38000003</v>
      </c>
      <c r="I6" s="17">
        <v>79.82737862361056</v>
      </c>
    </row>
    <row r="7" spans="1:9" s="1" customFormat="1" ht="12.75" customHeight="1">
      <c r="A7" s="8">
        <v>1858</v>
      </c>
      <c r="B7" s="10" t="s">
        <v>10</v>
      </c>
      <c r="C7" s="22">
        <v>22750000</v>
      </c>
      <c r="D7" s="25">
        <v>215696.78999999998</v>
      </c>
      <c r="E7" s="23">
        <v>0.9916977689232238</v>
      </c>
      <c r="F7" s="25">
        <v>13620921.01</v>
      </c>
      <c r="G7" s="18">
        <v>10.104115735652154</v>
      </c>
      <c r="H7" s="27">
        <v>9129078.99</v>
      </c>
      <c r="I7" s="18">
        <v>7.050442529431673</v>
      </c>
    </row>
    <row r="8" spans="1:9" s="1" customFormat="1" ht="12.75" customHeight="1">
      <c r="A8" s="7">
        <v>1882</v>
      </c>
      <c r="B8" s="9" t="s">
        <v>11</v>
      </c>
      <c r="C8" s="30">
        <v>3700000</v>
      </c>
      <c r="D8" s="31">
        <v>156862.66</v>
      </c>
      <c r="E8" s="32">
        <v>0.7211991886822342</v>
      </c>
      <c r="F8" s="33">
        <v>1613100.27</v>
      </c>
      <c r="G8" s="17">
        <v>1.196611580767969</v>
      </c>
      <c r="H8" s="33">
        <v>2086899.73</v>
      </c>
      <c r="I8" s="17">
        <v>1.6117251945315325</v>
      </c>
    </row>
    <row r="9" spans="1:9" s="1" customFormat="1" ht="12.75" customHeight="1">
      <c r="A9" s="8">
        <v>11135</v>
      </c>
      <c r="B9" s="10" t="s">
        <v>12</v>
      </c>
      <c r="C9" s="22">
        <v>2600000</v>
      </c>
      <c r="D9" s="25">
        <v>87739.75</v>
      </c>
      <c r="E9" s="23">
        <v>0.4033964266268471</v>
      </c>
      <c r="F9" s="27">
        <v>699938.25</v>
      </c>
      <c r="G9" s="18">
        <v>0.5192201819992663</v>
      </c>
      <c r="H9" s="27">
        <v>1900061.75</v>
      </c>
      <c r="I9" s="18">
        <v>1.4674291005062683</v>
      </c>
    </row>
    <row r="10" spans="1:9" s="1" customFormat="1" ht="12.75" customHeight="1">
      <c r="A10" s="7">
        <v>1786</v>
      </c>
      <c r="B10" s="9" t="s">
        <v>13</v>
      </c>
      <c r="C10" s="30">
        <v>10548000</v>
      </c>
      <c r="D10" s="31">
        <v>1264758.4200000002</v>
      </c>
      <c r="E10" s="32">
        <v>5.8149131627821715</v>
      </c>
      <c r="F10" s="33">
        <v>5439883.249999999</v>
      </c>
      <c r="G10" s="17">
        <v>4.0353519344310165</v>
      </c>
      <c r="H10" s="33">
        <v>5108116.750000001</v>
      </c>
      <c r="I10" s="17">
        <v>3.9450292432514384</v>
      </c>
    </row>
    <row r="11" spans="1:9" s="1" customFormat="1" ht="12.75" customHeight="1">
      <c r="A11" s="8">
        <v>9359</v>
      </c>
      <c r="B11" s="10" t="s">
        <v>14</v>
      </c>
      <c r="C11" s="22">
        <v>29345825.44315602</v>
      </c>
      <c r="D11" s="25">
        <v>5239314.75</v>
      </c>
      <c r="E11" s="23">
        <v>24.088521429834625</v>
      </c>
      <c r="F11" s="27">
        <v>29345825.440000005</v>
      </c>
      <c r="G11" s="18">
        <v>21.76898437237214</v>
      </c>
      <c r="H11" s="27">
        <v>0.003156013786792755</v>
      </c>
      <c r="I11" s="18">
        <v>2.437408401247314E-09</v>
      </c>
    </row>
    <row r="12" spans="1:9" s="1" customFormat="1" ht="15" customHeight="1">
      <c r="A12" s="61" t="s">
        <v>15</v>
      </c>
      <c r="B12" s="61"/>
      <c r="C12" s="28">
        <f>SUM(C4:C11)</f>
        <v>264288025.443156</v>
      </c>
      <c r="D12" s="28">
        <f aca="true" t="shared" si="0" ref="D12:I12">SUM(D4:D11)</f>
        <v>21750254.64</v>
      </c>
      <c r="E12" s="28">
        <f t="shared" si="0"/>
        <v>100.00000000000001</v>
      </c>
      <c r="F12" s="28">
        <f t="shared" si="0"/>
        <v>134805670.93999997</v>
      </c>
      <c r="G12" s="28">
        <f t="shared" si="0"/>
        <v>100.00000000000001</v>
      </c>
      <c r="H12" s="28">
        <f t="shared" si="0"/>
        <v>129482354.50315604</v>
      </c>
      <c r="I12" s="28">
        <f t="shared" si="0"/>
        <v>100</v>
      </c>
    </row>
    <row r="13" spans="1:9" ht="15">
      <c r="A13" s="62" t="s">
        <v>16</v>
      </c>
      <c r="B13" s="62"/>
      <c r="C13" s="62"/>
      <c r="D13" s="62"/>
      <c r="E13" s="62"/>
      <c r="F13" s="62"/>
      <c r="G13" s="62"/>
      <c r="H13" s="62"/>
      <c r="I13" s="62"/>
    </row>
    <row r="15" spans="3:5" ht="15">
      <c r="C15" s="6">
        <v>1843</v>
      </c>
      <c r="D15" s="4">
        <f aca="true" t="shared" si="1" ref="D15:D20">F4</f>
        <v>2265362.53</v>
      </c>
      <c r="E15" s="5">
        <f>(D15/D$24)*100</f>
        <v>1.6804653055050478</v>
      </c>
    </row>
    <row r="16" spans="3:5" ht="15">
      <c r="C16" s="6">
        <v>1869</v>
      </c>
      <c r="D16" s="4">
        <f t="shared" si="1"/>
        <v>538809.5700000001</v>
      </c>
      <c r="E16" s="5">
        <f aca="true" t="shared" si="2" ref="E16:E22">(D16/D$24)*100</f>
        <v>0.3996935486785392</v>
      </c>
    </row>
    <row r="17" spans="3:5" ht="15">
      <c r="C17" s="6">
        <v>11134</v>
      </c>
      <c r="D17" s="4">
        <f t="shared" si="1"/>
        <v>81281830.61999997</v>
      </c>
      <c r="E17" s="5">
        <f t="shared" si="2"/>
        <v>60.295557340593874</v>
      </c>
    </row>
    <row r="18" spans="3:5" ht="15">
      <c r="C18" s="6">
        <v>1858</v>
      </c>
      <c r="D18" s="4">
        <f t="shared" si="1"/>
        <v>13620921.01</v>
      </c>
      <c r="E18" s="5">
        <f t="shared" si="2"/>
        <v>10.104115735652154</v>
      </c>
    </row>
    <row r="19" spans="3:5" ht="15">
      <c r="C19" s="6">
        <v>1882</v>
      </c>
      <c r="D19" s="4">
        <f t="shared" si="1"/>
        <v>1613100.27</v>
      </c>
      <c r="E19" s="5">
        <f t="shared" si="2"/>
        <v>1.196611580767969</v>
      </c>
    </row>
    <row r="20" spans="3:5" ht="15">
      <c r="C20" s="6">
        <v>11135</v>
      </c>
      <c r="D20" s="4">
        <f t="shared" si="1"/>
        <v>699938.25</v>
      </c>
      <c r="E20" s="5">
        <f t="shared" si="2"/>
        <v>0.5192201819992663</v>
      </c>
    </row>
    <row r="21" spans="3:5" ht="15">
      <c r="C21" s="6">
        <v>1786</v>
      </c>
      <c r="D21" s="4">
        <f>F10</f>
        <v>5439883.249999999</v>
      </c>
      <c r="E21" s="5">
        <f t="shared" si="2"/>
        <v>4.0353519344310165</v>
      </c>
    </row>
    <row r="22" spans="3:5" ht="15">
      <c r="C22" s="6">
        <v>9359</v>
      </c>
      <c r="D22" s="4">
        <f>F11</f>
        <v>29345825.440000005</v>
      </c>
      <c r="E22" s="5">
        <f t="shared" si="2"/>
        <v>21.76898437237214</v>
      </c>
    </row>
    <row r="23" spans="4:5" ht="15">
      <c r="D23" s="3"/>
      <c r="E23" s="5">
        <f>SUM(E15:E22)</f>
        <v>100.00000000000001</v>
      </c>
    </row>
    <row r="24" ht="15">
      <c r="D24" s="3">
        <f>SUM(D15:D23)</f>
        <v>134805670.93999997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63" t="s">
        <v>17</v>
      </c>
      <c r="B1" s="63"/>
      <c r="C1" s="63"/>
      <c r="D1" s="63"/>
      <c r="E1" s="63"/>
      <c r="F1" s="63"/>
      <c r="G1" s="63"/>
      <c r="H1" s="63"/>
      <c r="I1" s="63"/>
    </row>
    <row r="2" spans="1:9" s="1" customFormat="1" ht="15" customHeight="1" thickBot="1">
      <c r="A2" s="64" t="s">
        <v>0</v>
      </c>
      <c r="B2" s="65" t="s">
        <v>6</v>
      </c>
      <c r="C2" s="66" t="s">
        <v>1</v>
      </c>
      <c r="D2" s="68" t="s">
        <v>24</v>
      </c>
      <c r="E2" s="64"/>
      <c r="F2" s="2" t="s">
        <v>2</v>
      </c>
      <c r="G2" s="2"/>
      <c r="H2" s="68" t="s">
        <v>3</v>
      </c>
      <c r="I2" s="69"/>
    </row>
    <row r="3" spans="1:9" s="1" customFormat="1" ht="15" customHeight="1" thickBot="1">
      <c r="A3" s="64"/>
      <c r="B3" s="65"/>
      <c r="C3" s="67"/>
      <c r="D3" s="47" t="s">
        <v>4</v>
      </c>
      <c r="E3" s="46" t="s">
        <v>5</v>
      </c>
      <c r="F3" s="47" t="s">
        <v>4</v>
      </c>
      <c r="G3" s="46" t="s">
        <v>5</v>
      </c>
      <c r="H3" s="47" t="s">
        <v>4</v>
      </c>
      <c r="I3" s="48" t="s">
        <v>5</v>
      </c>
    </row>
    <row r="4" spans="1:9" s="1" customFormat="1" ht="12.75" customHeight="1">
      <c r="A4" s="7">
        <v>1843</v>
      </c>
      <c r="B4" s="9" t="s">
        <v>7</v>
      </c>
      <c r="C4" s="19">
        <v>6300000</v>
      </c>
      <c r="D4" s="24">
        <v>403711.49</v>
      </c>
      <c r="E4" s="20">
        <v>1.8581578406133548</v>
      </c>
      <c r="F4" s="26">
        <v>2669074.02</v>
      </c>
      <c r="G4" s="21">
        <v>1.7051287799754522</v>
      </c>
      <c r="H4" s="26">
        <v>3630925.98</v>
      </c>
      <c r="I4" s="17">
        <v>3.142033824094898</v>
      </c>
    </row>
    <row r="5" spans="1:9" s="1" customFormat="1" ht="12.75" customHeight="1">
      <c r="A5" s="8">
        <v>1869</v>
      </c>
      <c r="B5" s="10" t="s">
        <v>8</v>
      </c>
      <c r="C5" s="22">
        <v>3200000</v>
      </c>
      <c r="D5" s="25">
        <v>55055.2</v>
      </c>
      <c r="E5" s="23">
        <v>0.2534018824842869</v>
      </c>
      <c r="F5" s="27">
        <v>593864.77</v>
      </c>
      <c r="G5" s="18">
        <v>0.3793884707403141</v>
      </c>
      <c r="H5" s="27">
        <v>2606135.23</v>
      </c>
      <c r="I5" s="18">
        <v>2.2552277540026684</v>
      </c>
    </row>
    <row r="6" spans="1:9" s="1" customFormat="1" ht="12.75" customHeight="1">
      <c r="A6" s="7">
        <v>11134</v>
      </c>
      <c r="B6" s="9" t="s">
        <v>9</v>
      </c>
      <c r="C6" s="30">
        <v>184644200</v>
      </c>
      <c r="D6" s="31">
        <v>12672399.07</v>
      </c>
      <c r="E6" s="32">
        <v>58.32709317067465</v>
      </c>
      <c r="F6" s="33">
        <v>93954229.69000001</v>
      </c>
      <c r="G6" s="17">
        <v>60.02233727667213</v>
      </c>
      <c r="H6" s="33">
        <v>90689970.30999999</v>
      </c>
      <c r="I6" s="17">
        <v>78.4788662147781</v>
      </c>
    </row>
    <row r="7" spans="1:9" s="1" customFormat="1" ht="12.75" customHeight="1">
      <c r="A7" s="8">
        <v>1858</v>
      </c>
      <c r="B7" s="10" t="s">
        <v>10</v>
      </c>
      <c r="C7" s="22">
        <v>23536911.6</v>
      </c>
      <c r="D7" s="25">
        <v>112782.07999999997</v>
      </c>
      <c r="E7" s="23">
        <v>0.5191006731878812</v>
      </c>
      <c r="F7" s="25">
        <v>13733703.09</v>
      </c>
      <c r="G7" s="18">
        <v>8.773729098152474</v>
      </c>
      <c r="H7" s="27">
        <v>9803208.510000002</v>
      </c>
      <c r="I7" s="18">
        <v>8.483238956877594</v>
      </c>
    </row>
    <row r="8" spans="1:9" s="1" customFormat="1" ht="12.75" customHeight="1">
      <c r="A8" s="7">
        <v>1882</v>
      </c>
      <c r="B8" s="9" t="s">
        <v>11</v>
      </c>
      <c r="C8" s="30">
        <v>3700000</v>
      </c>
      <c r="D8" s="31">
        <v>18462.8</v>
      </c>
      <c r="E8" s="32">
        <v>0.08497849932305927</v>
      </c>
      <c r="F8" s="33">
        <v>1631563.07</v>
      </c>
      <c r="G8" s="17">
        <v>1.0423184693102305</v>
      </c>
      <c r="H8" s="33">
        <v>2068436.93</v>
      </c>
      <c r="I8" s="17">
        <v>1.7899287489928424</v>
      </c>
    </row>
    <row r="9" spans="1:9" s="1" customFormat="1" ht="12.75" customHeight="1">
      <c r="A9" s="8">
        <v>11135</v>
      </c>
      <c r="B9" s="10" t="s">
        <v>12</v>
      </c>
      <c r="C9" s="22">
        <v>2800000</v>
      </c>
      <c r="D9" s="25">
        <v>773310.3500000001</v>
      </c>
      <c r="E9" s="23">
        <v>3.5593059045209685</v>
      </c>
      <c r="F9" s="27">
        <v>1473248.5999999999</v>
      </c>
      <c r="G9" s="18">
        <v>0.9411798133341176</v>
      </c>
      <c r="H9" s="27">
        <v>1326751.4000000001</v>
      </c>
      <c r="I9" s="18">
        <v>1.1481087188027062</v>
      </c>
    </row>
    <row r="10" spans="1:9" s="1" customFormat="1" ht="12.75" customHeight="1">
      <c r="A10" s="7">
        <v>1786</v>
      </c>
      <c r="B10" s="9" t="s">
        <v>13</v>
      </c>
      <c r="C10" s="30">
        <v>11548000</v>
      </c>
      <c r="D10" s="31">
        <v>673809.5</v>
      </c>
      <c r="E10" s="32">
        <v>3.1013345830329584</v>
      </c>
      <c r="F10" s="33">
        <v>6113692.749999999</v>
      </c>
      <c r="G10" s="17">
        <v>3.9057116370089524</v>
      </c>
      <c r="H10" s="33">
        <v>5434307.250000001</v>
      </c>
      <c r="I10" s="17">
        <v>4.702595779720118</v>
      </c>
    </row>
    <row r="11" spans="1:9" s="1" customFormat="1" ht="12.75" customHeight="1">
      <c r="A11" s="8">
        <v>9359</v>
      </c>
      <c r="B11" s="10" t="s">
        <v>14</v>
      </c>
      <c r="C11" s="22">
        <v>36362731.81315602</v>
      </c>
      <c r="D11" s="25">
        <v>7016906.369999999</v>
      </c>
      <c r="E11" s="23">
        <v>32.29662744616284</v>
      </c>
      <c r="F11" s="27">
        <v>36362731.81</v>
      </c>
      <c r="G11" s="18">
        <v>23.23020645480633</v>
      </c>
      <c r="H11" s="27">
        <v>0.003156021237373352</v>
      </c>
      <c r="I11" s="18">
        <v>2.7310734319593336E-09</v>
      </c>
    </row>
    <row r="12" spans="1:9" s="1" customFormat="1" ht="15" customHeight="1">
      <c r="A12" s="61" t="s">
        <v>15</v>
      </c>
      <c r="B12" s="61"/>
      <c r="C12" s="28">
        <f>SUM(C4:C11)</f>
        <v>272091843.41315603</v>
      </c>
      <c r="D12" s="28">
        <f aca="true" t="shared" si="0" ref="D12:I12">SUM(D4:D11)</f>
        <v>21726436.86</v>
      </c>
      <c r="E12" s="28">
        <f t="shared" si="0"/>
        <v>99.99999999999997</v>
      </c>
      <c r="F12" s="28">
        <f t="shared" si="0"/>
        <v>156532107.8</v>
      </c>
      <c r="G12" s="28">
        <f t="shared" si="0"/>
        <v>100</v>
      </c>
      <c r="H12" s="28">
        <f t="shared" si="0"/>
        <v>115559735.61315602</v>
      </c>
      <c r="I12" s="28">
        <f t="shared" si="0"/>
        <v>99.99999999999999</v>
      </c>
    </row>
    <row r="13" spans="1:9" ht="15">
      <c r="A13" s="62" t="s">
        <v>16</v>
      </c>
      <c r="B13" s="62"/>
      <c r="C13" s="62"/>
      <c r="D13" s="62"/>
      <c r="E13" s="62"/>
      <c r="F13" s="62"/>
      <c r="G13" s="62"/>
      <c r="H13" s="62"/>
      <c r="I13" s="62"/>
    </row>
    <row r="15" spans="3:5" ht="15">
      <c r="C15" s="6">
        <v>1843</v>
      </c>
      <c r="D15" s="4">
        <f aca="true" t="shared" si="1" ref="D15:D20">F4</f>
        <v>2669074.02</v>
      </c>
      <c r="E15" s="5">
        <f>(D15/D$24)*100</f>
        <v>1.7051287799754522</v>
      </c>
    </row>
    <row r="16" spans="3:5" ht="15">
      <c r="C16" s="6">
        <v>1869</v>
      </c>
      <c r="D16" s="4">
        <f t="shared" si="1"/>
        <v>593864.77</v>
      </c>
      <c r="E16" s="5">
        <f aca="true" t="shared" si="2" ref="E16:E22">(D16/D$24)*100</f>
        <v>0.3793884707403141</v>
      </c>
    </row>
    <row r="17" spans="3:5" ht="15">
      <c r="C17" s="6">
        <v>11134</v>
      </c>
      <c r="D17" s="4">
        <f t="shared" si="1"/>
        <v>93954229.69000001</v>
      </c>
      <c r="E17" s="5">
        <f t="shared" si="2"/>
        <v>60.02233727667213</v>
      </c>
    </row>
    <row r="18" spans="3:5" ht="15">
      <c r="C18" s="6">
        <v>1858</v>
      </c>
      <c r="D18" s="4">
        <f t="shared" si="1"/>
        <v>13733703.09</v>
      </c>
      <c r="E18" s="5">
        <f t="shared" si="2"/>
        <v>8.773729098152474</v>
      </c>
    </row>
    <row r="19" spans="3:5" ht="15">
      <c r="C19" s="6">
        <v>1882</v>
      </c>
      <c r="D19" s="4">
        <f t="shared" si="1"/>
        <v>1631563.07</v>
      </c>
      <c r="E19" s="5">
        <f t="shared" si="2"/>
        <v>1.0423184693102305</v>
      </c>
    </row>
    <row r="20" spans="3:5" ht="15">
      <c r="C20" s="6">
        <v>11135</v>
      </c>
      <c r="D20" s="4">
        <f t="shared" si="1"/>
        <v>1473248.5999999999</v>
      </c>
      <c r="E20" s="5">
        <f t="shared" si="2"/>
        <v>0.9411798133341176</v>
      </c>
    </row>
    <row r="21" spans="3:5" ht="15">
      <c r="C21" s="6">
        <v>1786</v>
      </c>
      <c r="D21" s="4">
        <f>F10</f>
        <v>6113692.749999999</v>
      </c>
      <c r="E21" s="5">
        <f t="shared" si="2"/>
        <v>3.9057116370089524</v>
      </c>
    </row>
    <row r="22" spans="3:5" ht="15">
      <c r="C22" s="6">
        <v>9359</v>
      </c>
      <c r="D22" s="4">
        <f>F11</f>
        <v>36362731.81</v>
      </c>
      <c r="E22" s="5">
        <f t="shared" si="2"/>
        <v>23.23020645480633</v>
      </c>
    </row>
    <row r="23" spans="4:5" ht="15">
      <c r="D23" s="3"/>
      <c r="E23" s="5">
        <f>SUM(E15:E22)</f>
        <v>100</v>
      </c>
    </row>
    <row r="24" ht="15">
      <c r="D24" s="3">
        <f>SUM(D15:D23)</f>
        <v>156532107.8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63" t="s">
        <v>17</v>
      </c>
      <c r="B1" s="63"/>
      <c r="C1" s="63"/>
      <c r="D1" s="63"/>
      <c r="E1" s="63"/>
      <c r="F1" s="63"/>
      <c r="G1" s="63"/>
      <c r="H1" s="63"/>
      <c r="I1" s="63"/>
    </row>
    <row r="2" spans="1:9" s="1" customFormat="1" ht="15" customHeight="1" thickBot="1">
      <c r="A2" s="64" t="s">
        <v>0</v>
      </c>
      <c r="B2" s="65" t="s">
        <v>6</v>
      </c>
      <c r="C2" s="66" t="s">
        <v>1</v>
      </c>
      <c r="D2" s="68" t="s">
        <v>25</v>
      </c>
      <c r="E2" s="64"/>
      <c r="F2" s="2" t="s">
        <v>2</v>
      </c>
      <c r="G2" s="2"/>
      <c r="H2" s="68" t="s">
        <v>3</v>
      </c>
      <c r="I2" s="69"/>
    </row>
    <row r="3" spans="1:9" s="1" customFormat="1" ht="15" customHeight="1" thickBot="1">
      <c r="A3" s="64"/>
      <c r="B3" s="65"/>
      <c r="C3" s="67"/>
      <c r="D3" s="50" t="s">
        <v>4</v>
      </c>
      <c r="E3" s="49" t="s">
        <v>5</v>
      </c>
      <c r="F3" s="50" t="s">
        <v>4</v>
      </c>
      <c r="G3" s="49" t="s">
        <v>5</v>
      </c>
      <c r="H3" s="50" t="s">
        <v>4</v>
      </c>
      <c r="I3" s="51" t="s">
        <v>5</v>
      </c>
    </row>
    <row r="4" spans="1:9" s="1" customFormat="1" ht="12.75" customHeight="1">
      <c r="A4" s="7">
        <v>1843</v>
      </c>
      <c r="B4" s="9" t="s">
        <v>7</v>
      </c>
      <c r="C4" s="19">
        <v>6300000</v>
      </c>
      <c r="D4" s="24">
        <v>162040.13</v>
      </c>
      <c r="E4" s="20">
        <v>0.8603771721437189</v>
      </c>
      <c r="F4" s="26">
        <v>2831114.15</v>
      </c>
      <c r="G4" s="21">
        <v>1.6144056511265052</v>
      </c>
      <c r="H4" s="26">
        <v>3468885.85</v>
      </c>
      <c r="I4" s="17">
        <v>3.379604750379908</v>
      </c>
    </row>
    <row r="5" spans="1:9" s="1" customFormat="1" ht="12.75" customHeight="1">
      <c r="A5" s="8">
        <v>1869</v>
      </c>
      <c r="B5" s="10" t="s">
        <v>8</v>
      </c>
      <c r="C5" s="22">
        <v>3200000</v>
      </c>
      <c r="D5" s="25">
        <v>24635.95</v>
      </c>
      <c r="E5" s="23">
        <v>0.1308083929213958</v>
      </c>
      <c r="F5" s="27">
        <v>618500.72</v>
      </c>
      <c r="G5" s="18">
        <v>0.35269191021273805</v>
      </c>
      <c r="H5" s="27">
        <v>2581499.2800000003</v>
      </c>
      <c r="I5" s="18">
        <v>2.515057458518075</v>
      </c>
    </row>
    <row r="6" spans="1:9" s="1" customFormat="1" ht="12.75" customHeight="1">
      <c r="A6" s="7">
        <v>11134</v>
      </c>
      <c r="B6" s="9" t="s">
        <v>9</v>
      </c>
      <c r="C6" s="30">
        <v>184644200</v>
      </c>
      <c r="D6" s="31">
        <v>12390914.059999997</v>
      </c>
      <c r="E6" s="32">
        <v>65.79147769888017</v>
      </c>
      <c r="F6" s="33">
        <v>106345143.74999999</v>
      </c>
      <c r="G6" s="17">
        <v>60.641921146083256</v>
      </c>
      <c r="H6" s="33">
        <v>78299056.25000001</v>
      </c>
      <c r="I6" s="17">
        <v>76.28381961682702</v>
      </c>
    </row>
    <row r="7" spans="1:9" s="1" customFormat="1" ht="12.75" customHeight="1">
      <c r="A7" s="8">
        <v>1858</v>
      </c>
      <c r="B7" s="10" t="s">
        <v>10</v>
      </c>
      <c r="C7" s="22">
        <v>23536911.6</v>
      </c>
      <c r="D7" s="25">
        <v>364447.92999999993</v>
      </c>
      <c r="E7" s="23">
        <v>1.935092741576003</v>
      </c>
      <c r="F7" s="25">
        <v>14098151.02</v>
      </c>
      <c r="G7" s="18">
        <v>8.039285408934466</v>
      </c>
      <c r="H7" s="27">
        <v>9438760.580000002</v>
      </c>
      <c r="I7" s="18">
        <v>9.195828710785229</v>
      </c>
    </row>
    <row r="8" spans="1:9" s="1" customFormat="1" ht="12.75" customHeight="1">
      <c r="A8" s="7">
        <v>1882</v>
      </c>
      <c r="B8" s="9" t="s">
        <v>11</v>
      </c>
      <c r="C8" s="30">
        <v>3700000</v>
      </c>
      <c r="D8" s="31">
        <v>-111.75</v>
      </c>
      <c r="E8" s="32">
        <v>-0.0005933539363802078</v>
      </c>
      <c r="F8" s="33">
        <v>1631451.32</v>
      </c>
      <c r="G8" s="17">
        <v>0.9303136825287658</v>
      </c>
      <c r="H8" s="33">
        <v>2068548.68</v>
      </c>
      <c r="I8" s="17">
        <v>2.0153090207105224</v>
      </c>
    </row>
    <row r="9" spans="1:9" s="1" customFormat="1" ht="12.75" customHeight="1">
      <c r="A9" s="8">
        <v>11135</v>
      </c>
      <c r="B9" s="10" t="s">
        <v>12</v>
      </c>
      <c r="C9" s="22">
        <v>3500000</v>
      </c>
      <c r="D9" s="25">
        <v>9807.029999999999</v>
      </c>
      <c r="E9" s="23">
        <v>0.05207194500849027</v>
      </c>
      <c r="F9" s="27">
        <v>1483055.6299999997</v>
      </c>
      <c r="G9" s="18">
        <v>0.845692989810029</v>
      </c>
      <c r="H9" s="27">
        <v>2016944.3700000003</v>
      </c>
      <c r="I9" s="18">
        <v>1.9650328863095947</v>
      </c>
    </row>
    <row r="10" spans="1:9" s="1" customFormat="1" ht="12.75" customHeight="1">
      <c r="A10" s="7">
        <v>1786</v>
      </c>
      <c r="B10" s="9" t="s">
        <v>13</v>
      </c>
      <c r="C10" s="30">
        <v>11548000</v>
      </c>
      <c r="D10" s="31">
        <v>666240.69</v>
      </c>
      <c r="E10" s="32">
        <v>3.537508152019379</v>
      </c>
      <c r="F10" s="33">
        <v>6779933.44</v>
      </c>
      <c r="G10" s="17">
        <v>3.8661679748227624</v>
      </c>
      <c r="H10" s="33">
        <v>4768066.56</v>
      </c>
      <c r="I10" s="17">
        <v>4.64534755339487</v>
      </c>
    </row>
    <row r="11" spans="1:9" s="1" customFormat="1" ht="12.75" customHeight="1">
      <c r="A11" s="8">
        <v>9359</v>
      </c>
      <c r="B11" s="10" t="s">
        <v>14</v>
      </c>
      <c r="C11" s="22">
        <v>41578373.45315602</v>
      </c>
      <c r="D11" s="25">
        <v>5215641.64</v>
      </c>
      <c r="E11" s="23">
        <v>27.69325725138722</v>
      </c>
      <c r="F11" s="27">
        <v>41578373.45</v>
      </c>
      <c r="G11" s="18">
        <v>23.709521236481493</v>
      </c>
      <c r="H11" s="27">
        <v>0.003156013786792755</v>
      </c>
      <c r="I11" s="18">
        <v>3.0747852905304674E-09</v>
      </c>
    </row>
    <row r="12" spans="1:9" s="1" customFormat="1" ht="15" customHeight="1">
      <c r="A12" s="61" t="s">
        <v>15</v>
      </c>
      <c r="B12" s="61"/>
      <c r="C12" s="28">
        <f>SUM(C4:C11)</f>
        <v>278007485.053156</v>
      </c>
      <c r="D12" s="28">
        <f aca="true" t="shared" si="0" ref="D12:I12">SUM(D4:D11)</f>
        <v>18833615.679999996</v>
      </c>
      <c r="E12" s="28">
        <f t="shared" si="0"/>
        <v>100</v>
      </c>
      <c r="F12" s="28">
        <f t="shared" si="0"/>
        <v>175365723.47999996</v>
      </c>
      <c r="G12" s="28">
        <f t="shared" si="0"/>
        <v>100.00000000000001</v>
      </c>
      <c r="H12" s="28">
        <f t="shared" si="0"/>
        <v>102641761.57315603</v>
      </c>
      <c r="I12" s="28">
        <f t="shared" si="0"/>
        <v>100</v>
      </c>
    </row>
    <row r="13" spans="1:9" ht="15">
      <c r="A13" s="62" t="s">
        <v>16</v>
      </c>
      <c r="B13" s="62"/>
      <c r="C13" s="62"/>
      <c r="D13" s="62"/>
      <c r="E13" s="62"/>
      <c r="F13" s="62"/>
      <c r="G13" s="62"/>
      <c r="H13" s="62"/>
      <c r="I13" s="62"/>
    </row>
    <row r="15" spans="3:5" ht="15">
      <c r="C15" s="6">
        <v>1843</v>
      </c>
      <c r="D15" s="4">
        <f aca="true" t="shared" si="1" ref="D15:D20">F4</f>
        <v>2831114.15</v>
      </c>
      <c r="E15" s="5">
        <f>(D15/D$24)*100</f>
        <v>1.6144056511265052</v>
      </c>
    </row>
    <row r="16" spans="3:5" ht="15">
      <c r="C16" s="6">
        <v>1869</v>
      </c>
      <c r="D16" s="4">
        <f t="shared" si="1"/>
        <v>618500.72</v>
      </c>
      <c r="E16" s="5">
        <f aca="true" t="shared" si="2" ref="E16:E22">(D16/D$24)*100</f>
        <v>0.35269191021273805</v>
      </c>
    </row>
    <row r="17" spans="3:5" ht="15">
      <c r="C17" s="6">
        <v>11134</v>
      </c>
      <c r="D17" s="4">
        <f t="shared" si="1"/>
        <v>106345143.74999999</v>
      </c>
      <c r="E17" s="5">
        <f t="shared" si="2"/>
        <v>60.641921146083256</v>
      </c>
    </row>
    <row r="18" spans="3:5" ht="15">
      <c r="C18" s="6">
        <v>1858</v>
      </c>
      <c r="D18" s="4">
        <f t="shared" si="1"/>
        <v>14098151.02</v>
      </c>
      <c r="E18" s="5">
        <f t="shared" si="2"/>
        <v>8.039285408934466</v>
      </c>
    </row>
    <row r="19" spans="3:5" ht="15">
      <c r="C19" s="6">
        <v>1882</v>
      </c>
      <c r="D19" s="4">
        <f t="shared" si="1"/>
        <v>1631451.32</v>
      </c>
      <c r="E19" s="5">
        <f t="shared" si="2"/>
        <v>0.9303136825287658</v>
      </c>
    </row>
    <row r="20" spans="3:5" ht="15">
      <c r="C20" s="6">
        <v>11135</v>
      </c>
      <c r="D20" s="4">
        <f t="shared" si="1"/>
        <v>1483055.6299999997</v>
      </c>
      <c r="E20" s="5">
        <f t="shared" si="2"/>
        <v>0.845692989810029</v>
      </c>
    </row>
    <row r="21" spans="3:5" ht="15">
      <c r="C21" s="6">
        <v>1786</v>
      </c>
      <c r="D21" s="4">
        <f>F10</f>
        <v>6779933.44</v>
      </c>
      <c r="E21" s="5">
        <f t="shared" si="2"/>
        <v>3.8661679748227624</v>
      </c>
    </row>
    <row r="22" spans="3:5" ht="15">
      <c r="C22" s="6">
        <v>9359</v>
      </c>
      <c r="D22" s="4">
        <f>F11</f>
        <v>41578373.45</v>
      </c>
      <c r="E22" s="5">
        <f t="shared" si="2"/>
        <v>23.709521236481493</v>
      </c>
    </row>
    <row r="23" spans="4:5" ht="15">
      <c r="D23" s="3"/>
      <c r="E23" s="5">
        <f>SUM(E15:E22)</f>
        <v>100.00000000000001</v>
      </c>
    </row>
    <row r="24" ht="15">
      <c r="D24" s="3">
        <f>SUM(D15:D23)</f>
        <v>175365723.47999996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63" t="s">
        <v>17</v>
      </c>
      <c r="B1" s="63"/>
      <c r="C1" s="63"/>
      <c r="D1" s="63"/>
      <c r="E1" s="63"/>
      <c r="F1" s="63"/>
      <c r="G1" s="63"/>
      <c r="H1" s="63"/>
      <c r="I1" s="63"/>
    </row>
    <row r="2" spans="1:9" s="1" customFormat="1" ht="15" customHeight="1" thickBot="1">
      <c r="A2" s="64" t="s">
        <v>0</v>
      </c>
      <c r="B2" s="65" t="s">
        <v>6</v>
      </c>
      <c r="C2" s="66" t="s">
        <v>1</v>
      </c>
      <c r="D2" s="68" t="s">
        <v>26</v>
      </c>
      <c r="E2" s="64"/>
      <c r="F2" s="2" t="s">
        <v>2</v>
      </c>
      <c r="G2" s="2"/>
      <c r="H2" s="68" t="s">
        <v>3</v>
      </c>
      <c r="I2" s="69"/>
    </row>
    <row r="3" spans="1:9" s="1" customFormat="1" ht="15" customHeight="1" thickBot="1">
      <c r="A3" s="64"/>
      <c r="B3" s="65"/>
      <c r="C3" s="67"/>
      <c r="D3" s="53" t="s">
        <v>4</v>
      </c>
      <c r="E3" s="52" t="s">
        <v>5</v>
      </c>
      <c r="F3" s="53" t="s">
        <v>4</v>
      </c>
      <c r="G3" s="52" t="s">
        <v>5</v>
      </c>
      <c r="H3" s="53" t="s">
        <v>4</v>
      </c>
      <c r="I3" s="54" t="s">
        <v>5</v>
      </c>
    </row>
    <row r="4" spans="1:9" s="1" customFormat="1" ht="12.75" customHeight="1">
      <c r="A4" s="7">
        <v>1843</v>
      </c>
      <c r="B4" s="9" t="s">
        <v>7</v>
      </c>
      <c r="C4" s="19">
        <v>6300000</v>
      </c>
      <c r="D4" s="24">
        <v>97553.42</v>
      </c>
      <c r="E4" s="20">
        <v>0.5055000377870701</v>
      </c>
      <c r="F4" s="26">
        <v>2928667.57</v>
      </c>
      <c r="G4" s="21">
        <v>1.5044721726521082</v>
      </c>
      <c r="H4" s="26">
        <v>3371332.43</v>
      </c>
      <c r="I4" s="17">
        <v>3.806340976619169</v>
      </c>
    </row>
    <row r="5" spans="1:9" s="1" customFormat="1" ht="12.75" customHeight="1">
      <c r="A5" s="8">
        <v>1869</v>
      </c>
      <c r="B5" s="10" t="s">
        <v>8</v>
      </c>
      <c r="C5" s="22">
        <v>3200000</v>
      </c>
      <c r="D5" s="25">
        <v>45495</v>
      </c>
      <c r="E5" s="23">
        <v>0.23574493051215176</v>
      </c>
      <c r="F5" s="27">
        <v>663995.72</v>
      </c>
      <c r="G5" s="18">
        <v>0.34109814774918307</v>
      </c>
      <c r="H5" s="27">
        <v>2536004.2800000003</v>
      </c>
      <c r="I5" s="18">
        <v>2.863229066925801</v>
      </c>
    </row>
    <row r="6" spans="1:9" s="1" customFormat="1" ht="12.75" customHeight="1">
      <c r="A6" s="7">
        <v>11134</v>
      </c>
      <c r="B6" s="9" t="s">
        <v>9</v>
      </c>
      <c r="C6" s="30">
        <v>184644200</v>
      </c>
      <c r="D6" s="31">
        <v>12641609.579999998</v>
      </c>
      <c r="E6" s="32">
        <v>65.5059978458919</v>
      </c>
      <c r="F6" s="33">
        <v>118986753.32999998</v>
      </c>
      <c r="G6" s="17">
        <v>61.12413069101098</v>
      </c>
      <c r="H6" s="33">
        <v>65657446.67000002</v>
      </c>
      <c r="I6" s="17">
        <v>74.12933457891273</v>
      </c>
    </row>
    <row r="7" spans="1:9" s="1" customFormat="1" ht="12.75" customHeight="1">
      <c r="A7" s="8">
        <v>1858</v>
      </c>
      <c r="B7" s="10" t="s">
        <v>10</v>
      </c>
      <c r="C7" s="22">
        <v>23536911.6</v>
      </c>
      <c r="D7" s="25">
        <v>258834.96</v>
      </c>
      <c r="E7" s="23">
        <v>1.341224962288506</v>
      </c>
      <c r="F7" s="25">
        <v>14356985.979999999</v>
      </c>
      <c r="G7" s="18">
        <v>7.375260378243084</v>
      </c>
      <c r="H7" s="27">
        <v>9179925.620000003</v>
      </c>
      <c r="I7" s="18">
        <v>10.364426462009307</v>
      </c>
    </row>
    <row r="8" spans="1:9" s="1" customFormat="1" ht="12.75" customHeight="1">
      <c r="A8" s="7">
        <v>1882</v>
      </c>
      <c r="B8" s="9" t="s">
        <v>11</v>
      </c>
      <c r="C8" s="30">
        <v>3700000</v>
      </c>
      <c r="D8" s="31">
        <v>-0.06</v>
      </c>
      <c r="E8" s="32">
        <v>-3.109066014007936E-07</v>
      </c>
      <c r="F8" s="33">
        <v>1631451.26</v>
      </c>
      <c r="G8" s="17">
        <v>0.8380852258039719</v>
      </c>
      <c r="H8" s="33">
        <v>2068548.74</v>
      </c>
      <c r="I8" s="17">
        <v>2.3354569727779566</v>
      </c>
    </row>
    <row r="9" spans="1:9" s="1" customFormat="1" ht="12.75" customHeight="1">
      <c r="A9" s="8">
        <v>11135</v>
      </c>
      <c r="B9" s="10" t="s">
        <v>12</v>
      </c>
      <c r="C9" s="22">
        <v>3500000</v>
      </c>
      <c r="D9" s="25">
        <v>6334.48</v>
      </c>
      <c r="E9" s="23">
        <v>0.032823860807354985</v>
      </c>
      <c r="F9" s="27">
        <v>1489390.1099999996</v>
      </c>
      <c r="G9" s="18">
        <v>0.7651076543037837</v>
      </c>
      <c r="H9" s="27">
        <v>2010609.8900000004</v>
      </c>
      <c r="I9" s="18">
        <v>2.2700421780425732</v>
      </c>
    </row>
    <row r="10" spans="1:9" s="1" customFormat="1" ht="12.75" customHeight="1">
      <c r="A10" s="7">
        <v>1786</v>
      </c>
      <c r="B10" s="9" t="s">
        <v>13</v>
      </c>
      <c r="C10" s="30">
        <v>11548000</v>
      </c>
      <c r="D10" s="31">
        <v>1020456.9999999999</v>
      </c>
      <c r="E10" s="32">
        <v>5.287780295760827</v>
      </c>
      <c r="F10" s="33">
        <v>7800390.4399999995</v>
      </c>
      <c r="G10" s="17">
        <v>4.007102230725877</v>
      </c>
      <c r="H10" s="33">
        <v>3747609.5600000005</v>
      </c>
      <c r="I10" s="17">
        <v>4.231169761149225</v>
      </c>
    </row>
    <row r="11" spans="1:9" s="1" customFormat="1" ht="12.75" customHeight="1">
      <c r="A11" s="8">
        <v>9359</v>
      </c>
      <c r="B11" s="10" t="s">
        <v>14</v>
      </c>
      <c r="C11" s="22">
        <v>46806489.213156015</v>
      </c>
      <c r="D11" s="25">
        <v>5228115.760000001</v>
      </c>
      <c r="E11" s="23">
        <v>27.09092837785879</v>
      </c>
      <c r="F11" s="27">
        <v>46806489.21</v>
      </c>
      <c r="G11" s="18">
        <v>24.044743499510997</v>
      </c>
      <c r="H11" s="27">
        <v>0.003156013786792755</v>
      </c>
      <c r="I11" s="18">
        <v>3.5632394161273196E-09</v>
      </c>
    </row>
    <row r="12" spans="1:9" s="1" customFormat="1" ht="15" customHeight="1">
      <c r="A12" s="61" t="s">
        <v>15</v>
      </c>
      <c r="B12" s="61"/>
      <c r="C12" s="28">
        <f>SUM(C4:C11)</f>
        <v>283235600.813156</v>
      </c>
      <c r="D12" s="28">
        <f aca="true" t="shared" si="0" ref="D12:I12">SUM(D4:D11)</f>
        <v>19298400.14</v>
      </c>
      <c r="E12" s="28">
        <f t="shared" si="0"/>
        <v>100</v>
      </c>
      <c r="F12" s="28">
        <f t="shared" si="0"/>
        <v>194664123.62</v>
      </c>
      <c r="G12" s="28">
        <f t="shared" si="0"/>
        <v>100</v>
      </c>
      <c r="H12" s="28">
        <f t="shared" si="0"/>
        <v>88571477.19315603</v>
      </c>
      <c r="I12" s="28">
        <f t="shared" si="0"/>
        <v>100.00000000000001</v>
      </c>
    </row>
    <row r="13" spans="1:9" ht="15">
      <c r="A13" s="62" t="s">
        <v>16</v>
      </c>
      <c r="B13" s="62"/>
      <c r="C13" s="62"/>
      <c r="D13" s="62"/>
      <c r="E13" s="62"/>
      <c r="F13" s="62"/>
      <c r="G13" s="62"/>
      <c r="H13" s="62"/>
      <c r="I13" s="62"/>
    </row>
    <row r="15" spans="3:5" ht="15">
      <c r="C15" s="6">
        <v>1843</v>
      </c>
      <c r="D15" s="4">
        <f aca="true" t="shared" si="1" ref="D15:D20">F4</f>
        <v>2928667.57</v>
      </c>
      <c r="E15" s="5">
        <f>(D15/D$24)*100</f>
        <v>1.5044721726521082</v>
      </c>
    </row>
    <row r="16" spans="3:5" ht="15">
      <c r="C16" s="6">
        <v>1869</v>
      </c>
      <c r="D16" s="4">
        <f t="shared" si="1"/>
        <v>663995.72</v>
      </c>
      <c r="E16" s="5">
        <f aca="true" t="shared" si="2" ref="E16:E22">(D16/D$24)*100</f>
        <v>0.34109814774918307</v>
      </c>
    </row>
    <row r="17" spans="3:5" ht="15">
      <c r="C17" s="6">
        <v>11134</v>
      </c>
      <c r="D17" s="4">
        <f t="shared" si="1"/>
        <v>118986753.32999998</v>
      </c>
      <c r="E17" s="5">
        <f t="shared" si="2"/>
        <v>61.12413069101098</v>
      </c>
    </row>
    <row r="18" spans="3:5" ht="15">
      <c r="C18" s="6">
        <v>1858</v>
      </c>
      <c r="D18" s="4">
        <f t="shared" si="1"/>
        <v>14356985.979999999</v>
      </c>
      <c r="E18" s="5">
        <f t="shared" si="2"/>
        <v>7.375260378243084</v>
      </c>
    </row>
    <row r="19" spans="3:5" ht="15">
      <c r="C19" s="6">
        <v>1882</v>
      </c>
      <c r="D19" s="4">
        <f t="shared" si="1"/>
        <v>1631451.26</v>
      </c>
      <c r="E19" s="5">
        <f t="shared" si="2"/>
        <v>0.8380852258039719</v>
      </c>
    </row>
    <row r="20" spans="3:5" ht="15">
      <c r="C20" s="6">
        <v>11135</v>
      </c>
      <c r="D20" s="4">
        <f t="shared" si="1"/>
        <v>1489390.1099999996</v>
      </c>
      <c r="E20" s="5">
        <f t="shared" si="2"/>
        <v>0.7651076543037837</v>
      </c>
    </row>
    <row r="21" spans="3:5" ht="15">
      <c r="C21" s="6">
        <v>1786</v>
      </c>
      <c r="D21" s="4">
        <f>F10</f>
        <v>7800390.4399999995</v>
      </c>
      <c r="E21" s="5">
        <f t="shared" si="2"/>
        <v>4.007102230725877</v>
      </c>
    </row>
    <row r="22" spans="3:5" ht="15">
      <c r="C22" s="6">
        <v>9359</v>
      </c>
      <c r="D22" s="4">
        <f>F11</f>
        <v>46806489.21</v>
      </c>
      <c r="E22" s="5">
        <f t="shared" si="2"/>
        <v>24.044743499510997</v>
      </c>
    </row>
    <row r="23" spans="4:5" ht="15">
      <c r="D23" s="3"/>
      <c r="E23" s="5">
        <f>SUM(E15:E22)</f>
        <v>100</v>
      </c>
    </row>
    <row r="24" ht="15">
      <c r="D24" s="3">
        <f>SUM(D15:D23)</f>
        <v>194664123.62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dcterms:created xsi:type="dcterms:W3CDTF">2013-04-12T17:57:02Z</dcterms:created>
  <dcterms:modified xsi:type="dcterms:W3CDTF">2017-12-14T19:14:13Z</dcterms:modified>
  <cp:category/>
  <cp:version/>
  <cp:contentType/>
  <cp:contentStatus/>
</cp:coreProperties>
</file>