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3"/>
  </bookViews>
  <sheets>
    <sheet name="JANEIRO" sheetId="1" r:id="rId1"/>
    <sheet name="FEVEREIRO" sheetId="2" r:id="rId2"/>
    <sheet name="MARÇO" sheetId="3" r:id="rId3"/>
    <sheet name="ABRIL" sheetId="4" r:id="rId4"/>
    <sheet name="Plan2" sheetId="5" r:id="rId5"/>
    <sheet name="Plan3" sheetId="6" r:id="rId6"/>
  </sheets>
  <definedNames/>
  <calcPr fullCalcOnLoad="1"/>
</workbook>
</file>

<file path=xl/sharedStrings.xml><?xml version="1.0" encoding="utf-8"?>
<sst xmlns="http://schemas.openxmlformats.org/spreadsheetml/2006/main" count="92" uniqueCount="22">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</sst>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0" fontId="7" fillId="2" borderId="0" xfId="48" applyFont="1" applyFill="1" applyAlignment="1">
      <alignment horizontal="right" vertical="center" indent="2"/>
      <protection/>
    </xf>
    <xf numFmtId="0" fontId="7" fillId="8" borderId="0" xfId="48" applyFont="1" applyFill="1" applyAlignment="1">
      <alignment horizontal="right" vertical="center" indent="2"/>
      <protection/>
    </xf>
    <xf numFmtId="0" fontId="7" fillId="2" borderId="11" xfId="48" applyFont="1" applyFill="1" applyBorder="1" applyAlignment="1">
      <alignment vertical="center"/>
      <protection/>
    </xf>
    <xf numFmtId="0" fontId="7" fillId="8" borderId="11" xfId="48" applyFont="1" applyFill="1" applyBorder="1" applyAlignment="1">
      <alignment horizontal="left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" fontId="7" fillId="2" borderId="0" xfId="48" applyNumberFormat="1" applyFont="1" applyFill="1" applyBorder="1">
      <alignment/>
      <protection/>
    </xf>
    <xf numFmtId="4" fontId="7" fillId="8" borderId="0" xfId="48" applyNumberFormat="1" applyFont="1" applyFill="1" applyBorder="1">
      <alignment/>
      <protection/>
    </xf>
    <xf numFmtId="4" fontId="7" fillId="2" borderId="14" xfId="48" applyNumberFormat="1" applyFont="1" applyFill="1" applyBorder="1">
      <alignment/>
      <protection/>
    </xf>
    <xf numFmtId="164" fontId="7" fillId="2" borderId="15" xfId="54" applyFont="1" applyFill="1" applyBorder="1" applyAlignment="1">
      <alignment/>
    </xf>
    <xf numFmtId="4" fontId="7" fillId="2" borderId="15" xfId="48" applyNumberFormat="1" applyFont="1" applyFill="1" applyBorder="1">
      <alignment/>
      <protection/>
    </xf>
    <xf numFmtId="4" fontId="7" fillId="8" borderId="11" xfId="48" applyNumberFormat="1" applyFont="1" applyFill="1" applyBorder="1">
      <alignment/>
      <protection/>
    </xf>
    <xf numFmtId="164" fontId="7" fillId="8" borderId="0" xfId="54" applyFont="1" applyFill="1" applyBorder="1" applyAlignment="1">
      <alignment/>
    </xf>
    <xf numFmtId="40" fontId="7" fillId="2" borderId="16" xfId="54" applyNumberFormat="1" applyFont="1" applyFill="1" applyBorder="1" applyAlignment="1">
      <alignment/>
    </xf>
    <xf numFmtId="40" fontId="7" fillId="8" borderId="17" xfId="54" applyNumberFormat="1" applyFont="1" applyFill="1" applyBorder="1" applyAlignment="1">
      <alignment/>
    </xf>
    <xf numFmtId="4" fontId="7" fillId="2" borderId="16" xfId="48" applyNumberFormat="1" applyFont="1" applyFill="1" applyBorder="1">
      <alignment/>
      <protection/>
    </xf>
    <xf numFmtId="4" fontId="7" fillId="8" borderId="17" xfId="48" applyNumberFormat="1" applyFont="1" applyFill="1" applyBorder="1">
      <alignment/>
      <protection/>
    </xf>
    <xf numFmtId="4" fontId="8" fillId="19" borderId="18" xfId="48" applyNumberFormat="1" applyFont="1" applyFill="1" applyBorder="1" applyAlignment="1">
      <alignment vertical="center"/>
      <protection/>
    </xf>
    <xf numFmtId="4" fontId="8" fillId="19" borderId="19" xfId="48" applyNumberFormat="1" applyFont="1" applyFill="1" applyBorder="1" applyAlignment="1">
      <alignment vertical="center"/>
      <protection/>
    </xf>
    <xf numFmtId="4" fontId="7" fillId="2" borderId="11" xfId="48" applyNumberFormat="1" applyFont="1" applyFill="1" applyBorder="1">
      <alignment/>
      <protection/>
    </xf>
    <xf numFmtId="40" fontId="7" fillId="2" borderId="17" xfId="54" applyNumberFormat="1" applyFont="1" applyFill="1" applyBorder="1" applyAlignment="1">
      <alignment/>
    </xf>
    <xf numFmtId="164" fontId="7" fillId="2" borderId="0" xfId="54" applyFont="1" applyFill="1" applyBorder="1" applyAlignment="1">
      <alignment/>
    </xf>
    <xf numFmtId="4" fontId="7" fillId="2" borderId="17" xfId="48" applyNumberFormat="1" applyFont="1" applyFill="1" applyBorder="1">
      <alignment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8" fillId="19" borderId="20" xfId="48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2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2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24" xfId="48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2" t="s">
        <v>17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" customHeight="1" thickBot="1">
      <c r="A2" s="43" t="s">
        <v>0</v>
      </c>
      <c r="B2" s="44" t="s">
        <v>6</v>
      </c>
      <c r="C2" s="45" t="s">
        <v>1</v>
      </c>
      <c r="D2" s="47" t="s">
        <v>18</v>
      </c>
      <c r="E2" s="43"/>
      <c r="F2" s="2" t="s">
        <v>2</v>
      </c>
      <c r="G2" s="2"/>
      <c r="H2" s="47" t="s">
        <v>3</v>
      </c>
      <c r="I2" s="48"/>
    </row>
    <row r="3" spans="1:9" s="1" customFormat="1" ht="15" customHeight="1" thickBot="1">
      <c r="A3" s="43"/>
      <c r="B3" s="44"/>
      <c r="C3" s="46"/>
      <c r="D3" s="13" t="s">
        <v>4</v>
      </c>
      <c r="E3" s="11" t="s">
        <v>5</v>
      </c>
      <c r="F3" s="13" t="s">
        <v>4</v>
      </c>
      <c r="G3" s="11" t="s">
        <v>5</v>
      </c>
      <c r="H3" s="13" t="s">
        <v>4</v>
      </c>
      <c r="I3" s="12" t="s">
        <v>5</v>
      </c>
    </row>
    <row r="4" spans="1:9" s="1" customFormat="1" ht="12.75" customHeight="1">
      <c r="A4" s="7">
        <v>1843</v>
      </c>
      <c r="B4" s="9" t="s">
        <v>7</v>
      </c>
      <c r="C4" s="19">
        <v>4000000</v>
      </c>
      <c r="D4" s="24">
        <v>0</v>
      </c>
      <c r="E4" s="20">
        <v>0</v>
      </c>
      <c r="F4" s="26">
        <v>0</v>
      </c>
      <c r="G4" s="21">
        <v>0</v>
      </c>
      <c r="H4" s="26">
        <v>4000000</v>
      </c>
      <c r="I4" s="17">
        <v>2.072382979428877</v>
      </c>
    </row>
    <row r="5" spans="1:9" s="1" customFormat="1" ht="12.75" customHeight="1">
      <c r="A5" s="8">
        <v>1869</v>
      </c>
      <c r="B5" s="10" t="s">
        <v>8</v>
      </c>
      <c r="C5" s="22">
        <v>2600000</v>
      </c>
      <c r="D5" s="25">
        <v>243745.74000000002</v>
      </c>
      <c r="E5" s="23">
        <v>0.7105559719337327</v>
      </c>
      <c r="F5" s="27">
        <v>243745.74000000002</v>
      </c>
      <c r="G5" s="18">
        <v>0.7105559719337327</v>
      </c>
      <c r="H5" s="27">
        <v>2356254.26</v>
      </c>
      <c r="I5" s="18">
        <v>1.220765305907696</v>
      </c>
    </row>
    <row r="6" spans="1:9" s="1" customFormat="1" ht="12.75" customHeight="1">
      <c r="A6" s="7">
        <v>11134</v>
      </c>
      <c r="B6" s="9" t="s">
        <v>9</v>
      </c>
      <c r="C6" s="30">
        <v>184514200</v>
      </c>
      <c r="D6" s="31">
        <v>16592775.96</v>
      </c>
      <c r="E6" s="32">
        <v>48.370470184777275</v>
      </c>
      <c r="F6" s="33">
        <v>16592775.96</v>
      </c>
      <c r="G6" s="17">
        <v>48.370470184777275</v>
      </c>
      <c r="H6" s="33">
        <v>167921424.04</v>
      </c>
      <c r="I6" s="17">
        <v>86.99937526548877</v>
      </c>
    </row>
    <row r="7" spans="1:9" s="1" customFormat="1" ht="12.75" customHeight="1">
      <c r="A7" s="8">
        <v>1858</v>
      </c>
      <c r="B7" s="10" t="s">
        <v>10</v>
      </c>
      <c r="C7" s="22">
        <v>18850000</v>
      </c>
      <c r="D7" s="25">
        <v>11675246.360000001</v>
      </c>
      <c r="E7" s="23">
        <v>34.03512211083392</v>
      </c>
      <c r="F7" s="25">
        <v>11675246.360000001</v>
      </c>
      <c r="G7" s="18">
        <v>34.03512211083392</v>
      </c>
      <c r="H7" s="27">
        <v>7174753.639999999</v>
      </c>
      <c r="I7" s="18">
        <v>3.7172093312828447</v>
      </c>
    </row>
    <row r="8" spans="1:9" s="1" customFormat="1" ht="12.75" customHeight="1">
      <c r="A8" s="7">
        <v>1882</v>
      </c>
      <c r="B8" s="9" t="s">
        <v>11</v>
      </c>
      <c r="C8" s="30">
        <v>2100000</v>
      </c>
      <c r="D8" s="31">
        <v>680149.11</v>
      </c>
      <c r="E8" s="32">
        <v>1.9827382907939772</v>
      </c>
      <c r="F8" s="33">
        <v>680149.11</v>
      </c>
      <c r="G8" s="17">
        <v>1.9827382907939772</v>
      </c>
      <c r="H8" s="33">
        <v>1419850.8900000001</v>
      </c>
      <c r="I8" s="17">
        <v>0.7356187044407358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6197</v>
      </c>
      <c r="E9" s="23">
        <v>0.01806519924439845</v>
      </c>
      <c r="F9" s="27">
        <v>6197</v>
      </c>
      <c r="G9" s="18">
        <v>0.01806519924439845</v>
      </c>
      <c r="H9" s="27">
        <v>2593803</v>
      </c>
      <c r="I9" s="18">
        <v>1.34383829729789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499568.73999999993</v>
      </c>
      <c r="E10" s="32">
        <v>1.4563189969942043</v>
      </c>
      <c r="F10" s="33">
        <v>499568.73999999993</v>
      </c>
      <c r="G10" s="17">
        <v>1.4563189969942043</v>
      </c>
      <c r="H10" s="33">
        <v>7548431.26</v>
      </c>
      <c r="I10" s="17">
        <v>3.9108101161532183</v>
      </c>
    </row>
    <row r="11" spans="1:9" s="1" customFormat="1" ht="12.75" customHeight="1">
      <c r="A11" s="8">
        <v>9359</v>
      </c>
      <c r="B11" s="10" t="s">
        <v>14</v>
      </c>
      <c r="C11" s="22">
        <v>4605841.32</v>
      </c>
      <c r="D11" s="25">
        <v>4605841.32</v>
      </c>
      <c r="E11" s="23">
        <v>13.42672924542249</v>
      </c>
      <c r="F11" s="27">
        <v>4605841.32</v>
      </c>
      <c r="G11" s="18">
        <v>13.42672924542249</v>
      </c>
      <c r="H11" s="27">
        <v>0</v>
      </c>
      <c r="I11" s="18">
        <v>0</v>
      </c>
    </row>
    <row r="12" spans="1:9" s="1" customFormat="1" ht="15" customHeight="1">
      <c r="A12" s="40" t="s">
        <v>15</v>
      </c>
      <c r="B12" s="40"/>
      <c r="C12" s="28">
        <f>SUM(C4:C11)</f>
        <v>227318041.32</v>
      </c>
      <c r="D12" s="28">
        <f aca="true" t="shared" si="0" ref="D12:I12">SUM(D4:D11)</f>
        <v>34303524.230000004</v>
      </c>
      <c r="E12" s="28">
        <f t="shared" si="0"/>
        <v>100</v>
      </c>
      <c r="F12" s="28">
        <f t="shared" si="0"/>
        <v>34303524.230000004</v>
      </c>
      <c r="G12" s="28">
        <f t="shared" si="0"/>
        <v>100</v>
      </c>
      <c r="H12" s="28">
        <f t="shared" si="0"/>
        <v>193014517.08999994</v>
      </c>
      <c r="I12" s="29">
        <f t="shared" si="0"/>
        <v>100.00000000000003</v>
      </c>
    </row>
    <row r="13" spans="1:9" ht="15">
      <c r="A13" s="41" t="s">
        <v>16</v>
      </c>
      <c r="B13" s="41"/>
      <c r="C13" s="41"/>
      <c r="D13" s="41"/>
      <c r="E13" s="41"/>
      <c r="F13" s="41"/>
      <c r="G13" s="41"/>
      <c r="H13" s="41"/>
      <c r="I13" s="41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243745.74000000002</v>
      </c>
      <c r="E16" s="5">
        <f aca="true" t="shared" si="2" ref="E16:E22">(D16/D$24)*100</f>
        <v>0.7105559719337327</v>
      </c>
    </row>
    <row r="17" spans="3:5" ht="15">
      <c r="C17" s="6">
        <v>11134</v>
      </c>
      <c r="D17" s="4">
        <f t="shared" si="1"/>
        <v>16592775.96</v>
      </c>
      <c r="E17" s="5">
        <f t="shared" si="2"/>
        <v>48.370470184777275</v>
      </c>
    </row>
    <row r="18" spans="3:5" ht="15">
      <c r="C18" s="6">
        <v>1858</v>
      </c>
      <c r="D18" s="4">
        <f t="shared" si="1"/>
        <v>11675246.360000001</v>
      </c>
      <c r="E18" s="5">
        <f t="shared" si="2"/>
        <v>34.03512211083392</v>
      </c>
    </row>
    <row r="19" spans="3:5" ht="15">
      <c r="C19" s="6">
        <v>1882</v>
      </c>
      <c r="D19" s="4">
        <f t="shared" si="1"/>
        <v>680149.11</v>
      </c>
      <c r="E19" s="5">
        <f t="shared" si="2"/>
        <v>1.9827382907939772</v>
      </c>
    </row>
    <row r="20" spans="3:5" ht="15">
      <c r="C20" s="6">
        <v>11135</v>
      </c>
      <c r="D20" s="4">
        <f t="shared" si="1"/>
        <v>6197</v>
      </c>
      <c r="E20" s="5">
        <f t="shared" si="2"/>
        <v>0.01806519924439845</v>
      </c>
    </row>
    <row r="21" spans="3:5" ht="15">
      <c r="C21" s="6">
        <v>1786</v>
      </c>
      <c r="D21" s="4">
        <f>D10</f>
        <v>499568.73999999993</v>
      </c>
      <c r="E21" s="5">
        <f t="shared" si="2"/>
        <v>1.4563189969942043</v>
      </c>
    </row>
    <row r="22" spans="3:5" ht="15">
      <c r="C22" s="6">
        <v>9359</v>
      </c>
      <c r="D22" s="4">
        <f>F11</f>
        <v>4605841.32</v>
      </c>
      <c r="E22" s="5">
        <f t="shared" si="2"/>
        <v>13.42672924542249</v>
      </c>
    </row>
    <row r="23" spans="4:5" ht="15">
      <c r="D23" s="3"/>
      <c r="E23" s="5">
        <f>SUM(E15:E22)</f>
        <v>100</v>
      </c>
    </row>
    <row r="24" ht="15">
      <c r="D24" s="3">
        <f>SUM(D15:D23)</f>
        <v>34303524.230000004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2" t="s">
        <v>17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" customHeight="1" thickBot="1">
      <c r="A2" s="43" t="s">
        <v>0</v>
      </c>
      <c r="B2" s="44" t="s">
        <v>6</v>
      </c>
      <c r="C2" s="45" t="s">
        <v>1</v>
      </c>
      <c r="D2" s="47" t="s">
        <v>19</v>
      </c>
      <c r="E2" s="43"/>
      <c r="F2" s="2" t="s">
        <v>2</v>
      </c>
      <c r="G2" s="2"/>
      <c r="H2" s="47" t="s">
        <v>3</v>
      </c>
      <c r="I2" s="48"/>
    </row>
    <row r="3" spans="1:9" s="1" customFormat="1" ht="15" customHeight="1" thickBot="1">
      <c r="A3" s="43"/>
      <c r="B3" s="44"/>
      <c r="C3" s="46"/>
      <c r="D3" s="15" t="s">
        <v>4</v>
      </c>
      <c r="E3" s="14" t="s">
        <v>5</v>
      </c>
      <c r="F3" s="15" t="s">
        <v>4</v>
      </c>
      <c r="G3" s="14" t="s">
        <v>5</v>
      </c>
      <c r="H3" s="15" t="s">
        <v>4</v>
      </c>
      <c r="I3" s="16" t="s">
        <v>5</v>
      </c>
    </row>
    <row r="4" spans="1:9" s="1" customFormat="1" ht="12.75" customHeight="1">
      <c r="A4" s="7">
        <v>1843</v>
      </c>
      <c r="B4" s="9" t="s">
        <v>7</v>
      </c>
      <c r="C4" s="19">
        <v>10000000</v>
      </c>
      <c r="D4" s="24">
        <v>1812525.28</v>
      </c>
      <c r="E4" s="20">
        <v>8.696491055727803</v>
      </c>
      <c r="F4" s="26">
        <v>1812525.28</v>
      </c>
      <c r="G4" s="21">
        <v>3.286802178954034</v>
      </c>
      <c r="H4" s="26">
        <v>8187474.72</v>
      </c>
      <c r="I4" s="17">
        <v>4.3288553648107015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39054</v>
      </c>
      <c r="E5" s="23">
        <v>0.1873809791444087</v>
      </c>
      <c r="F5" s="27">
        <v>282799.74</v>
      </c>
      <c r="G5" s="18">
        <v>0.5128241861761146</v>
      </c>
      <c r="H5" s="27">
        <v>2917200.26</v>
      </c>
      <c r="I5" s="18">
        <v>1.5423727617601943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12533009.650000002</v>
      </c>
      <c r="E6" s="32">
        <v>60.13334408366169</v>
      </c>
      <c r="F6" s="33">
        <v>29125785.610000007</v>
      </c>
      <c r="G6" s="17">
        <v>52.81619884865609</v>
      </c>
      <c r="H6" s="33">
        <v>155518414.39</v>
      </c>
      <c r="I6" s="17">
        <v>82.22519708238016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291523.18999999994</v>
      </c>
      <c r="E7" s="23">
        <v>1.3987274231961258</v>
      </c>
      <c r="F7" s="25">
        <v>11966769.549999999</v>
      </c>
      <c r="G7" s="18">
        <v>21.700334150363286</v>
      </c>
      <c r="H7" s="27">
        <v>10783230.450000001</v>
      </c>
      <c r="I7" s="18">
        <v>5.701275006009745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455075</v>
      </c>
      <c r="E8" s="32">
        <v>2.1834485349552364</v>
      </c>
      <c r="F8" s="33">
        <v>1135224.1099999999</v>
      </c>
      <c r="G8" s="17">
        <v>2.0585958825077206</v>
      </c>
      <c r="H8" s="33">
        <v>2564775.89</v>
      </c>
      <c r="I8" s="17">
        <v>1.356040079591677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2999</v>
      </c>
      <c r="E9" s="23">
        <v>0.014389193333693904</v>
      </c>
      <c r="F9" s="27">
        <v>9196</v>
      </c>
      <c r="G9" s="18">
        <v>0.01667586828784054</v>
      </c>
      <c r="H9" s="27">
        <v>2590804</v>
      </c>
      <c r="I9" s="18">
        <v>1.3698015784008462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973156.59</v>
      </c>
      <c r="E10" s="32">
        <v>4.6692025066583165</v>
      </c>
      <c r="F10" s="33">
        <v>1472725.3299999998</v>
      </c>
      <c r="G10" s="17">
        <v>2.670614792001576</v>
      </c>
      <c r="H10" s="33">
        <v>6575274.67</v>
      </c>
      <c r="I10" s="17">
        <v>3.476458127046702</v>
      </c>
    </row>
    <row r="11" spans="1:9" s="1" customFormat="1" ht="12.75" customHeight="1">
      <c r="A11" s="8">
        <v>9359</v>
      </c>
      <c r="B11" s="10" t="s">
        <v>14</v>
      </c>
      <c r="C11" s="22">
        <f>9340528.67+1464.42</f>
        <v>9341993.09</v>
      </c>
      <c r="D11" s="25">
        <f>4734687.35+1464.42</f>
        <v>4736151.77</v>
      </c>
      <c r="E11" s="23">
        <v>22.717016223322727</v>
      </c>
      <c r="F11" s="27">
        <f>9340528.67+1464.42</f>
        <v>9341993.09</v>
      </c>
      <c r="G11" s="18">
        <v>16.937954093053325</v>
      </c>
      <c r="H11" s="27">
        <v>0</v>
      </c>
      <c r="I11" s="18">
        <v>0</v>
      </c>
    </row>
    <row r="12" spans="1:9" s="1" customFormat="1" ht="15" customHeight="1">
      <c r="A12" s="40" t="s">
        <v>15</v>
      </c>
      <c r="B12" s="40"/>
      <c r="C12" s="28">
        <f>SUM(C4:C11)</f>
        <v>244284193.09</v>
      </c>
      <c r="D12" s="28">
        <f aca="true" t="shared" si="0" ref="D12:I12">SUM(D4:D11)</f>
        <v>20843494.48</v>
      </c>
      <c r="E12" s="28">
        <f t="shared" si="0"/>
        <v>100</v>
      </c>
      <c r="F12" s="28">
        <f t="shared" si="0"/>
        <v>55147018.71000001</v>
      </c>
      <c r="G12" s="28">
        <f t="shared" si="0"/>
        <v>99.99999999999997</v>
      </c>
      <c r="H12" s="28">
        <f t="shared" si="0"/>
        <v>189137174.37999994</v>
      </c>
      <c r="I12" s="28">
        <f t="shared" si="0"/>
        <v>100.00000000000003</v>
      </c>
    </row>
    <row r="13" spans="1:9" ht="15">
      <c r="A13" s="41" t="s">
        <v>16</v>
      </c>
      <c r="B13" s="41"/>
      <c r="C13" s="41"/>
      <c r="D13" s="41"/>
      <c r="E13" s="41"/>
      <c r="F13" s="41"/>
      <c r="G13" s="41"/>
      <c r="H13" s="41"/>
      <c r="I13" s="41"/>
    </row>
    <row r="15" spans="3:5" ht="15">
      <c r="C15" s="6">
        <v>1843</v>
      </c>
      <c r="D15" s="4">
        <f aca="true" t="shared" si="1" ref="D15:D20">F4</f>
        <v>1812525.28</v>
      </c>
      <c r="E15" s="5">
        <f>(D15/D$24)*100</f>
        <v>3.286714898463456</v>
      </c>
    </row>
    <row r="16" spans="3:5" ht="15">
      <c r="C16" s="6">
        <v>1869</v>
      </c>
      <c r="D16" s="4">
        <f t="shared" si="1"/>
        <v>282799.74</v>
      </c>
      <c r="E16" s="5">
        <f aca="true" t="shared" si="2" ref="E16:E22">(D16/D$24)*100</f>
        <v>0.5128105682143048</v>
      </c>
    </row>
    <row r="17" spans="3:5" ht="15">
      <c r="C17" s="6">
        <v>11134</v>
      </c>
      <c r="D17" s="4">
        <f t="shared" si="1"/>
        <v>29125785.610000007</v>
      </c>
      <c r="E17" s="5">
        <f t="shared" si="2"/>
        <v>52.81479632319367</v>
      </c>
    </row>
    <row r="18" spans="3:5" ht="15">
      <c r="C18" s="6">
        <v>1858</v>
      </c>
      <c r="D18" s="4">
        <f t="shared" si="1"/>
        <v>11966769.549999999</v>
      </c>
      <c r="E18" s="5">
        <f t="shared" si="2"/>
        <v>21.699757901563625</v>
      </c>
    </row>
    <row r="19" spans="3:5" ht="15">
      <c r="C19" s="6">
        <v>1882</v>
      </c>
      <c r="D19" s="4">
        <f t="shared" si="1"/>
        <v>1135224.1099999999</v>
      </c>
      <c r="E19" s="5">
        <f t="shared" si="2"/>
        <v>2.0585412168330786</v>
      </c>
    </row>
    <row r="20" spans="3:5" ht="15">
      <c r="C20" s="6">
        <v>11135</v>
      </c>
      <c r="D20" s="4">
        <f t="shared" si="1"/>
        <v>9196</v>
      </c>
      <c r="E20" s="5">
        <f t="shared" si="2"/>
        <v>0.01667542546290441</v>
      </c>
    </row>
    <row r="21" spans="3:5" ht="15">
      <c r="C21" s="6">
        <v>1786</v>
      </c>
      <c r="D21" s="4">
        <f>F10</f>
        <v>1472725.3299999998</v>
      </c>
      <c r="E21" s="5">
        <f t="shared" si="2"/>
        <v>2.6705438742655825</v>
      </c>
    </row>
    <row r="22" spans="3:5" ht="15">
      <c r="C22" s="6">
        <v>9359</v>
      </c>
      <c r="D22" s="4">
        <f>F11</f>
        <v>9341993.09</v>
      </c>
      <c r="E22" s="5">
        <f t="shared" si="2"/>
        <v>16.940159792003374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55147018.71000001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2" t="s">
        <v>17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" customHeight="1" thickBot="1">
      <c r="A2" s="43" t="s">
        <v>0</v>
      </c>
      <c r="B2" s="44" t="s">
        <v>6</v>
      </c>
      <c r="C2" s="45" t="s">
        <v>1</v>
      </c>
      <c r="D2" s="47" t="s">
        <v>20</v>
      </c>
      <c r="E2" s="43"/>
      <c r="F2" s="2" t="s">
        <v>2</v>
      </c>
      <c r="G2" s="2"/>
      <c r="H2" s="47" t="s">
        <v>3</v>
      </c>
      <c r="I2" s="48"/>
    </row>
    <row r="3" spans="1:9" s="1" customFormat="1" ht="15" customHeight="1" thickBot="1">
      <c r="A3" s="43"/>
      <c r="B3" s="44"/>
      <c r="C3" s="46"/>
      <c r="D3" s="35" t="s">
        <v>4</v>
      </c>
      <c r="E3" s="34" t="s">
        <v>5</v>
      </c>
      <c r="F3" s="35" t="s">
        <v>4</v>
      </c>
      <c r="G3" s="34" t="s">
        <v>5</v>
      </c>
      <c r="H3" s="35" t="s">
        <v>4</v>
      </c>
      <c r="I3" s="36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74218.27</v>
      </c>
      <c r="E4" s="20">
        <v>0.38300580317838934</v>
      </c>
      <c r="F4" s="26">
        <v>1886743.55</v>
      </c>
      <c r="G4" s="21">
        <v>2.5317465035122084</v>
      </c>
      <c r="H4" s="26">
        <v>5613256.45</v>
      </c>
      <c r="I4" s="17">
        <v>3.214404998083752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44629</v>
      </c>
      <c r="E5" s="23">
        <v>0.2303094102038263</v>
      </c>
      <c r="F5" s="27">
        <v>327428.74</v>
      </c>
      <c r="G5" s="18">
        <v>0.4393636684987782</v>
      </c>
      <c r="H5" s="27">
        <v>2872571.26</v>
      </c>
      <c r="I5" s="18">
        <v>1.6449644689751777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12629800.219999999</v>
      </c>
      <c r="E6" s="32">
        <v>65.1764959927481</v>
      </c>
      <c r="F6" s="33">
        <v>41755585.830000006</v>
      </c>
      <c r="G6" s="17">
        <v>56.0301681843335</v>
      </c>
      <c r="H6" s="33">
        <v>142888614.17</v>
      </c>
      <c r="I6" s="17">
        <v>81.82449521922499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329894.58999999997</v>
      </c>
      <c r="E7" s="23">
        <v>1.7024317921605476</v>
      </c>
      <c r="F7" s="25">
        <v>12296664.14</v>
      </c>
      <c r="G7" s="18">
        <v>16.500406979692052</v>
      </c>
      <c r="H7" s="27">
        <v>10453335.86</v>
      </c>
      <c r="I7" s="18">
        <v>5.9860537879098885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298245.5</v>
      </c>
      <c r="E8" s="32">
        <v>1.539105630889002</v>
      </c>
      <c r="F8" s="33">
        <v>1433469.6099999999</v>
      </c>
      <c r="G8" s="17">
        <v>1.9235161413476192</v>
      </c>
      <c r="H8" s="33">
        <v>2266530.39</v>
      </c>
      <c r="I8" s="17">
        <v>1.2979180051402635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115</v>
      </c>
      <c r="E9" s="23">
        <v>0.0005934612510573847</v>
      </c>
      <c r="F9" s="27">
        <v>9311</v>
      </c>
      <c r="G9" s="18">
        <v>0.01249406242528412</v>
      </c>
      <c r="H9" s="27">
        <v>2590689</v>
      </c>
      <c r="I9" s="18">
        <v>1.4835459139018312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1132107.23</v>
      </c>
      <c r="E10" s="32">
        <v>5.842276287364438</v>
      </c>
      <c r="F10" s="33">
        <v>2604832.56</v>
      </c>
      <c r="G10" s="17">
        <v>3.4953217282840345</v>
      </c>
      <c r="H10" s="33">
        <v>7943167.4399999995</v>
      </c>
      <c r="I10" s="17">
        <v>4.548617606764095</v>
      </c>
    </row>
    <row r="11" spans="1:9" s="1" customFormat="1" ht="12.75" customHeight="1">
      <c r="A11" s="8">
        <v>9359</v>
      </c>
      <c r="B11" s="10" t="s">
        <v>14</v>
      </c>
      <c r="C11" s="22">
        <f>14209363.63+1464.42</f>
        <v>14210828.05</v>
      </c>
      <c r="D11" s="25">
        <v>4868834.96</v>
      </c>
      <c r="E11" s="23">
        <v>25.125781622204624</v>
      </c>
      <c r="F11" s="27">
        <f>14209363.63+1464.42</f>
        <v>14210828.05</v>
      </c>
      <c r="G11" s="18">
        <v>19.06698273190654</v>
      </c>
      <c r="H11" s="27">
        <v>0</v>
      </c>
      <c r="I11" s="18">
        <v>0</v>
      </c>
    </row>
    <row r="12" spans="1:9" s="1" customFormat="1" ht="15" customHeight="1">
      <c r="A12" s="40" t="s">
        <v>15</v>
      </c>
      <c r="B12" s="40"/>
      <c r="C12" s="28">
        <f>SUM(C4:C11)</f>
        <v>249153028.05</v>
      </c>
      <c r="D12" s="28">
        <f aca="true" t="shared" si="0" ref="D12:I12">SUM(D4:D11)</f>
        <v>19377844.77</v>
      </c>
      <c r="E12" s="28">
        <f t="shared" si="0"/>
        <v>100</v>
      </c>
      <c r="F12" s="28">
        <f t="shared" si="0"/>
        <v>74524863.48</v>
      </c>
      <c r="G12" s="28">
        <f t="shared" si="0"/>
        <v>100.00000000000001</v>
      </c>
      <c r="H12" s="28">
        <f t="shared" si="0"/>
        <v>174628164.57</v>
      </c>
      <c r="I12" s="28">
        <f t="shared" si="0"/>
        <v>99.99999999999999</v>
      </c>
    </row>
    <row r="13" spans="1:9" ht="15">
      <c r="A13" s="41" t="s">
        <v>16</v>
      </c>
      <c r="B13" s="41"/>
      <c r="C13" s="41"/>
      <c r="D13" s="41"/>
      <c r="E13" s="41"/>
      <c r="F13" s="41"/>
      <c r="G13" s="41"/>
      <c r="H13" s="41"/>
      <c r="I13" s="41"/>
    </row>
    <row r="15" spans="3:5" ht="15">
      <c r="C15" s="6">
        <v>1843</v>
      </c>
      <c r="D15" s="4">
        <f aca="true" t="shared" si="1" ref="D15:D20">F4</f>
        <v>1886743.55</v>
      </c>
      <c r="E15" s="5">
        <f>(D15/D$24)*100</f>
        <v>2.5316967544748863</v>
      </c>
    </row>
    <row r="16" spans="3:5" ht="15">
      <c r="C16" s="6">
        <v>1869</v>
      </c>
      <c r="D16" s="4">
        <f t="shared" si="1"/>
        <v>327428.74</v>
      </c>
      <c r="E16" s="5">
        <f aca="true" t="shared" si="2" ref="E16:E22">(D16/D$24)*100</f>
        <v>0.43935503496476846</v>
      </c>
    </row>
    <row r="17" spans="3:5" ht="15">
      <c r="C17" s="6">
        <v>11134</v>
      </c>
      <c r="D17" s="4">
        <f t="shared" si="1"/>
        <v>41755585.830000006</v>
      </c>
      <c r="E17" s="5">
        <f t="shared" si="2"/>
        <v>56.029067186692416</v>
      </c>
    </row>
    <row r="18" spans="3:5" ht="15">
      <c r="C18" s="6">
        <v>1858</v>
      </c>
      <c r="D18" s="4">
        <f t="shared" si="1"/>
        <v>12296664.14</v>
      </c>
      <c r="E18" s="5">
        <f t="shared" si="2"/>
        <v>16.500082745270667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1.9234783440894132</v>
      </c>
    </row>
    <row r="20" spans="3:5" ht="15">
      <c r="C20" s="6">
        <v>11135</v>
      </c>
      <c r="D20" s="4">
        <f t="shared" si="1"/>
        <v>9311</v>
      </c>
      <c r="E20" s="5">
        <f t="shared" si="2"/>
        <v>0.012493816915879039</v>
      </c>
    </row>
    <row r="21" spans="3:5" ht="15">
      <c r="C21" s="6">
        <v>1786</v>
      </c>
      <c r="D21" s="4">
        <f>F10</f>
        <v>2604832.56</v>
      </c>
      <c r="E21" s="5">
        <f t="shared" si="2"/>
        <v>3.495253044910375</v>
      </c>
    </row>
    <row r="22" spans="3:5" ht="15">
      <c r="C22" s="6">
        <v>9359</v>
      </c>
      <c r="D22" s="4">
        <f>F11</f>
        <v>14210828.05</v>
      </c>
      <c r="E22" s="5">
        <f t="shared" si="2"/>
        <v>19.068573072681595</v>
      </c>
    </row>
    <row r="23" spans="4:5" ht="15">
      <c r="D23" s="3"/>
      <c r="E23" s="5">
        <f>SUM(E15:E22)</f>
        <v>100</v>
      </c>
    </row>
    <row r="24" ht="15">
      <c r="D24" s="3">
        <f>SUM(D15:D23)</f>
        <v>74524863.48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2" t="s">
        <v>17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" customHeight="1" thickBot="1">
      <c r="A2" s="43" t="s">
        <v>0</v>
      </c>
      <c r="B2" s="44" t="s">
        <v>6</v>
      </c>
      <c r="C2" s="45" t="s">
        <v>1</v>
      </c>
      <c r="D2" s="47" t="s">
        <v>21</v>
      </c>
      <c r="E2" s="43"/>
      <c r="F2" s="2" t="s">
        <v>2</v>
      </c>
      <c r="G2" s="2"/>
      <c r="H2" s="47" t="s">
        <v>3</v>
      </c>
      <c r="I2" s="48"/>
    </row>
    <row r="3" spans="1:9" s="1" customFormat="1" ht="15" customHeight="1" thickBot="1">
      <c r="A3" s="43"/>
      <c r="B3" s="44"/>
      <c r="C3" s="46"/>
      <c r="D3" s="38" t="s">
        <v>4</v>
      </c>
      <c r="E3" s="37" t="s">
        <v>5</v>
      </c>
      <c r="F3" s="38" t="s">
        <v>4</v>
      </c>
      <c r="G3" s="37" t="s">
        <v>5</v>
      </c>
      <c r="H3" s="38" t="s">
        <v>4</v>
      </c>
      <c r="I3" s="39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168143.11</v>
      </c>
      <c r="E4" s="20">
        <v>0.9097227197392366</v>
      </c>
      <c r="F4" s="26">
        <v>2054886.6600000001</v>
      </c>
      <c r="G4" s="21">
        <v>2.209405981104997</v>
      </c>
      <c r="H4" s="26">
        <v>5445113.34</v>
      </c>
      <c r="I4" s="17">
        <v>3.380804190482018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34714.6</v>
      </c>
      <c r="E5" s="23">
        <v>0.18782012731095377</v>
      </c>
      <c r="F5" s="27">
        <v>362143.34</v>
      </c>
      <c r="G5" s="18">
        <v>0.38937508184190583</v>
      </c>
      <c r="H5" s="27">
        <v>2837856.66</v>
      </c>
      <c r="I5" s="18">
        <v>1.7619904470372885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12271439.48</v>
      </c>
      <c r="E6" s="32">
        <v>66.39348647031117</v>
      </c>
      <c r="F6" s="33">
        <v>54027025.31000002</v>
      </c>
      <c r="G6" s="17">
        <v>58.08964318315497</v>
      </c>
      <c r="H6" s="33">
        <v>130617174.68999998</v>
      </c>
      <c r="I6" s="17">
        <v>81.09860419193289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428998.70000000007</v>
      </c>
      <c r="E7" s="23">
        <v>2.3210577235582055</v>
      </c>
      <c r="F7" s="25">
        <v>12725662.84</v>
      </c>
      <c r="G7" s="18">
        <v>13.682582178143878</v>
      </c>
      <c r="H7" s="27">
        <v>10024337.16</v>
      </c>
      <c r="I7" s="18">
        <v>6.223988181912227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0</v>
      </c>
      <c r="E8" s="32">
        <v>0</v>
      </c>
      <c r="F8" s="33">
        <v>1433469.6099999999</v>
      </c>
      <c r="G8" s="17">
        <v>1.5412608353135384</v>
      </c>
      <c r="H8" s="33">
        <v>2266530.39</v>
      </c>
      <c r="I8" s="17">
        <v>1.4072609626096126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94475.5</v>
      </c>
      <c r="E9" s="23">
        <v>0.5111509404621115</v>
      </c>
      <c r="F9" s="27">
        <v>103786.5</v>
      </c>
      <c r="G9" s="18">
        <v>0.11159083287734894</v>
      </c>
      <c r="H9" s="27">
        <v>2496213.5</v>
      </c>
      <c r="I9" s="18">
        <v>1.5498683928474084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570685.6900000001</v>
      </c>
      <c r="E10" s="32">
        <v>3.0876420569541208</v>
      </c>
      <c r="F10" s="33">
        <v>3175518.2500000005</v>
      </c>
      <c r="G10" s="17">
        <v>3.4143046189506503</v>
      </c>
      <c r="H10" s="33">
        <v>7372481.75</v>
      </c>
      <c r="I10" s="17">
        <v>4.577483633178552</v>
      </c>
    </row>
    <row r="11" spans="1:9" s="1" customFormat="1" ht="12.75" customHeight="1">
      <c r="A11" s="8">
        <v>9359</v>
      </c>
      <c r="B11" s="10" t="s">
        <v>14</v>
      </c>
      <c r="C11" s="22">
        <f>19123803.19+1464.42</f>
        <v>19125267.610000003</v>
      </c>
      <c r="D11" s="25">
        <v>4914439.5600000005</v>
      </c>
      <c r="E11" s="23">
        <v>26.589119961664192</v>
      </c>
      <c r="F11" s="27">
        <f>19123803.19+1464.42</f>
        <v>19125267.610000003</v>
      </c>
      <c r="G11" s="18">
        <v>20.561837288612708</v>
      </c>
      <c r="H11" s="27">
        <v>0</v>
      </c>
      <c r="I11" s="18">
        <v>0</v>
      </c>
    </row>
    <row r="12" spans="1:9" s="1" customFormat="1" ht="15" customHeight="1">
      <c r="A12" s="40" t="s">
        <v>15</v>
      </c>
      <c r="B12" s="40"/>
      <c r="C12" s="28">
        <f>SUM(C4:C11)</f>
        <v>254067467.61</v>
      </c>
      <c r="D12" s="28">
        <f aca="true" t="shared" si="0" ref="D12:I12">SUM(D4:D11)</f>
        <v>18482896.64</v>
      </c>
      <c r="E12" s="28">
        <f t="shared" si="0"/>
        <v>100.00000000000001</v>
      </c>
      <c r="F12" s="28">
        <f t="shared" si="0"/>
        <v>93007760.12000002</v>
      </c>
      <c r="G12" s="28">
        <f t="shared" si="0"/>
        <v>100</v>
      </c>
      <c r="H12" s="28">
        <f t="shared" si="0"/>
        <v>161059707.48999998</v>
      </c>
      <c r="I12" s="28">
        <f t="shared" si="0"/>
        <v>100</v>
      </c>
    </row>
    <row r="13" spans="1:9" ht="15">
      <c r="A13" s="41" t="s">
        <v>16</v>
      </c>
      <c r="B13" s="41"/>
      <c r="C13" s="41"/>
      <c r="D13" s="41"/>
      <c r="E13" s="41"/>
      <c r="F13" s="41"/>
      <c r="G13" s="41"/>
      <c r="H13" s="41"/>
      <c r="I13" s="41"/>
    </row>
    <row r="15" spans="3:5" ht="15">
      <c r="C15" s="6">
        <v>1843</v>
      </c>
      <c r="D15" s="4">
        <f aca="true" t="shared" si="1" ref="D15:D20">F4</f>
        <v>2054886.6600000001</v>
      </c>
      <c r="E15" s="5">
        <f>(D15/D$24)*100</f>
        <v>2.209371193703358</v>
      </c>
    </row>
    <row r="16" spans="3:5" ht="15">
      <c r="C16" s="6">
        <v>1869</v>
      </c>
      <c r="D16" s="4">
        <f t="shared" si="1"/>
        <v>362143.34</v>
      </c>
      <c r="E16" s="5">
        <f aca="true" t="shared" si="2" ref="E16:E22">(D16/D$24)*100</f>
        <v>0.3893689510775845</v>
      </c>
    </row>
    <row r="17" spans="3:5" ht="15">
      <c r="C17" s="6">
        <v>11134</v>
      </c>
      <c r="D17" s="4">
        <f t="shared" si="1"/>
        <v>54027025.31000002</v>
      </c>
      <c r="E17" s="5">
        <f t="shared" si="2"/>
        <v>58.08872855371803</v>
      </c>
    </row>
    <row r="18" spans="3:5" ht="15">
      <c r="C18" s="6">
        <v>1858</v>
      </c>
      <c r="D18" s="4">
        <f t="shared" si="1"/>
        <v>12725662.84</v>
      </c>
      <c r="E18" s="5">
        <f t="shared" si="2"/>
        <v>13.682366744001959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1.5412365679492934</v>
      </c>
    </row>
    <row r="20" spans="3:5" ht="15">
      <c r="C20" s="6">
        <v>11135</v>
      </c>
      <c r="D20" s="4">
        <f t="shared" si="1"/>
        <v>103786.5</v>
      </c>
      <c r="E20" s="5">
        <f t="shared" si="2"/>
        <v>0.11158907586430755</v>
      </c>
    </row>
    <row r="21" spans="3:5" ht="15">
      <c r="C21" s="6">
        <v>1786</v>
      </c>
      <c r="D21" s="4">
        <f>F10</f>
        <v>3175518.2500000005</v>
      </c>
      <c r="E21" s="5">
        <f t="shared" si="2"/>
        <v>3.4142508602539174</v>
      </c>
    </row>
    <row r="22" spans="3:5" ht="15">
      <c r="C22" s="6">
        <v>9359</v>
      </c>
      <c r="D22" s="4">
        <f>F11</f>
        <v>19125267.610000003</v>
      </c>
      <c r="E22" s="5">
        <f t="shared" si="2"/>
        <v>20.563088053431557</v>
      </c>
    </row>
    <row r="23" spans="4:5" ht="15">
      <c r="D23" s="3"/>
      <c r="E23" s="5">
        <f>SUM(E15:E22)</f>
        <v>100</v>
      </c>
    </row>
    <row r="24" ht="15">
      <c r="D24" s="3">
        <f>SUM(D15:D23)</f>
        <v>93007760.12000002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2017-05-24T17:19:31Z</dcterms:modified>
  <cp:category/>
  <cp:version/>
  <cp:contentType/>
  <cp:contentStatus/>
</cp:coreProperties>
</file>