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2 TABELAS DEZ\"/>
    </mc:Choice>
  </mc:AlternateContent>
  <bookViews>
    <workbookView xWindow="0" yWindow="45" windowWidth="19155" windowHeight="11820" firstSheet="3" activeTab="11"/>
  </bookViews>
  <sheets>
    <sheet name="JANEIRO" sheetId="35" r:id="rId1"/>
    <sheet name="FEVEREIRO" sheetId="36" r:id="rId2"/>
    <sheet name="MARÇO" sheetId="37" r:id="rId3"/>
    <sheet name="ABRIL" sheetId="38" r:id="rId4"/>
    <sheet name="MAIO" sheetId="39" r:id="rId5"/>
    <sheet name="JUNHO" sheetId="40" r:id="rId6"/>
    <sheet name="JULHO (2)" sheetId="41" r:id="rId7"/>
    <sheet name="AGOSTO" sheetId="42" r:id="rId8"/>
    <sheet name="SETEMBRO" sheetId="43" r:id="rId9"/>
    <sheet name="OUTUBRO" sheetId="44" r:id="rId10"/>
    <sheet name="NOVEMBRO" sheetId="45" r:id="rId11"/>
    <sheet name="DEZEMBRO" sheetId="46" r:id="rId12"/>
    <sheet name="Plan2" sheetId="2" r:id="rId13"/>
    <sheet name="Plan3" sheetId="3" r:id="rId14"/>
  </sheets>
  <calcPr calcId="152511"/>
</workbook>
</file>

<file path=xl/calcChain.xml><?xml version="1.0" encoding="utf-8"?>
<calcChain xmlns="http://schemas.openxmlformats.org/spreadsheetml/2006/main">
  <c r="D22" i="46" l="1"/>
  <c r="D21" i="46"/>
  <c r="D12" i="46"/>
  <c r="E12" i="46"/>
  <c r="F12" i="46"/>
  <c r="G12" i="46"/>
  <c r="H12" i="46"/>
  <c r="I12" i="46"/>
  <c r="C12" i="46"/>
  <c r="D20" i="46"/>
  <c r="D19" i="46"/>
  <c r="D18" i="46"/>
  <c r="D17" i="46"/>
  <c r="D16" i="46"/>
  <c r="D15" i="46"/>
  <c r="D24" i="46" l="1"/>
  <c r="E16" i="46" s="1"/>
  <c r="D22" i="45"/>
  <c r="D21" i="45"/>
  <c r="I12" i="45"/>
  <c r="H12" i="45"/>
  <c r="G12" i="45"/>
  <c r="F12" i="45"/>
  <c r="E12" i="45"/>
  <c r="D12" i="45"/>
  <c r="C12" i="45"/>
  <c r="D20" i="45"/>
  <c r="D19" i="45"/>
  <c r="D18" i="45"/>
  <c r="D17" i="45"/>
  <c r="D16" i="45"/>
  <c r="D15" i="45"/>
  <c r="E17" i="46" l="1"/>
  <c r="E20" i="46"/>
  <c r="E15" i="46"/>
  <c r="E19" i="46"/>
  <c r="E18" i="46"/>
  <c r="E21" i="46"/>
  <c r="E22" i="46"/>
  <c r="D24" i="45"/>
  <c r="E19" i="45" s="1"/>
  <c r="D22" i="44"/>
  <c r="D21" i="44"/>
  <c r="D12" i="44"/>
  <c r="E12" i="44"/>
  <c r="F12" i="44"/>
  <c r="G12" i="44"/>
  <c r="H12" i="44"/>
  <c r="I12" i="44"/>
  <c r="C12" i="44"/>
  <c r="D20" i="44"/>
  <c r="D19" i="44"/>
  <c r="D18" i="44"/>
  <c r="D17" i="44"/>
  <c r="D16" i="44"/>
  <c r="D15" i="44"/>
  <c r="E23" i="46" l="1"/>
  <c r="E21" i="45"/>
  <c r="E16" i="45"/>
  <c r="E18" i="45"/>
  <c r="E22" i="45"/>
  <c r="E17" i="45"/>
  <c r="E20" i="45"/>
  <c r="E15" i="45"/>
  <c r="D24" i="44"/>
  <c r="E17" i="44" s="1"/>
  <c r="D22" i="43"/>
  <c r="D21" i="43"/>
  <c r="D12" i="43"/>
  <c r="E12" i="43"/>
  <c r="F12" i="43"/>
  <c r="G12" i="43"/>
  <c r="H12" i="43"/>
  <c r="I12" i="43"/>
  <c r="C12" i="43"/>
  <c r="D20" i="43"/>
  <c r="D19" i="43"/>
  <c r="D18" i="43"/>
  <c r="D17" i="43"/>
  <c r="D16" i="43"/>
  <c r="D15" i="43"/>
  <c r="E23" i="45" l="1"/>
  <c r="E16" i="44"/>
  <c r="E19" i="44"/>
  <c r="E22" i="44"/>
  <c r="E15" i="44"/>
  <c r="E21" i="44"/>
  <c r="E18" i="44"/>
  <c r="E20" i="44"/>
  <c r="D24" i="43"/>
  <c r="E20" i="43" s="1"/>
  <c r="E22" i="43"/>
  <c r="E15" i="43"/>
  <c r="D22" i="42"/>
  <c r="D21" i="42"/>
  <c r="D12" i="42"/>
  <c r="E12" i="42"/>
  <c r="F12" i="42"/>
  <c r="G12" i="42"/>
  <c r="H12" i="42"/>
  <c r="I12" i="42"/>
  <c r="C12" i="42"/>
  <c r="D20" i="42"/>
  <c r="D19" i="42"/>
  <c r="D18" i="42"/>
  <c r="D17" i="42"/>
  <c r="D16" i="42"/>
  <c r="D15" i="42"/>
  <c r="E23" i="44" l="1"/>
  <c r="E19" i="43"/>
  <c r="E16" i="43"/>
  <c r="E21" i="43"/>
  <c r="E18" i="43"/>
  <c r="E17" i="43"/>
  <c r="D24" i="42"/>
  <c r="E22" i="42" s="1"/>
  <c r="D22" i="41"/>
  <c r="D21" i="41"/>
  <c r="D12" i="41"/>
  <c r="E12" i="41"/>
  <c r="F12" i="41"/>
  <c r="G12" i="41"/>
  <c r="H12" i="41"/>
  <c r="I12" i="41"/>
  <c r="C12" i="41"/>
  <c r="D20" i="41"/>
  <c r="D19" i="41"/>
  <c r="D18" i="41"/>
  <c r="D17" i="41"/>
  <c r="D16" i="41"/>
  <c r="D15" i="41"/>
  <c r="E23" i="43" l="1"/>
  <c r="E16" i="42"/>
  <c r="E15" i="42"/>
  <c r="E17" i="42"/>
  <c r="E18" i="42"/>
  <c r="E19" i="42"/>
  <c r="E20" i="42"/>
  <c r="E21" i="42"/>
  <c r="D24" i="41"/>
  <c r="E20" i="41" s="1"/>
  <c r="E19" i="41"/>
  <c r="E21" i="41"/>
  <c r="E18" i="41"/>
  <c r="E22" i="41"/>
  <c r="E15" i="41"/>
  <c r="D22" i="40"/>
  <c r="D21" i="40"/>
  <c r="D12" i="40"/>
  <c r="E12" i="40"/>
  <c r="F12" i="40"/>
  <c r="G12" i="40"/>
  <c r="H12" i="40"/>
  <c r="I12" i="40"/>
  <c r="C12" i="40"/>
  <c r="D20" i="40"/>
  <c r="D19" i="40"/>
  <c r="D18" i="40"/>
  <c r="D17" i="40"/>
  <c r="D16" i="40"/>
  <c r="D15" i="40"/>
  <c r="E23" i="42" l="1"/>
  <c r="E17" i="41"/>
  <c r="E16" i="41"/>
  <c r="E23" i="41" s="1"/>
  <c r="D24" i="40"/>
  <c r="E22" i="40" s="1"/>
  <c r="D21" i="39"/>
  <c r="D12" i="39"/>
  <c r="E12" i="39"/>
  <c r="F12" i="39"/>
  <c r="G12" i="39"/>
  <c r="H12" i="39"/>
  <c r="I12" i="39"/>
  <c r="C12" i="39"/>
  <c r="D22" i="39"/>
  <c r="D20" i="39"/>
  <c r="D19" i="39"/>
  <c r="D18" i="39"/>
  <c r="D17" i="39"/>
  <c r="D16" i="39"/>
  <c r="D15" i="39"/>
  <c r="D24" i="39" s="1"/>
  <c r="E17" i="40" l="1"/>
  <c r="E18" i="40"/>
  <c r="E15" i="40"/>
  <c r="E16" i="40"/>
  <c r="E19" i="40"/>
  <c r="E20" i="40"/>
  <c r="E21" i="40"/>
  <c r="E20" i="39"/>
  <c r="E17" i="39"/>
  <c r="E21" i="39"/>
  <c r="E19" i="39"/>
  <c r="E16" i="39"/>
  <c r="E18" i="39"/>
  <c r="E22" i="39"/>
  <c r="E15" i="39"/>
  <c r="E23" i="39" s="1"/>
  <c r="F11" i="38"/>
  <c r="C11" i="38"/>
  <c r="F11" i="37"/>
  <c r="C11" i="37"/>
  <c r="F11" i="36"/>
  <c r="D11" i="36"/>
  <c r="C11" i="36"/>
  <c r="E23" i="40" l="1"/>
  <c r="D22" i="38"/>
  <c r="D21" i="38"/>
  <c r="D12" i="38"/>
  <c r="E12" i="38"/>
  <c r="F12" i="38"/>
  <c r="G12" i="38"/>
  <c r="H12" i="38"/>
  <c r="I12" i="38"/>
  <c r="C12" i="38"/>
  <c r="D20" i="38"/>
  <c r="D19" i="38"/>
  <c r="D18" i="38"/>
  <c r="D17" i="38"/>
  <c r="D16" i="38"/>
  <c r="D15" i="38"/>
  <c r="D24" i="38" l="1"/>
  <c r="E16" i="38" s="1"/>
  <c r="E21" i="38"/>
  <c r="E15" i="38"/>
  <c r="D22" i="37"/>
  <c r="D21" i="37"/>
  <c r="D12" i="37"/>
  <c r="E12" i="37"/>
  <c r="F12" i="37"/>
  <c r="G12" i="37"/>
  <c r="H12" i="37"/>
  <c r="I12" i="37"/>
  <c r="C12" i="37"/>
  <c r="D20" i="37"/>
  <c r="D19" i="37"/>
  <c r="D18" i="37"/>
  <c r="D17" i="37"/>
  <c r="D16" i="37"/>
  <c r="D15" i="37"/>
  <c r="E22" i="38" l="1"/>
  <c r="E17" i="38"/>
  <c r="E18" i="38"/>
  <c r="E23" i="38" s="1"/>
  <c r="E20" i="38"/>
  <c r="E19" i="38"/>
  <c r="D24" i="37"/>
  <c r="E22" i="37" s="1"/>
  <c r="D22" i="36"/>
  <c r="D21" i="36"/>
  <c r="D12" i="36"/>
  <c r="E12" i="36"/>
  <c r="F12" i="36"/>
  <c r="G12" i="36"/>
  <c r="H12" i="36"/>
  <c r="I12" i="36"/>
  <c r="C12" i="36"/>
  <c r="D20" i="36"/>
  <c r="D19" i="36"/>
  <c r="D18" i="36"/>
  <c r="D17" i="36"/>
  <c r="D16" i="36"/>
  <c r="D15" i="36"/>
  <c r="E15" i="37" l="1"/>
  <c r="E16" i="37"/>
  <c r="E17" i="37"/>
  <c r="E18" i="37"/>
  <c r="E19" i="37"/>
  <c r="E20" i="37"/>
  <c r="E21" i="37"/>
  <c r="D24" i="36"/>
  <c r="E19" i="36" s="1"/>
  <c r="D22" i="35"/>
  <c r="D21" i="35"/>
  <c r="D12" i="35"/>
  <c r="E12" i="35"/>
  <c r="F12" i="35"/>
  <c r="G12" i="35"/>
  <c r="H12" i="35"/>
  <c r="I12" i="35"/>
  <c r="C12" i="35"/>
  <c r="D20" i="35"/>
  <c r="D19" i="35"/>
  <c r="D18" i="35"/>
  <c r="D17" i="35"/>
  <c r="D16" i="35"/>
  <c r="D15" i="35"/>
  <c r="E23" i="37" l="1"/>
  <c r="E22" i="36"/>
  <c r="E20" i="36"/>
  <c r="E15" i="36"/>
  <c r="E17" i="36"/>
  <c r="E18" i="36"/>
  <c r="E16" i="36"/>
  <c r="E21" i="36"/>
  <c r="D24" i="35"/>
  <c r="E16" i="35" s="1"/>
  <c r="E23" i="36" l="1"/>
  <c r="E19" i="35"/>
  <c r="E15" i="35"/>
  <c r="E22" i="35"/>
  <c r="E21" i="35"/>
  <c r="E17" i="35"/>
  <c r="E18" i="35"/>
  <c r="E20" i="35"/>
  <c r="E23" i="35" l="1"/>
</calcChain>
</file>

<file path=xl/sharedStrings.xml><?xml version="1.0" encoding="utf-8"?>
<sst xmlns="http://schemas.openxmlformats.org/spreadsheetml/2006/main" count="276" uniqueCount="30">
  <si>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</si>
  <si>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</si>
  <si>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</si>
  <si>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</si>
  <si>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</si>
  <si>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</si>
  <si>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</si>
  <si>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</si>
  <si>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</si>
  <si>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</si>
  <si>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</si>
  <si>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</si>
  <si>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</si>
  <si>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</si>
  <si>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</si>
  <si>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</si>
  <si>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</si>
  <si>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 REALIZADA POR AÇÕES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</si>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</sst>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4" fontId="0" fillId="0" borderId="0" xfId="0" applyNumberFormat="1"/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0" fontId="7" fillId="4" borderId="11" xfId="1" applyFont="1" applyFill="1" applyBorder="1" applyAlignment="1">
      <alignment vertical="center"/>
    </xf>
    <xf numFmtId="0" fontId="7" fillId="5" borderId="11" xfId="1" applyFont="1" applyFill="1" applyBorder="1" applyAlignment="1">
      <alignment horizontal="left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10" fillId="4" borderId="0" xfId="1" applyNumberFormat="1" applyFont="1" applyFill="1" applyBorder="1"/>
    <xf numFmtId="4" fontId="10" fillId="5" borderId="0" xfId="1" applyNumberFormat="1" applyFont="1" applyFill="1" applyBorder="1"/>
    <xf numFmtId="4" fontId="10" fillId="4" borderId="12" xfId="1" applyNumberFormat="1" applyFont="1" applyFill="1" applyBorder="1"/>
    <xf numFmtId="164" fontId="10" fillId="4" borderId="13" xfId="2" applyFont="1" applyFill="1" applyBorder="1"/>
    <xf numFmtId="4" fontId="10" fillId="4" borderId="13" xfId="1" applyNumberFormat="1" applyFont="1" applyFill="1" applyBorder="1"/>
    <xf numFmtId="4" fontId="10" fillId="5" borderId="11" xfId="1" applyNumberFormat="1" applyFont="1" applyFill="1" applyBorder="1"/>
    <xf numFmtId="164" fontId="10" fillId="5" borderId="0" xfId="2" applyFont="1" applyFill="1" applyBorder="1"/>
    <xf numFmtId="40" fontId="10" fillId="4" borderId="14" xfId="2" applyNumberFormat="1" applyFont="1" applyFill="1" applyBorder="1"/>
    <xf numFmtId="40" fontId="10" fillId="5" borderId="15" xfId="2" applyNumberFormat="1" applyFont="1" applyFill="1" applyBorder="1"/>
    <xf numFmtId="4" fontId="10" fillId="4" borderId="14" xfId="1" applyNumberFormat="1" applyFont="1" applyFill="1" applyBorder="1"/>
    <xf numFmtId="4" fontId="10" fillId="5" borderId="15" xfId="1" applyNumberFormat="1" applyFont="1" applyFill="1" applyBorder="1"/>
    <xf numFmtId="4" fontId="11" fillId="6" borderId="7" xfId="1" applyNumberFormat="1" applyFont="1" applyFill="1" applyBorder="1" applyAlignment="1">
      <alignment vertical="center"/>
    </xf>
    <xf numFmtId="4" fontId="11" fillId="6" borderId="10" xfId="1" applyNumberFormat="1" applyFont="1" applyFill="1" applyBorder="1" applyAlignment="1">
      <alignment vertical="center"/>
    </xf>
    <xf numFmtId="4" fontId="10" fillId="4" borderId="11" xfId="1" applyNumberFormat="1" applyFont="1" applyFill="1" applyBorder="1"/>
    <xf numFmtId="40" fontId="10" fillId="4" borderId="15" xfId="2" applyNumberFormat="1" applyFont="1" applyFill="1" applyBorder="1"/>
    <xf numFmtId="164" fontId="10" fillId="4" borderId="0" xfId="2" applyFont="1" applyFill="1" applyBorder="1"/>
    <xf numFmtId="4" fontId="10" fillId="4" borderId="15" xfId="1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6" borderId="6" xfId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3"/>
    <cellStyle name="Separador de milhares 2" xfId="2"/>
    <cellStyle name="Vírgula 2" xfId="4"/>
    <cellStyle name="Vírgula 3" xfId="5"/>
  </cellStyles>
  <dxfs count="0"/>
  <tableStyles count="0" defaultTableStyle="TableStyleMedium9" defaultPivotStyle="PivotStyleLight16"/>
  <colors>
    <mruColors>
      <color rgb="FFE6DD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</a:t>
            </a:r>
            <a:r>
              <a:rPr lang="pt-BR" sz="1000" b="0" i="1" baseline="0"/>
              <a:t> </a:t>
            </a:r>
            <a:r>
              <a:rPr lang="pt-BR" sz="1000" b="0" i="1"/>
              <a:t>/ 2017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425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642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122960173456578"/>
                  <c:y val="-0.1237068895799790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79964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6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583152649397085"/>
                  <c:y val="-0.14617319893836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JANEIRO!$C$15:$C$22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JANEIRO!$D$15:$D$22</c:f>
              <c:numCache>
                <c:formatCode>#,##0.00</c:formatCode>
                <c:ptCount val="8"/>
                <c:pt idx="0">
                  <c:v>0</c:v>
                </c:pt>
                <c:pt idx="1">
                  <c:v>243745.74000000002</c:v>
                </c:pt>
                <c:pt idx="2">
                  <c:v>16592775.960000001</c:v>
                </c:pt>
                <c:pt idx="3">
                  <c:v>11675246.360000001</c:v>
                </c:pt>
                <c:pt idx="4">
                  <c:v>680149.11</c:v>
                </c:pt>
                <c:pt idx="5">
                  <c:v>6197</c:v>
                </c:pt>
                <c:pt idx="6">
                  <c:v>499568.73999999993</c:v>
                </c:pt>
                <c:pt idx="7">
                  <c:v>4605841.32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OUT / 2017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330689642055611"/>
                  <c:y val="-7.9272443885690762E-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1613146182814105"/>
                  <c:y val="6.490629847739617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5033283882992885E-3"/>
                  <c:y val="-0.1381056779667247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8447886948913994"/>
                  <c:y val="-0.1349687171456509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OUTUBRO!$C$15:$C$22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OUTUBRO!$D$15:$D$22</c:f>
              <c:numCache>
                <c:formatCode>#,##0.00</c:formatCode>
                <c:ptCount val="8"/>
                <c:pt idx="0">
                  <c:v>2929976.1</c:v>
                </c:pt>
                <c:pt idx="1">
                  <c:v>783330.62</c:v>
                </c:pt>
                <c:pt idx="2">
                  <c:v>131353518.82999998</c:v>
                </c:pt>
                <c:pt idx="3">
                  <c:v>15453110.729999999</c:v>
                </c:pt>
                <c:pt idx="4">
                  <c:v>1639231.26</c:v>
                </c:pt>
                <c:pt idx="5">
                  <c:v>1666704.8599999996</c:v>
                </c:pt>
                <c:pt idx="6">
                  <c:v>8566460.5600000005</c:v>
                </c:pt>
                <c:pt idx="7">
                  <c:v>52087649.189999998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NOV / 2017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1330689642055611"/>
                  <c:y val="-7.9272443885690762E-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1613146182814105"/>
                  <c:y val="6.490629847739617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033283882992885E-3"/>
                  <c:y val="-0.1381056779667247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8447886948913994"/>
                  <c:y val="-0.1349687171456509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NOVEMBRO!$C$15:$C$22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NOVEMBRO!$D$15:$D$22</c:f>
              <c:numCache>
                <c:formatCode>#,##0.00</c:formatCode>
                <c:ptCount val="8"/>
                <c:pt idx="0">
                  <c:v>2960172.26</c:v>
                </c:pt>
                <c:pt idx="1">
                  <c:v>964628.5</c:v>
                </c:pt>
                <c:pt idx="2">
                  <c:v>143488244.91999996</c:v>
                </c:pt>
                <c:pt idx="3">
                  <c:v>15589622.699999999</c:v>
                </c:pt>
                <c:pt idx="4">
                  <c:v>2153722.4300000002</c:v>
                </c:pt>
                <c:pt idx="5">
                  <c:v>1667666.7699999996</c:v>
                </c:pt>
                <c:pt idx="6">
                  <c:v>9277445.2299999986</c:v>
                </c:pt>
                <c:pt idx="7">
                  <c:v>57458492.93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DEZ / 2017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1330689642055611"/>
                  <c:y val="-7.9272443885690762E-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1613146182814105"/>
                  <c:y val="6.490629847739617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033283882992885E-3"/>
                  <c:y val="-0.1381056779667247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8447886948913994"/>
                  <c:y val="-0.1349687171456509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DEZEMBRO!$C$15:$C$22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DEZEMBRO!$D$15:$D$22</c:f>
              <c:numCache>
                <c:formatCode>#,##0.00</c:formatCode>
                <c:ptCount val="8"/>
                <c:pt idx="0">
                  <c:v>2980061.11</c:v>
                </c:pt>
                <c:pt idx="1">
                  <c:v>807712.5</c:v>
                </c:pt>
                <c:pt idx="2">
                  <c:v>163562168.39000002</c:v>
                </c:pt>
                <c:pt idx="3">
                  <c:v>14624420.140000002</c:v>
                </c:pt>
                <c:pt idx="4">
                  <c:v>2186813.63</c:v>
                </c:pt>
                <c:pt idx="5">
                  <c:v>1672826.7699999996</c:v>
                </c:pt>
                <c:pt idx="6">
                  <c:v>10310552.299999997</c:v>
                </c:pt>
                <c:pt idx="7">
                  <c:v>66369429.600000009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FEV</a:t>
            </a:r>
            <a:r>
              <a:rPr lang="pt-BR" sz="1000" b="0" i="1" baseline="0"/>
              <a:t> </a:t>
            </a:r>
            <a:r>
              <a:rPr lang="pt-BR" sz="1000" b="0" i="1"/>
              <a:t>/ 2017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425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642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122960173456578"/>
                  <c:y val="-0.1237068895799790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79964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6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583152649397085"/>
                  <c:y val="-0.14617319893836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FEVEREIRO!$C$15:$C$22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FEVEREIRO!$D$15:$D$22</c:f>
              <c:numCache>
                <c:formatCode>#,##0.00</c:formatCode>
                <c:ptCount val="8"/>
                <c:pt idx="0">
                  <c:v>1812525.28</c:v>
                </c:pt>
                <c:pt idx="1">
                  <c:v>282799.74</c:v>
                </c:pt>
                <c:pt idx="2">
                  <c:v>29125785.610000007</c:v>
                </c:pt>
                <c:pt idx="3">
                  <c:v>11966769.549999999</c:v>
                </c:pt>
                <c:pt idx="4">
                  <c:v>1135224.1099999999</c:v>
                </c:pt>
                <c:pt idx="5">
                  <c:v>9196</c:v>
                </c:pt>
                <c:pt idx="6">
                  <c:v>1472725.3299999998</c:v>
                </c:pt>
                <c:pt idx="7">
                  <c:v>9341993.0899999999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MAR</a:t>
            </a:r>
            <a:r>
              <a:rPr lang="pt-BR" sz="1000" b="0" i="1" baseline="0"/>
              <a:t> </a:t>
            </a:r>
            <a:r>
              <a:rPr lang="pt-BR" sz="1000" b="0" i="1"/>
              <a:t>/ 2017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122960173456578"/>
                  <c:y val="-0.1237068895799790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9187873254973565E-3"/>
                  <c:y val="-0.1381056779667247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6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583152649397085"/>
                  <c:y val="-0.14617319893836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MARÇO!$C$15:$C$22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MARÇO!$D$15:$D$22</c:f>
              <c:numCache>
                <c:formatCode>#,##0.00</c:formatCode>
                <c:ptCount val="8"/>
                <c:pt idx="0">
                  <c:v>1886743.55</c:v>
                </c:pt>
                <c:pt idx="1">
                  <c:v>327428.74</c:v>
                </c:pt>
                <c:pt idx="2">
                  <c:v>41755585.830000006</c:v>
                </c:pt>
                <c:pt idx="3">
                  <c:v>12296664.140000001</c:v>
                </c:pt>
                <c:pt idx="4">
                  <c:v>1433469.6099999999</c:v>
                </c:pt>
                <c:pt idx="5">
                  <c:v>9311</c:v>
                </c:pt>
                <c:pt idx="6">
                  <c:v>2604832.56</c:v>
                </c:pt>
                <c:pt idx="7">
                  <c:v>14210828.050000001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abr</a:t>
            </a:r>
            <a:r>
              <a:rPr lang="pt-BR" sz="1000" b="0" i="1" baseline="0"/>
              <a:t> </a:t>
            </a:r>
            <a:r>
              <a:rPr lang="pt-BR" sz="1000" b="0" i="1"/>
              <a:t>/ 2017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122960173456578"/>
                  <c:y val="-0.1237068895799790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9187873254973565E-3"/>
                  <c:y val="-0.1381056779667247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6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583152649397085"/>
                  <c:y val="-0.14617319893836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ABRIL!$C$15:$C$22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ABRIL!$D$15:$D$22</c:f>
              <c:numCache>
                <c:formatCode>#,##0.00</c:formatCode>
                <c:ptCount val="8"/>
                <c:pt idx="0">
                  <c:v>2054886.6600000001</c:v>
                </c:pt>
                <c:pt idx="1">
                  <c:v>362143.34</c:v>
                </c:pt>
                <c:pt idx="2">
                  <c:v>54027025.310000017</c:v>
                </c:pt>
                <c:pt idx="3">
                  <c:v>12725662.84</c:v>
                </c:pt>
                <c:pt idx="4">
                  <c:v>1433469.6099999999</c:v>
                </c:pt>
                <c:pt idx="5">
                  <c:v>103786.5</c:v>
                </c:pt>
                <c:pt idx="6">
                  <c:v>3175518.2500000005</c:v>
                </c:pt>
                <c:pt idx="7">
                  <c:v>19125267.610000003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MAIO/ 2017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3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330689642055611"/>
                  <c:y val="-7.9272443885690762E-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753242801171593"/>
                  <c:y val="5.370181668467911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7497051998934915E-3"/>
                  <c:y val="-0.1754539506091150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327893795884122E-2"/>
                  <c:y val="-1.17194174257629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MAIO!$C$15:$C$22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MAIO!$D$15:$D$22</c:f>
              <c:numCache>
                <c:formatCode>#,##0.00</c:formatCode>
                <c:ptCount val="8"/>
                <c:pt idx="0">
                  <c:v>2248489.6999999997</c:v>
                </c:pt>
                <c:pt idx="1">
                  <c:v>541951.57000000007</c:v>
                </c:pt>
                <c:pt idx="2">
                  <c:v>66509679.18</c:v>
                </c:pt>
                <c:pt idx="3">
                  <c:v>13405224.220000001</c:v>
                </c:pt>
                <c:pt idx="4">
                  <c:v>1456237.6099999999</c:v>
                </c:pt>
                <c:pt idx="5">
                  <c:v>612198.5</c:v>
                </c:pt>
                <c:pt idx="6">
                  <c:v>4175124.8299999996</c:v>
                </c:pt>
                <c:pt idx="7">
                  <c:v>4175124.8299999996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JUN/ 2017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330689642055611"/>
                  <c:y val="-7.9272443885690762E-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1613146182814105"/>
                  <c:y val="6.490629847739617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7497051998934915E-3"/>
                  <c:y val="-0.1754539506091150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8447886948913994"/>
                  <c:y val="-0.1349687171456509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JUNHO!$C$15:$C$22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JUNHO!$D$15:$D$22</c:f>
              <c:numCache>
                <c:formatCode>#,##0.00</c:formatCode>
                <c:ptCount val="8"/>
                <c:pt idx="0">
                  <c:v>2265362.5299999998</c:v>
                </c:pt>
                <c:pt idx="1">
                  <c:v>538809.57000000007</c:v>
                </c:pt>
                <c:pt idx="2">
                  <c:v>81281830.619999975</c:v>
                </c:pt>
                <c:pt idx="3">
                  <c:v>13620921.01</c:v>
                </c:pt>
                <c:pt idx="4">
                  <c:v>1613100.27</c:v>
                </c:pt>
                <c:pt idx="5">
                  <c:v>699938.25</c:v>
                </c:pt>
                <c:pt idx="6">
                  <c:v>5439883.2499999991</c:v>
                </c:pt>
                <c:pt idx="7">
                  <c:v>29345825.440000005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JUL/ 2017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330689642055611"/>
                  <c:y val="-7.9272443885690762E-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1613146182814105"/>
                  <c:y val="6.490629847739617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7497051998934915E-3"/>
                  <c:y val="-0.1754539506091150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8447886948913994"/>
                  <c:y val="-0.1349687171456509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'JULHO (2)'!$C$15:$C$22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'JULHO (2)'!$D$15:$D$22</c:f>
              <c:numCache>
                <c:formatCode>#,##0.00</c:formatCode>
                <c:ptCount val="8"/>
                <c:pt idx="0">
                  <c:v>2669074.02</c:v>
                </c:pt>
                <c:pt idx="1">
                  <c:v>593864.77</c:v>
                </c:pt>
                <c:pt idx="2">
                  <c:v>93954229.690000013</c:v>
                </c:pt>
                <c:pt idx="3">
                  <c:v>13733703.09</c:v>
                </c:pt>
                <c:pt idx="4">
                  <c:v>1631563.07</c:v>
                </c:pt>
                <c:pt idx="5">
                  <c:v>1473248.5999999999</c:v>
                </c:pt>
                <c:pt idx="6">
                  <c:v>6113692.7499999991</c:v>
                </c:pt>
                <c:pt idx="7">
                  <c:v>36362731.810000002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AGO / 2017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330689642055611"/>
                  <c:y val="-7.9272443885690762E-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1613146182814105"/>
                  <c:y val="6.490629847739617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7497051998934915E-3"/>
                  <c:y val="-0.1754539506091150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8447886948913994"/>
                  <c:y val="-0.1349687171456509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AGOSTO!$C$15:$C$22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AGOSTO!$D$15:$D$22</c:f>
              <c:numCache>
                <c:formatCode>#,##0.00</c:formatCode>
                <c:ptCount val="8"/>
                <c:pt idx="0">
                  <c:v>2831114.15</c:v>
                </c:pt>
                <c:pt idx="1">
                  <c:v>618500.72</c:v>
                </c:pt>
                <c:pt idx="2">
                  <c:v>106345143.74999999</c:v>
                </c:pt>
                <c:pt idx="3">
                  <c:v>14098151.02</c:v>
                </c:pt>
                <c:pt idx="4">
                  <c:v>1631451.32</c:v>
                </c:pt>
                <c:pt idx="5">
                  <c:v>1483055.6299999997</c:v>
                </c:pt>
                <c:pt idx="6">
                  <c:v>6779933.4400000004</c:v>
                </c:pt>
                <c:pt idx="7">
                  <c:v>41578373.450000003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SET / 2017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330689642055611"/>
                  <c:y val="-7.9272443885690762E-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1613146182814105"/>
                  <c:y val="6.490629847739617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5033283882992885E-3"/>
                  <c:y val="-0.1381056779667247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8447886948913994"/>
                  <c:y val="-0.1349687171456509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SETEMBRO!$C$15:$C$22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SETEMBRO!$D$15:$D$22</c:f>
              <c:numCache>
                <c:formatCode>#,##0.00</c:formatCode>
                <c:ptCount val="8"/>
                <c:pt idx="0">
                  <c:v>2928667.57</c:v>
                </c:pt>
                <c:pt idx="1">
                  <c:v>663995.72</c:v>
                </c:pt>
                <c:pt idx="2">
                  <c:v>118986753.32999998</c:v>
                </c:pt>
                <c:pt idx="3">
                  <c:v>14356985.979999999</c:v>
                </c:pt>
                <c:pt idx="4">
                  <c:v>1631451.26</c:v>
                </c:pt>
                <c:pt idx="5">
                  <c:v>1489390.1099999996</c:v>
                </c:pt>
                <c:pt idx="6">
                  <c:v>7800390.4399999995</c:v>
                </c:pt>
                <c:pt idx="7">
                  <c:v>46806489.210000001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66" t="s">
        <v>17</v>
      </c>
      <c r="B1" s="66"/>
      <c r="C1" s="66"/>
      <c r="D1" s="66"/>
      <c r="E1" s="66"/>
      <c r="F1" s="66"/>
      <c r="G1" s="66"/>
      <c r="H1" s="66"/>
      <c r="I1" s="66"/>
    </row>
    <row r="2" spans="1:9" s="1" customFormat="1" ht="15" customHeight="1" thickBot="1" x14ac:dyDescent="0.2">
      <c r="A2" s="67" t="s">
        <v>0</v>
      </c>
      <c r="B2" s="68" t="s">
        <v>6</v>
      </c>
      <c r="C2" s="69" t="s">
        <v>1</v>
      </c>
      <c r="D2" s="71" t="s">
        <v>18</v>
      </c>
      <c r="E2" s="67"/>
      <c r="F2" s="2" t="s">
        <v>2</v>
      </c>
      <c r="G2" s="2"/>
      <c r="H2" s="71" t="s">
        <v>3</v>
      </c>
      <c r="I2" s="72"/>
    </row>
    <row r="3" spans="1:9" s="1" customFormat="1" ht="15" customHeight="1" thickBot="1" x14ac:dyDescent="0.2">
      <c r="A3" s="67"/>
      <c r="B3" s="68"/>
      <c r="C3" s="70"/>
      <c r="D3" s="13" t="s">
        <v>4</v>
      </c>
      <c r="E3" s="11" t="s">
        <v>5</v>
      </c>
      <c r="F3" s="13" t="s">
        <v>4</v>
      </c>
      <c r="G3" s="11" t="s">
        <v>5</v>
      </c>
      <c r="H3" s="13" t="s">
        <v>4</v>
      </c>
      <c r="I3" s="12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9">
        <v>4000000</v>
      </c>
      <c r="D4" s="24">
        <v>0</v>
      </c>
      <c r="E4" s="20">
        <v>0</v>
      </c>
      <c r="F4" s="26">
        <v>0</v>
      </c>
      <c r="G4" s="21">
        <v>0</v>
      </c>
      <c r="H4" s="26">
        <v>4000000</v>
      </c>
      <c r="I4" s="17">
        <v>2.0723829794288768</v>
      </c>
    </row>
    <row r="5" spans="1:9" s="1" customFormat="1" ht="12.95" customHeight="1" x14ac:dyDescent="0.2">
      <c r="A5" s="8">
        <v>1869</v>
      </c>
      <c r="B5" s="10" t="s">
        <v>8</v>
      </c>
      <c r="C5" s="22">
        <v>2600000</v>
      </c>
      <c r="D5" s="25">
        <v>243745.74000000002</v>
      </c>
      <c r="E5" s="23">
        <v>0.71055597193373266</v>
      </c>
      <c r="F5" s="27">
        <v>243745.74000000002</v>
      </c>
      <c r="G5" s="18">
        <v>0.71055597193373266</v>
      </c>
      <c r="H5" s="27">
        <v>2356254.2599999998</v>
      </c>
      <c r="I5" s="18">
        <v>1.2207653059076959</v>
      </c>
    </row>
    <row r="6" spans="1:9" s="1" customFormat="1" ht="12.95" customHeight="1" x14ac:dyDescent="0.2">
      <c r="A6" s="7">
        <v>11134</v>
      </c>
      <c r="B6" s="9" t="s">
        <v>9</v>
      </c>
      <c r="C6" s="30">
        <v>184514200</v>
      </c>
      <c r="D6" s="31">
        <v>16592775.960000001</v>
      </c>
      <c r="E6" s="32">
        <v>48.370470184777275</v>
      </c>
      <c r="F6" s="33">
        <v>16592775.960000001</v>
      </c>
      <c r="G6" s="17">
        <v>48.370470184777275</v>
      </c>
      <c r="H6" s="33">
        <v>167921424.03999999</v>
      </c>
      <c r="I6" s="17">
        <v>86.999375265488766</v>
      </c>
    </row>
    <row r="7" spans="1:9" s="1" customFormat="1" ht="12.95" customHeight="1" x14ac:dyDescent="0.2">
      <c r="A7" s="8">
        <v>1858</v>
      </c>
      <c r="B7" s="10" t="s">
        <v>10</v>
      </c>
      <c r="C7" s="22">
        <v>18850000</v>
      </c>
      <c r="D7" s="25">
        <v>11675246.360000001</v>
      </c>
      <c r="E7" s="23">
        <v>34.035122110833917</v>
      </c>
      <c r="F7" s="25">
        <v>11675246.360000001</v>
      </c>
      <c r="G7" s="18">
        <v>34.035122110833917</v>
      </c>
      <c r="H7" s="27">
        <v>7174753.6399999987</v>
      </c>
      <c r="I7" s="18">
        <v>3.7172093312828447</v>
      </c>
    </row>
    <row r="8" spans="1:9" s="1" customFormat="1" ht="12.95" customHeight="1" x14ac:dyDescent="0.2">
      <c r="A8" s="7">
        <v>1882</v>
      </c>
      <c r="B8" s="9" t="s">
        <v>11</v>
      </c>
      <c r="C8" s="30">
        <v>2100000</v>
      </c>
      <c r="D8" s="31">
        <v>680149.11</v>
      </c>
      <c r="E8" s="32">
        <v>1.9827382907939772</v>
      </c>
      <c r="F8" s="33">
        <v>680149.11</v>
      </c>
      <c r="G8" s="17">
        <v>1.9827382907939772</v>
      </c>
      <c r="H8" s="33">
        <v>1419850.8900000001</v>
      </c>
      <c r="I8" s="17">
        <v>0.73561870444073585</v>
      </c>
    </row>
    <row r="9" spans="1:9" s="1" customFormat="1" ht="12.95" customHeight="1" x14ac:dyDescent="0.2">
      <c r="A9" s="8">
        <v>11135</v>
      </c>
      <c r="B9" s="10" t="s">
        <v>12</v>
      </c>
      <c r="C9" s="22">
        <v>2600000</v>
      </c>
      <c r="D9" s="25">
        <v>6197</v>
      </c>
      <c r="E9" s="23">
        <v>1.806519924439845E-2</v>
      </c>
      <c r="F9" s="27">
        <v>6197</v>
      </c>
      <c r="G9" s="18">
        <v>1.806519924439845E-2</v>
      </c>
      <c r="H9" s="27">
        <v>2593803</v>
      </c>
      <c r="I9" s="18">
        <v>1.3438382972978899</v>
      </c>
    </row>
    <row r="10" spans="1:9" s="1" customFormat="1" ht="12.95" customHeight="1" x14ac:dyDescent="0.2">
      <c r="A10" s="7">
        <v>1786</v>
      </c>
      <c r="B10" s="9" t="s">
        <v>13</v>
      </c>
      <c r="C10" s="30">
        <v>8048000</v>
      </c>
      <c r="D10" s="31">
        <v>499568.73999999993</v>
      </c>
      <c r="E10" s="32">
        <v>1.4563189969942043</v>
      </c>
      <c r="F10" s="33">
        <v>499568.73999999993</v>
      </c>
      <c r="G10" s="17">
        <v>1.4563189969942043</v>
      </c>
      <c r="H10" s="33">
        <v>7548431.2599999998</v>
      </c>
      <c r="I10" s="17">
        <v>3.9108101161532183</v>
      </c>
    </row>
    <row r="11" spans="1:9" s="1" customFormat="1" ht="12.95" customHeight="1" x14ac:dyDescent="0.2">
      <c r="A11" s="8">
        <v>9359</v>
      </c>
      <c r="B11" s="10" t="s">
        <v>14</v>
      </c>
      <c r="C11" s="22">
        <v>4605841.32</v>
      </c>
      <c r="D11" s="25">
        <v>4605841.32</v>
      </c>
      <c r="E11" s="23">
        <v>13.426729245422489</v>
      </c>
      <c r="F11" s="27">
        <v>4605841.32</v>
      </c>
      <c r="G11" s="18">
        <v>13.426729245422489</v>
      </c>
      <c r="H11" s="27">
        <v>0</v>
      </c>
      <c r="I11" s="18">
        <v>0</v>
      </c>
    </row>
    <row r="12" spans="1:9" s="1" customFormat="1" ht="15" customHeight="1" x14ac:dyDescent="0.15">
      <c r="A12" s="64" t="s">
        <v>15</v>
      </c>
      <c r="B12" s="64"/>
      <c r="C12" s="28">
        <f>SUM(C4:C11)</f>
        <v>227318041.31999999</v>
      </c>
      <c r="D12" s="28">
        <f t="shared" ref="D12:I12" si="0">SUM(D4:D11)</f>
        <v>34303524.230000004</v>
      </c>
      <c r="E12" s="28">
        <f t="shared" si="0"/>
        <v>100</v>
      </c>
      <c r="F12" s="28">
        <f t="shared" si="0"/>
        <v>34303524.230000004</v>
      </c>
      <c r="G12" s="28">
        <f t="shared" si="0"/>
        <v>100</v>
      </c>
      <c r="H12" s="28">
        <f t="shared" si="0"/>
        <v>193014517.08999994</v>
      </c>
      <c r="I12" s="29">
        <f t="shared" si="0"/>
        <v>100.00000000000003</v>
      </c>
    </row>
    <row r="13" spans="1:9" x14ac:dyDescent="0.25">
      <c r="A13" s="65" t="s">
        <v>16</v>
      </c>
      <c r="B13" s="65"/>
      <c r="C13" s="65"/>
      <c r="D13" s="65"/>
      <c r="E13" s="65"/>
      <c r="F13" s="65"/>
      <c r="G13" s="65"/>
      <c r="H13" s="65"/>
      <c r="I13" s="65"/>
    </row>
    <row r="15" spans="1:9" x14ac:dyDescent="0.25">
      <c r="C15" s="6">
        <v>1843</v>
      </c>
      <c r="D15" s="4">
        <f t="shared" ref="D15:D20" si="1">F4</f>
        <v>0</v>
      </c>
      <c r="E15" s="5">
        <f>(D15/D$24)*100</f>
        <v>0</v>
      </c>
    </row>
    <row r="16" spans="1:9" x14ac:dyDescent="0.25">
      <c r="C16" s="6">
        <v>1869</v>
      </c>
      <c r="D16" s="4">
        <f t="shared" si="1"/>
        <v>243745.74000000002</v>
      </c>
      <c r="E16" s="5">
        <f t="shared" ref="E16:E22" si="2">(D16/D$24)*100</f>
        <v>0.71055597193373266</v>
      </c>
    </row>
    <row r="17" spans="3:5" x14ac:dyDescent="0.25">
      <c r="C17" s="6">
        <v>11134</v>
      </c>
      <c r="D17" s="4">
        <f t="shared" si="1"/>
        <v>16592775.960000001</v>
      </c>
      <c r="E17" s="5">
        <f t="shared" si="2"/>
        <v>48.370470184777275</v>
      </c>
    </row>
    <row r="18" spans="3:5" x14ac:dyDescent="0.25">
      <c r="C18" s="6">
        <v>1858</v>
      </c>
      <c r="D18" s="4">
        <f t="shared" si="1"/>
        <v>11675246.360000001</v>
      </c>
      <c r="E18" s="5">
        <f t="shared" si="2"/>
        <v>34.035122110833917</v>
      </c>
    </row>
    <row r="19" spans="3:5" x14ac:dyDescent="0.25">
      <c r="C19" s="6">
        <v>1882</v>
      </c>
      <c r="D19" s="4">
        <f t="shared" si="1"/>
        <v>680149.11</v>
      </c>
      <c r="E19" s="5">
        <f t="shared" si="2"/>
        <v>1.9827382907939772</v>
      </c>
    </row>
    <row r="20" spans="3:5" x14ac:dyDescent="0.25">
      <c r="C20" s="6">
        <v>11135</v>
      </c>
      <c r="D20" s="4">
        <f t="shared" si="1"/>
        <v>6197</v>
      </c>
      <c r="E20" s="5">
        <f t="shared" si="2"/>
        <v>1.806519924439845E-2</v>
      </c>
    </row>
    <row r="21" spans="3:5" x14ac:dyDescent="0.25">
      <c r="C21" s="6">
        <v>1786</v>
      </c>
      <c r="D21" s="4">
        <f>D10</f>
        <v>499568.73999999993</v>
      </c>
      <c r="E21" s="5">
        <f t="shared" si="2"/>
        <v>1.4563189969942043</v>
      </c>
    </row>
    <row r="22" spans="3:5" x14ac:dyDescent="0.25">
      <c r="C22" s="6">
        <v>9359</v>
      </c>
      <c r="D22" s="4">
        <f>F11</f>
        <v>4605841.32</v>
      </c>
      <c r="E22" s="5">
        <f t="shared" si="2"/>
        <v>13.426729245422489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34303524.230000004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66" t="s">
        <v>17</v>
      </c>
      <c r="B1" s="66"/>
      <c r="C1" s="66"/>
      <c r="D1" s="66"/>
      <c r="E1" s="66"/>
      <c r="F1" s="66"/>
      <c r="G1" s="66"/>
      <c r="H1" s="66"/>
      <c r="I1" s="66"/>
    </row>
    <row r="2" spans="1:9" s="1" customFormat="1" ht="15" customHeight="1" thickBot="1" x14ac:dyDescent="0.2">
      <c r="A2" s="67" t="s">
        <v>0</v>
      </c>
      <c r="B2" s="68" t="s">
        <v>6</v>
      </c>
      <c r="C2" s="69" t="s">
        <v>1</v>
      </c>
      <c r="D2" s="71" t="s">
        <v>27</v>
      </c>
      <c r="E2" s="67"/>
      <c r="F2" s="2" t="s">
        <v>2</v>
      </c>
      <c r="G2" s="2"/>
      <c r="H2" s="71" t="s">
        <v>3</v>
      </c>
      <c r="I2" s="72"/>
    </row>
    <row r="3" spans="1:9" s="1" customFormat="1" ht="15" customHeight="1" thickBot="1" x14ac:dyDescent="0.2">
      <c r="A3" s="67"/>
      <c r="B3" s="68"/>
      <c r="C3" s="70"/>
      <c r="D3" s="56" t="s">
        <v>4</v>
      </c>
      <c r="E3" s="55" t="s">
        <v>5</v>
      </c>
      <c r="F3" s="56" t="s">
        <v>4</v>
      </c>
      <c r="G3" s="55" t="s">
        <v>5</v>
      </c>
      <c r="H3" s="56" t="s">
        <v>4</v>
      </c>
      <c r="I3" s="57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9">
        <v>6300000</v>
      </c>
      <c r="D4" s="24">
        <v>1308.53</v>
      </c>
      <c r="E4" s="20">
        <v>6.6034484350953847E-3</v>
      </c>
      <c r="F4" s="26">
        <v>2929976.1</v>
      </c>
      <c r="G4" s="21">
        <v>1.3660837112299249</v>
      </c>
      <c r="H4" s="26">
        <v>3370023.9</v>
      </c>
      <c r="I4" s="17">
        <v>4.1612025523931511</v>
      </c>
    </row>
    <row r="5" spans="1:9" s="1" customFormat="1" ht="12.95" customHeight="1" x14ac:dyDescent="0.2">
      <c r="A5" s="8">
        <v>1869</v>
      </c>
      <c r="B5" s="10" t="s">
        <v>8</v>
      </c>
      <c r="C5" s="22">
        <v>3200000</v>
      </c>
      <c r="D5" s="25">
        <v>119334.9</v>
      </c>
      <c r="E5" s="23">
        <v>0.60221917621855381</v>
      </c>
      <c r="F5" s="27">
        <v>783330.62</v>
      </c>
      <c r="G5" s="18">
        <v>0.36522318406953491</v>
      </c>
      <c r="H5" s="27">
        <v>2416669.38</v>
      </c>
      <c r="I5" s="18">
        <v>2.9840295175195557</v>
      </c>
    </row>
    <row r="6" spans="1:9" s="1" customFormat="1" ht="12.95" customHeight="1" x14ac:dyDescent="0.2">
      <c r="A6" s="7">
        <v>11134</v>
      </c>
      <c r="B6" s="9" t="s">
        <v>9</v>
      </c>
      <c r="C6" s="30">
        <v>190344200</v>
      </c>
      <c r="D6" s="31">
        <v>12366765.499999996</v>
      </c>
      <c r="E6" s="32">
        <v>62.408426469524258</v>
      </c>
      <c r="F6" s="33">
        <v>131353518.82999998</v>
      </c>
      <c r="G6" s="17">
        <v>61.242787095224493</v>
      </c>
      <c r="H6" s="33">
        <v>58990681.170000017</v>
      </c>
      <c r="I6" s="17">
        <v>72.83989085419087</v>
      </c>
    </row>
    <row r="7" spans="1:9" s="1" customFormat="1" ht="12.95" customHeight="1" x14ac:dyDescent="0.2">
      <c r="A7" s="8">
        <v>1858</v>
      </c>
      <c r="B7" s="10" t="s">
        <v>10</v>
      </c>
      <c r="C7" s="22">
        <v>23536911.600000001</v>
      </c>
      <c r="D7" s="25">
        <v>1096124.75</v>
      </c>
      <c r="E7" s="23">
        <v>5.5315531665738042</v>
      </c>
      <c r="F7" s="25">
        <v>15453110.729999999</v>
      </c>
      <c r="G7" s="18">
        <v>7.2049198135388792</v>
      </c>
      <c r="H7" s="27">
        <v>8083800.8700000029</v>
      </c>
      <c r="I7" s="18">
        <v>9.9816303419337729</v>
      </c>
    </row>
    <row r="8" spans="1:9" s="1" customFormat="1" ht="12.95" customHeight="1" x14ac:dyDescent="0.2">
      <c r="A8" s="7">
        <v>1882</v>
      </c>
      <c r="B8" s="9" t="s">
        <v>11</v>
      </c>
      <c r="C8" s="30">
        <v>3700000</v>
      </c>
      <c r="D8" s="31">
        <v>7780</v>
      </c>
      <c r="E8" s="32">
        <v>3.9261483363042568E-2</v>
      </c>
      <c r="F8" s="33">
        <v>1639231.26</v>
      </c>
      <c r="G8" s="17">
        <v>0.76428170292068454</v>
      </c>
      <c r="H8" s="33">
        <v>2060768.74</v>
      </c>
      <c r="I8" s="17">
        <v>2.5445742805503593</v>
      </c>
    </row>
    <row r="9" spans="1:9" s="1" customFormat="1" ht="12.95" customHeight="1" x14ac:dyDescent="0.2">
      <c r="A9" s="8">
        <v>11135</v>
      </c>
      <c r="B9" s="10" t="s">
        <v>12</v>
      </c>
      <c r="C9" s="22">
        <v>3500000</v>
      </c>
      <c r="D9" s="25">
        <v>177314.75</v>
      </c>
      <c r="E9" s="23">
        <v>0.8948123531037343</v>
      </c>
      <c r="F9" s="27">
        <v>1666704.8599999996</v>
      </c>
      <c r="G9" s="18">
        <v>0.77709110346454768</v>
      </c>
      <c r="H9" s="27">
        <v>1833295.1400000004</v>
      </c>
      <c r="I9" s="18">
        <v>2.2636968289328632</v>
      </c>
    </row>
    <row r="10" spans="1:9" s="1" customFormat="1" ht="12.95" customHeight="1" x14ac:dyDescent="0.2">
      <c r="A10" s="7">
        <v>1786</v>
      </c>
      <c r="B10" s="9" t="s">
        <v>13</v>
      </c>
      <c r="C10" s="30">
        <v>12798000</v>
      </c>
      <c r="D10" s="31">
        <v>766070.12</v>
      </c>
      <c r="E10" s="32">
        <v>3.8659446364143992</v>
      </c>
      <c r="F10" s="33">
        <v>8566460.5600000005</v>
      </c>
      <c r="G10" s="17">
        <v>3.9940606457198</v>
      </c>
      <c r="H10" s="33">
        <v>4231539.4399999995</v>
      </c>
      <c r="I10" s="17">
        <v>5.2249756205824776</v>
      </c>
    </row>
    <row r="11" spans="1:9" s="1" customFormat="1" ht="12.95" customHeight="1" x14ac:dyDescent="0.2">
      <c r="A11" s="8">
        <v>9359</v>
      </c>
      <c r="B11" s="10" t="s">
        <v>14</v>
      </c>
      <c r="C11" s="22">
        <v>52087649.193156019</v>
      </c>
      <c r="D11" s="25">
        <v>5281159.9799999995</v>
      </c>
      <c r="E11" s="23">
        <v>26.651179266367127</v>
      </c>
      <c r="F11" s="27">
        <v>52087649.189999998</v>
      </c>
      <c r="G11" s="18">
        <v>24.285552743832138</v>
      </c>
      <c r="H11" s="27">
        <v>3.1560212373733521E-3</v>
      </c>
      <c r="I11" s="18">
        <v>3.8969586026867589E-9</v>
      </c>
    </row>
    <row r="12" spans="1:9" s="1" customFormat="1" ht="15" customHeight="1" x14ac:dyDescent="0.15">
      <c r="A12" s="64" t="s">
        <v>15</v>
      </c>
      <c r="B12" s="64"/>
      <c r="C12" s="28">
        <f>SUM(C4:C11)</f>
        <v>295466760.79315603</v>
      </c>
      <c r="D12" s="28">
        <f t="shared" ref="D12:I12" si="0">SUM(D4:D11)</f>
        <v>19815858.529999994</v>
      </c>
      <c r="E12" s="28">
        <f t="shared" si="0"/>
        <v>100.00000000000001</v>
      </c>
      <c r="F12" s="28">
        <f t="shared" si="0"/>
        <v>214479982.14999998</v>
      </c>
      <c r="G12" s="28">
        <f t="shared" si="0"/>
        <v>100</v>
      </c>
      <c r="H12" s="28">
        <f t="shared" si="0"/>
        <v>80986778.643156037</v>
      </c>
      <c r="I12" s="28">
        <f t="shared" si="0"/>
        <v>100.00000000000003</v>
      </c>
    </row>
    <row r="13" spans="1:9" x14ac:dyDescent="0.25">
      <c r="A13" s="65" t="s">
        <v>16</v>
      </c>
      <c r="B13" s="65"/>
      <c r="C13" s="65"/>
      <c r="D13" s="65"/>
      <c r="E13" s="65"/>
      <c r="F13" s="65"/>
      <c r="G13" s="65"/>
      <c r="H13" s="65"/>
      <c r="I13" s="65"/>
    </row>
    <row r="15" spans="1:9" x14ac:dyDescent="0.25">
      <c r="C15" s="6">
        <v>1843</v>
      </c>
      <c r="D15" s="4">
        <f t="shared" ref="D15:D20" si="1">F4</f>
        <v>2929976.1</v>
      </c>
      <c r="E15" s="5">
        <f>(D15/D$24)*100</f>
        <v>1.3660837112299249</v>
      </c>
    </row>
    <row r="16" spans="1:9" x14ac:dyDescent="0.25">
      <c r="C16" s="6">
        <v>1869</v>
      </c>
      <c r="D16" s="4">
        <f t="shared" si="1"/>
        <v>783330.62</v>
      </c>
      <c r="E16" s="5">
        <f t="shared" ref="E16:E22" si="2">(D16/D$24)*100</f>
        <v>0.36522318406953491</v>
      </c>
    </row>
    <row r="17" spans="3:5" x14ac:dyDescent="0.25">
      <c r="C17" s="6">
        <v>11134</v>
      </c>
      <c r="D17" s="4">
        <f t="shared" si="1"/>
        <v>131353518.82999998</v>
      </c>
      <c r="E17" s="5">
        <f t="shared" si="2"/>
        <v>61.242787095224493</v>
      </c>
    </row>
    <row r="18" spans="3:5" x14ac:dyDescent="0.25">
      <c r="C18" s="6">
        <v>1858</v>
      </c>
      <c r="D18" s="4">
        <f t="shared" si="1"/>
        <v>15453110.729999999</v>
      </c>
      <c r="E18" s="5">
        <f t="shared" si="2"/>
        <v>7.2049198135388792</v>
      </c>
    </row>
    <row r="19" spans="3:5" x14ac:dyDescent="0.25">
      <c r="C19" s="6">
        <v>1882</v>
      </c>
      <c r="D19" s="4">
        <f t="shared" si="1"/>
        <v>1639231.26</v>
      </c>
      <c r="E19" s="5">
        <f t="shared" si="2"/>
        <v>0.76428170292068454</v>
      </c>
    </row>
    <row r="20" spans="3:5" x14ac:dyDescent="0.25">
      <c r="C20" s="6">
        <v>11135</v>
      </c>
      <c r="D20" s="4">
        <f t="shared" si="1"/>
        <v>1666704.8599999996</v>
      </c>
      <c r="E20" s="5">
        <f t="shared" si="2"/>
        <v>0.77709110346454768</v>
      </c>
    </row>
    <row r="21" spans="3:5" x14ac:dyDescent="0.25">
      <c r="C21" s="6">
        <v>1786</v>
      </c>
      <c r="D21" s="4">
        <f>F10</f>
        <v>8566460.5600000005</v>
      </c>
      <c r="E21" s="5">
        <f t="shared" si="2"/>
        <v>3.9940606457198</v>
      </c>
    </row>
    <row r="22" spans="3:5" x14ac:dyDescent="0.25">
      <c r="C22" s="6">
        <v>9359</v>
      </c>
      <c r="D22" s="4">
        <f>F11</f>
        <v>52087649.189999998</v>
      </c>
      <c r="E22" s="5">
        <f t="shared" si="2"/>
        <v>24.285552743832138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214479982.14999998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66" t="s">
        <v>17</v>
      </c>
      <c r="B1" s="66"/>
      <c r="C1" s="66"/>
      <c r="D1" s="66"/>
      <c r="E1" s="66"/>
      <c r="F1" s="66"/>
      <c r="G1" s="66"/>
      <c r="H1" s="66"/>
      <c r="I1" s="66"/>
    </row>
    <row r="2" spans="1:9" s="1" customFormat="1" ht="15" customHeight="1" thickBot="1" x14ac:dyDescent="0.2">
      <c r="A2" s="67" t="s">
        <v>0</v>
      </c>
      <c r="B2" s="68" t="s">
        <v>6</v>
      </c>
      <c r="C2" s="69" t="s">
        <v>1</v>
      </c>
      <c r="D2" s="71" t="s">
        <v>28</v>
      </c>
      <c r="E2" s="67"/>
      <c r="F2" s="2" t="s">
        <v>2</v>
      </c>
      <c r="G2" s="2"/>
      <c r="H2" s="71" t="s">
        <v>3</v>
      </c>
      <c r="I2" s="72"/>
    </row>
    <row r="3" spans="1:9" s="1" customFormat="1" ht="15" customHeight="1" thickBot="1" x14ac:dyDescent="0.2">
      <c r="A3" s="67"/>
      <c r="B3" s="68"/>
      <c r="C3" s="70"/>
      <c r="D3" s="59" t="s">
        <v>4</v>
      </c>
      <c r="E3" s="58" t="s">
        <v>5</v>
      </c>
      <c r="F3" s="59" t="s">
        <v>4</v>
      </c>
      <c r="G3" s="58" t="s">
        <v>5</v>
      </c>
      <c r="H3" s="59" t="s">
        <v>4</v>
      </c>
      <c r="I3" s="60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9">
        <v>6300000</v>
      </c>
      <c r="D4" s="24">
        <v>30196.16</v>
      </c>
      <c r="E4" s="20">
        <v>0.15826068392229065</v>
      </c>
      <c r="F4" s="26">
        <v>2960172.26</v>
      </c>
      <c r="G4" s="21">
        <v>1.2674140751806131</v>
      </c>
      <c r="H4" s="26">
        <v>3339827.74</v>
      </c>
      <c r="I4" s="17">
        <v>4.9642485812304171</v>
      </c>
    </row>
    <row r="5" spans="1:9" s="1" customFormat="1" ht="12.95" customHeight="1" x14ac:dyDescent="0.2">
      <c r="A5" s="8">
        <v>1869</v>
      </c>
      <c r="B5" s="10" t="s">
        <v>8</v>
      </c>
      <c r="C5" s="22">
        <v>3200000</v>
      </c>
      <c r="D5" s="25">
        <v>181297.88</v>
      </c>
      <c r="E5" s="23">
        <v>0.95019785570288995</v>
      </c>
      <c r="F5" s="27">
        <v>964628.5</v>
      </c>
      <c r="G5" s="18">
        <v>0.41301101112958954</v>
      </c>
      <c r="H5" s="27">
        <v>2235371.5</v>
      </c>
      <c r="I5" s="18">
        <v>3.3226084281214785</v>
      </c>
    </row>
    <row r="6" spans="1:9" s="1" customFormat="1" ht="12.95" customHeight="1" x14ac:dyDescent="0.2">
      <c r="A6" s="7">
        <v>11134</v>
      </c>
      <c r="B6" s="9" t="s">
        <v>9</v>
      </c>
      <c r="C6" s="30">
        <v>190344200</v>
      </c>
      <c r="D6" s="31">
        <v>12134726.09</v>
      </c>
      <c r="E6" s="32">
        <v>63.599148044422328</v>
      </c>
      <c r="F6" s="33">
        <v>143488244.91999996</v>
      </c>
      <c r="G6" s="17">
        <v>61.435283240770275</v>
      </c>
      <c r="H6" s="33">
        <v>46855955.080000043</v>
      </c>
      <c r="I6" s="17">
        <v>69.645690327755162</v>
      </c>
    </row>
    <row r="7" spans="1:9" s="1" customFormat="1" ht="12.95" customHeight="1" x14ac:dyDescent="0.2">
      <c r="A7" s="8">
        <v>1858</v>
      </c>
      <c r="B7" s="10" t="s">
        <v>10</v>
      </c>
      <c r="C7" s="22">
        <v>23536911.600000001</v>
      </c>
      <c r="D7" s="25">
        <v>136511.97</v>
      </c>
      <c r="E7" s="23">
        <v>0.71547103127613654</v>
      </c>
      <c r="F7" s="25">
        <v>15589622.699999999</v>
      </c>
      <c r="G7" s="18">
        <v>6.6747829184559668</v>
      </c>
      <c r="H7" s="27">
        <v>7947288.9000000022</v>
      </c>
      <c r="I7" s="18">
        <v>11.812680388855402</v>
      </c>
    </row>
    <row r="8" spans="1:9" s="1" customFormat="1" ht="12.95" customHeight="1" x14ac:dyDescent="0.2">
      <c r="A8" s="7">
        <v>1882</v>
      </c>
      <c r="B8" s="9" t="s">
        <v>11</v>
      </c>
      <c r="C8" s="30">
        <v>3700000</v>
      </c>
      <c r="D8" s="31">
        <v>514491.17</v>
      </c>
      <c r="E8" s="32">
        <v>2.6964926810620788</v>
      </c>
      <c r="F8" s="33">
        <v>2153722.4300000002</v>
      </c>
      <c r="G8" s="17">
        <v>0.92212813379117109</v>
      </c>
      <c r="H8" s="33">
        <v>1546277.5699999998</v>
      </c>
      <c r="I8" s="17">
        <v>2.2983539363802388</v>
      </c>
    </row>
    <row r="9" spans="1:9" s="1" customFormat="1" ht="12.95" customHeight="1" x14ac:dyDescent="0.2">
      <c r="A9" s="8">
        <v>11135</v>
      </c>
      <c r="B9" s="10" t="s">
        <v>12</v>
      </c>
      <c r="C9" s="22">
        <v>3500000</v>
      </c>
      <c r="D9" s="25">
        <v>961.91</v>
      </c>
      <c r="E9" s="23">
        <v>5.0414534322142483E-3</v>
      </c>
      <c r="F9" s="27">
        <v>1667666.7699999996</v>
      </c>
      <c r="G9" s="18">
        <v>0.71402072290515617</v>
      </c>
      <c r="H9" s="27">
        <v>1832333.2300000004</v>
      </c>
      <c r="I9" s="18">
        <v>2.7235409564473079</v>
      </c>
    </row>
    <row r="10" spans="1:9" s="1" customFormat="1" ht="12.95" customHeight="1" x14ac:dyDescent="0.2">
      <c r="A10" s="7">
        <v>1786</v>
      </c>
      <c r="B10" s="9" t="s">
        <v>13</v>
      </c>
      <c r="C10" s="30">
        <v>12798000</v>
      </c>
      <c r="D10" s="31">
        <v>710984.66999999993</v>
      </c>
      <c r="E10" s="32">
        <v>3.7263320942949076</v>
      </c>
      <c r="F10" s="33">
        <v>9277445.2299999986</v>
      </c>
      <c r="G10" s="17">
        <v>3.9721893300288005</v>
      </c>
      <c r="H10" s="33">
        <v>3520554.7700000014</v>
      </c>
      <c r="I10" s="17">
        <v>5.2328773765189709</v>
      </c>
    </row>
    <row r="11" spans="1:9" s="1" customFormat="1" ht="12.95" customHeight="1" x14ac:dyDescent="0.2">
      <c r="A11" s="8">
        <v>9359</v>
      </c>
      <c r="B11" s="10" t="s">
        <v>14</v>
      </c>
      <c r="C11" s="22">
        <v>57458492.933156013</v>
      </c>
      <c r="D11" s="25">
        <v>5370843.7399999993</v>
      </c>
      <c r="E11" s="23">
        <v>28.149056155887148</v>
      </c>
      <c r="F11" s="27">
        <v>57458492.93</v>
      </c>
      <c r="G11" s="18">
        <v>24.601170567738432</v>
      </c>
      <c r="H11" s="27">
        <v>3.1560137867927551E-3</v>
      </c>
      <c r="I11" s="18">
        <v>4.6910314492535991E-9</v>
      </c>
    </row>
    <row r="12" spans="1:9" s="1" customFormat="1" ht="15" customHeight="1" x14ac:dyDescent="0.15">
      <c r="A12" s="64" t="s">
        <v>15</v>
      </c>
      <c r="B12" s="64"/>
      <c r="C12" s="28">
        <f t="shared" ref="C12:I12" si="0">SUM(C4:C11)</f>
        <v>300837604.53315604</v>
      </c>
      <c r="D12" s="28">
        <f t="shared" si="0"/>
        <v>19080013.59</v>
      </c>
      <c r="E12" s="28">
        <f t="shared" si="0"/>
        <v>100</v>
      </c>
      <c r="F12" s="28">
        <f t="shared" si="0"/>
        <v>233559995.73999995</v>
      </c>
      <c r="G12" s="28">
        <f t="shared" si="0"/>
        <v>100.00000000000001</v>
      </c>
      <c r="H12" s="28">
        <f t="shared" si="0"/>
        <v>67277608.793156058</v>
      </c>
      <c r="I12" s="28">
        <f t="shared" si="0"/>
        <v>100</v>
      </c>
    </row>
    <row r="13" spans="1:9" x14ac:dyDescent="0.25">
      <c r="A13" s="65" t="s">
        <v>16</v>
      </c>
      <c r="B13" s="65"/>
      <c r="C13" s="65"/>
      <c r="D13" s="65"/>
      <c r="E13" s="65"/>
      <c r="F13" s="65"/>
      <c r="G13" s="65"/>
      <c r="H13" s="65"/>
      <c r="I13" s="65"/>
    </row>
    <row r="15" spans="1:9" x14ac:dyDescent="0.25">
      <c r="C15" s="6">
        <v>1843</v>
      </c>
      <c r="D15" s="4">
        <f t="shared" ref="D15:D20" si="1">F4</f>
        <v>2960172.26</v>
      </c>
      <c r="E15" s="5">
        <f>(D15/D$24)*100</f>
        <v>1.2674140751806131</v>
      </c>
    </row>
    <row r="16" spans="1:9" x14ac:dyDescent="0.25">
      <c r="C16" s="6">
        <v>1869</v>
      </c>
      <c r="D16" s="4">
        <f t="shared" si="1"/>
        <v>964628.5</v>
      </c>
      <c r="E16" s="5">
        <f t="shared" ref="E16:E22" si="2">(D16/D$24)*100</f>
        <v>0.41301101112958954</v>
      </c>
    </row>
    <row r="17" spans="3:5" x14ac:dyDescent="0.25">
      <c r="C17" s="6">
        <v>11134</v>
      </c>
      <c r="D17" s="4">
        <f t="shared" si="1"/>
        <v>143488244.91999996</v>
      </c>
      <c r="E17" s="5">
        <f t="shared" si="2"/>
        <v>61.435283240770275</v>
      </c>
    </row>
    <row r="18" spans="3:5" x14ac:dyDescent="0.25">
      <c r="C18" s="6">
        <v>1858</v>
      </c>
      <c r="D18" s="4">
        <f t="shared" si="1"/>
        <v>15589622.699999999</v>
      </c>
      <c r="E18" s="5">
        <f t="shared" si="2"/>
        <v>6.6747829184559668</v>
      </c>
    </row>
    <row r="19" spans="3:5" x14ac:dyDescent="0.25">
      <c r="C19" s="6">
        <v>1882</v>
      </c>
      <c r="D19" s="4">
        <f t="shared" si="1"/>
        <v>2153722.4300000002</v>
      </c>
      <c r="E19" s="5">
        <f t="shared" si="2"/>
        <v>0.92212813379117109</v>
      </c>
    </row>
    <row r="20" spans="3:5" x14ac:dyDescent="0.25">
      <c r="C20" s="6">
        <v>11135</v>
      </c>
      <c r="D20" s="4">
        <f t="shared" si="1"/>
        <v>1667666.7699999996</v>
      </c>
      <c r="E20" s="5">
        <f t="shared" si="2"/>
        <v>0.71402072290515617</v>
      </c>
    </row>
    <row r="21" spans="3:5" x14ac:dyDescent="0.25">
      <c r="C21" s="6">
        <v>1786</v>
      </c>
      <c r="D21" s="4">
        <f>F10</f>
        <v>9277445.2299999986</v>
      </c>
      <c r="E21" s="5">
        <f t="shared" si="2"/>
        <v>3.9721893300288005</v>
      </c>
    </row>
    <row r="22" spans="3:5" x14ac:dyDescent="0.25">
      <c r="C22" s="6">
        <v>9359</v>
      </c>
      <c r="D22" s="4">
        <f>F11</f>
        <v>57458492.93</v>
      </c>
      <c r="E22" s="5">
        <f t="shared" si="2"/>
        <v>24.601170567738432</v>
      </c>
    </row>
    <row r="23" spans="3:5" x14ac:dyDescent="0.25">
      <c r="D23" s="3"/>
      <c r="E23" s="5">
        <f>SUM(E15:E22)</f>
        <v>100.00000000000001</v>
      </c>
    </row>
    <row r="24" spans="3:5" x14ac:dyDescent="0.25">
      <c r="D24" s="3">
        <f>SUM(D15:D23)</f>
        <v>233559995.73999995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D23" sqref="D23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66" t="s">
        <v>17</v>
      </c>
      <c r="B1" s="66"/>
      <c r="C1" s="66"/>
      <c r="D1" s="66"/>
      <c r="E1" s="66"/>
      <c r="F1" s="66"/>
      <c r="G1" s="66"/>
      <c r="H1" s="66"/>
      <c r="I1" s="66"/>
    </row>
    <row r="2" spans="1:9" s="1" customFormat="1" ht="15" customHeight="1" thickBot="1" x14ac:dyDescent="0.2">
      <c r="A2" s="67" t="s">
        <v>0</v>
      </c>
      <c r="B2" s="68" t="s">
        <v>6</v>
      </c>
      <c r="C2" s="69" t="s">
        <v>1</v>
      </c>
      <c r="D2" s="71" t="s">
        <v>29</v>
      </c>
      <c r="E2" s="67"/>
      <c r="F2" s="2" t="s">
        <v>2</v>
      </c>
      <c r="G2" s="2"/>
      <c r="H2" s="71" t="s">
        <v>3</v>
      </c>
      <c r="I2" s="72"/>
    </row>
    <row r="3" spans="1:9" s="1" customFormat="1" ht="15" customHeight="1" thickBot="1" x14ac:dyDescent="0.2">
      <c r="A3" s="67"/>
      <c r="B3" s="68"/>
      <c r="C3" s="70"/>
      <c r="D3" s="62" t="s">
        <v>4</v>
      </c>
      <c r="E3" s="61" t="s">
        <v>5</v>
      </c>
      <c r="F3" s="62" t="s">
        <v>4</v>
      </c>
      <c r="G3" s="61" t="s">
        <v>5</v>
      </c>
      <c r="H3" s="62" t="s">
        <v>4</v>
      </c>
      <c r="I3" s="63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9">
        <v>3095487.99</v>
      </c>
      <c r="D4" s="24">
        <v>19888.849999999999</v>
      </c>
      <c r="E4" s="20">
        <v>6.8691226642635231E-2</v>
      </c>
      <c r="F4" s="26">
        <v>2980061.11</v>
      </c>
      <c r="G4" s="21">
        <v>1.1352008984805606</v>
      </c>
      <c r="H4" s="26">
        <v>115426.88000000035</v>
      </c>
      <c r="I4" s="17">
        <v>1.1714891500799585</v>
      </c>
    </row>
    <row r="5" spans="1:9" s="1" customFormat="1" ht="12.95" customHeight="1" x14ac:dyDescent="0.2">
      <c r="A5" s="8">
        <v>1869</v>
      </c>
      <c r="B5" s="10" t="s">
        <v>8</v>
      </c>
      <c r="C5" s="22">
        <v>1399402.5</v>
      </c>
      <c r="D5" s="25">
        <v>-156916</v>
      </c>
      <c r="E5" s="23">
        <v>-0.54194951039681794</v>
      </c>
      <c r="F5" s="27">
        <v>807712.5</v>
      </c>
      <c r="G5" s="18">
        <v>0.30768360844586168</v>
      </c>
      <c r="H5" s="27">
        <v>591690</v>
      </c>
      <c r="I5" s="18">
        <v>6.0051732768901713</v>
      </c>
    </row>
    <row r="6" spans="1:9" s="1" customFormat="1" ht="12.95" customHeight="1" x14ac:dyDescent="0.2">
      <c r="A6" s="7">
        <v>11134</v>
      </c>
      <c r="B6" s="9" t="s">
        <v>9</v>
      </c>
      <c r="C6" s="30">
        <v>170405812.28</v>
      </c>
      <c r="D6" s="31">
        <v>20073923.470000003</v>
      </c>
      <c r="E6" s="32">
        <v>69.330425172128358</v>
      </c>
      <c r="F6" s="33">
        <v>163562168.39000002</v>
      </c>
      <c r="G6" s="17">
        <v>62.306078184335213</v>
      </c>
      <c r="H6" s="33">
        <v>6843643.8899999857</v>
      </c>
      <c r="I6" s="17">
        <v>69.457431095304315</v>
      </c>
    </row>
    <row r="7" spans="1:9" s="1" customFormat="1" ht="12.95" customHeight="1" x14ac:dyDescent="0.2">
      <c r="A7" s="8">
        <v>1858</v>
      </c>
      <c r="B7" s="10" t="s">
        <v>10</v>
      </c>
      <c r="C7" s="22">
        <v>15488914.23</v>
      </c>
      <c r="D7" s="25">
        <v>-965202.55999999994</v>
      </c>
      <c r="E7" s="23">
        <v>-3.3335737262341332</v>
      </c>
      <c r="F7" s="25">
        <v>14624420.140000002</v>
      </c>
      <c r="G7" s="18">
        <v>5.5709108873560016</v>
      </c>
      <c r="H7" s="27">
        <v>864494.08999999799</v>
      </c>
      <c r="I7" s="18">
        <v>8.7739133791300752</v>
      </c>
    </row>
    <row r="8" spans="1:9" s="1" customFormat="1" ht="12.95" customHeight="1" x14ac:dyDescent="0.2">
      <c r="A8" s="7">
        <v>1882</v>
      </c>
      <c r="B8" s="9" t="s">
        <v>11</v>
      </c>
      <c r="C8" s="30">
        <v>2896140.1900000004</v>
      </c>
      <c r="D8" s="31">
        <v>33091.199999999997</v>
      </c>
      <c r="E8" s="32">
        <v>0.1142889166078869</v>
      </c>
      <c r="F8" s="33">
        <v>2186813.63</v>
      </c>
      <c r="G8" s="17">
        <v>0.83302748029403206</v>
      </c>
      <c r="H8" s="33">
        <v>709326.56000000052</v>
      </c>
      <c r="I8" s="17">
        <v>7.1990888855658133</v>
      </c>
    </row>
    <row r="9" spans="1:9" s="1" customFormat="1" ht="12.95" customHeight="1" x14ac:dyDescent="0.2">
      <c r="A9" s="8">
        <v>11135</v>
      </c>
      <c r="B9" s="10" t="s">
        <v>12</v>
      </c>
      <c r="C9" s="22">
        <v>2116396.9900000002</v>
      </c>
      <c r="D9" s="25">
        <v>5160</v>
      </c>
      <c r="E9" s="23">
        <v>1.7821378786405342E-2</v>
      </c>
      <c r="F9" s="27">
        <v>1672826.7699999996</v>
      </c>
      <c r="G9" s="18">
        <v>0.63723339294419157</v>
      </c>
      <c r="H9" s="27">
        <v>443570.22000000067</v>
      </c>
      <c r="I9" s="18">
        <v>4.5018777257825855</v>
      </c>
    </row>
    <row r="10" spans="1:9" s="1" customFormat="1" ht="12.95" customHeight="1" x14ac:dyDescent="0.2">
      <c r="A10" s="7">
        <v>1786</v>
      </c>
      <c r="B10" s="9" t="s">
        <v>13</v>
      </c>
      <c r="C10" s="30">
        <v>10595405.27</v>
      </c>
      <c r="D10" s="31">
        <v>1033107.07</v>
      </c>
      <c r="E10" s="32">
        <v>3.5680993064696462</v>
      </c>
      <c r="F10" s="33">
        <v>10310552.299999997</v>
      </c>
      <c r="G10" s="17">
        <v>3.9276202073556838</v>
      </c>
      <c r="H10" s="33">
        <v>284852.97000000253</v>
      </c>
      <c r="I10" s="17">
        <v>2.8910264552160974</v>
      </c>
    </row>
    <row r="11" spans="1:9" s="1" customFormat="1" ht="12.95" customHeight="1" x14ac:dyDescent="0.2">
      <c r="A11" s="8">
        <v>9359</v>
      </c>
      <c r="B11" s="10" t="s">
        <v>14</v>
      </c>
      <c r="C11" s="22">
        <v>66369429.603156023</v>
      </c>
      <c r="D11" s="25">
        <v>8910936.6699999999</v>
      </c>
      <c r="E11" s="23">
        <v>30.776197235996015</v>
      </c>
      <c r="F11" s="27">
        <v>66369429.600000009</v>
      </c>
      <c r="G11" s="18">
        <v>25.282245340788439</v>
      </c>
      <c r="H11" s="27">
        <v>3.1560137867927551E-3</v>
      </c>
      <c r="I11" s="18">
        <v>3.2030978475121781E-8</v>
      </c>
    </row>
    <row r="12" spans="1:9" s="1" customFormat="1" ht="15" customHeight="1" x14ac:dyDescent="0.15">
      <c r="A12" s="64" t="s">
        <v>15</v>
      </c>
      <c r="B12" s="64"/>
      <c r="C12" s="28">
        <f>SUM(C4:C11)</f>
        <v>272366989.05315602</v>
      </c>
      <c r="D12" s="28">
        <f t="shared" ref="D12:I12" si="0">SUM(D4:D11)</f>
        <v>28953988.700000003</v>
      </c>
      <c r="E12" s="28">
        <f t="shared" si="0"/>
        <v>100</v>
      </c>
      <c r="F12" s="28">
        <f t="shared" si="0"/>
        <v>262513984.44000006</v>
      </c>
      <c r="G12" s="28">
        <f t="shared" si="0"/>
        <v>100</v>
      </c>
      <c r="H12" s="28">
        <f t="shared" si="0"/>
        <v>9853004.613156002</v>
      </c>
      <c r="I12" s="28">
        <f t="shared" si="0"/>
        <v>100</v>
      </c>
    </row>
    <row r="13" spans="1:9" x14ac:dyDescent="0.25">
      <c r="A13" s="65" t="s">
        <v>16</v>
      </c>
      <c r="B13" s="65"/>
      <c r="C13" s="65"/>
      <c r="D13" s="65"/>
      <c r="E13" s="65"/>
      <c r="F13" s="65"/>
      <c r="G13" s="65"/>
      <c r="H13" s="65"/>
      <c r="I13" s="65"/>
    </row>
    <row r="15" spans="1:9" x14ac:dyDescent="0.25">
      <c r="C15" s="6">
        <v>1843</v>
      </c>
      <c r="D15" s="4">
        <f t="shared" ref="D15:D20" si="1">F4</f>
        <v>2980061.11</v>
      </c>
      <c r="E15" s="5">
        <f>(D15/D$24)*100</f>
        <v>1.1352008984805606</v>
      </c>
    </row>
    <row r="16" spans="1:9" x14ac:dyDescent="0.25">
      <c r="C16" s="6">
        <v>1869</v>
      </c>
      <c r="D16" s="4">
        <f t="shared" si="1"/>
        <v>807712.5</v>
      </c>
      <c r="E16" s="5">
        <f t="shared" ref="E16:E22" si="2">(D16/D$24)*100</f>
        <v>0.30768360844586168</v>
      </c>
    </row>
    <row r="17" spans="3:5" x14ac:dyDescent="0.25">
      <c r="C17" s="6">
        <v>11134</v>
      </c>
      <c r="D17" s="4">
        <f t="shared" si="1"/>
        <v>163562168.39000002</v>
      </c>
      <c r="E17" s="5">
        <f t="shared" si="2"/>
        <v>62.306078184335213</v>
      </c>
    </row>
    <row r="18" spans="3:5" x14ac:dyDescent="0.25">
      <c r="C18" s="6">
        <v>1858</v>
      </c>
      <c r="D18" s="4">
        <f t="shared" si="1"/>
        <v>14624420.140000002</v>
      </c>
      <c r="E18" s="5">
        <f t="shared" si="2"/>
        <v>5.5709108873560016</v>
      </c>
    </row>
    <row r="19" spans="3:5" x14ac:dyDescent="0.25">
      <c r="C19" s="6">
        <v>1882</v>
      </c>
      <c r="D19" s="4">
        <f t="shared" si="1"/>
        <v>2186813.63</v>
      </c>
      <c r="E19" s="5">
        <f t="shared" si="2"/>
        <v>0.83302748029403206</v>
      </c>
    </row>
    <row r="20" spans="3:5" x14ac:dyDescent="0.25">
      <c r="C20" s="6">
        <v>11135</v>
      </c>
      <c r="D20" s="4">
        <f t="shared" si="1"/>
        <v>1672826.7699999996</v>
      </c>
      <c r="E20" s="5">
        <f t="shared" si="2"/>
        <v>0.63723339294419157</v>
      </c>
    </row>
    <row r="21" spans="3:5" x14ac:dyDescent="0.25">
      <c r="C21" s="6">
        <v>1786</v>
      </c>
      <c r="D21" s="4">
        <f>F10</f>
        <v>10310552.299999997</v>
      </c>
      <c r="E21" s="5">
        <f t="shared" si="2"/>
        <v>3.9276202073556838</v>
      </c>
    </row>
    <row r="22" spans="3:5" x14ac:dyDescent="0.25">
      <c r="C22" s="6">
        <v>9359</v>
      </c>
      <c r="D22" s="4">
        <f>F11</f>
        <v>66369429.600000009</v>
      </c>
      <c r="E22" s="5">
        <f t="shared" si="2"/>
        <v>25.282245340788439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262513984.44000006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F12" sqref="F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66" t="s">
        <v>17</v>
      </c>
      <c r="B1" s="66"/>
      <c r="C1" s="66"/>
      <c r="D1" s="66"/>
      <c r="E1" s="66"/>
      <c r="F1" s="66"/>
      <c r="G1" s="66"/>
      <c r="H1" s="66"/>
      <c r="I1" s="66"/>
    </row>
    <row r="2" spans="1:9" s="1" customFormat="1" ht="15" customHeight="1" thickBot="1" x14ac:dyDescent="0.2">
      <c r="A2" s="67" t="s">
        <v>0</v>
      </c>
      <c r="B2" s="68" t="s">
        <v>6</v>
      </c>
      <c r="C2" s="69" t="s">
        <v>1</v>
      </c>
      <c r="D2" s="71" t="s">
        <v>19</v>
      </c>
      <c r="E2" s="67"/>
      <c r="F2" s="2" t="s">
        <v>2</v>
      </c>
      <c r="G2" s="2"/>
      <c r="H2" s="71" t="s">
        <v>3</v>
      </c>
      <c r="I2" s="72"/>
    </row>
    <row r="3" spans="1:9" s="1" customFormat="1" ht="15" customHeight="1" thickBot="1" x14ac:dyDescent="0.2">
      <c r="A3" s="67"/>
      <c r="B3" s="68"/>
      <c r="C3" s="70"/>
      <c r="D3" s="15" t="s">
        <v>4</v>
      </c>
      <c r="E3" s="14" t="s">
        <v>5</v>
      </c>
      <c r="F3" s="15" t="s">
        <v>4</v>
      </c>
      <c r="G3" s="14" t="s">
        <v>5</v>
      </c>
      <c r="H3" s="15" t="s">
        <v>4</v>
      </c>
      <c r="I3" s="16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9">
        <v>10000000</v>
      </c>
      <c r="D4" s="24">
        <v>1812525.28</v>
      </c>
      <c r="E4" s="20">
        <v>8.6964910557278028</v>
      </c>
      <c r="F4" s="26">
        <v>1812525.28</v>
      </c>
      <c r="G4" s="21">
        <v>3.286802178954034</v>
      </c>
      <c r="H4" s="26">
        <v>8187474.7199999997</v>
      </c>
      <c r="I4" s="17">
        <v>4.3288553648107015</v>
      </c>
    </row>
    <row r="5" spans="1:9" s="1" customFormat="1" ht="12.95" customHeight="1" x14ac:dyDescent="0.2">
      <c r="A5" s="8">
        <v>1869</v>
      </c>
      <c r="B5" s="10" t="s">
        <v>8</v>
      </c>
      <c r="C5" s="22">
        <v>3200000</v>
      </c>
      <c r="D5" s="25">
        <v>39054</v>
      </c>
      <c r="E5" s="23">
        <v>0.18738097914440871</v>
      </c>
      <c r="F5" s="27">
        <v>282799.74</v>
      </c>
      <c r="G5" s="18">
        <v>0.51282418617611458</v>
      </c>
      <c r="H5" s="27">
        <v>2917200.26</v>
      </c>
      <c r="I5" s="18">
        <v>1.5423727617601943</v>
      </c>
    </row>
    <row r="6" spans="1:9" s="1" customFormat="1" ht="12.95" customHeight="1" x14ac:dyDescent="0.2">
      <c r="A6" s="7">
        <v>11134</v>
      </c>
      <c r="B6" s="9" t="s">
        <v>9</v>
      </c>
      <c r="C6" s="30">
        <v>184644200</v>
      </c>
      <c r="D6" s="31">
        <v>12533009.650000002</v>
      </c>
      <c r="E6" s="32">
        <v>60.13334408366169</v>
      </c>
      <c r="F6" s="33">
        <v>29125785.610000007</v>
      </c>
      <c r="G6" s="17">
        <v>52.816198848656093</v>
      </c>
      <c r="H6" s="33">
        <v>155518414.38999999</v>
      </c>
      <c r="I6" s="17">
        <v>82.225197082380163</v>
      </c>
    </row>
    <row r="7" spans="1:9" s="1" customFormat="1" ht="12.95" customHeight="1" x14ac:dyDescent="0.2">
      <c r="A7" s="8">
        <v>1858</v>
      </c>
      <c r="B7" s="10" t="s">
        <v>10</v>
      </c>
      <c r="C7" s="22">
        <v>22750000</v>
      </c>
      <c r="D7" s="25">
        <v>291523.18999999994</v>
      </c>
      <c r="E7" s="23">
        <v>1.3987274231961258</v>
      </c>
      <c r="F7" s="25">
        <v>11966769.549999999</v>
      </c>
      <c r="G7" s="18">
        <v>21.700334150363286</v>
      </c>
      <c r="H7" s="27">
        <v>10783230.450000001</v>
      </c>
      <c r="I7" s="18">
        <v>5.7012750060097446</v>
      </c>
    </row>
    <row r="8" spans="1:9" s="1" customFormat="1" ht="12.95" customHeight="1" x14ac:dyDescent="0.2">
      <c r="A8" s="7">
        <v>1882</v>
      </c>
      <c r="B8" s="9" t="s">
        <v>11</v>
      </c>
      <c r="C8" s="30">
        <v>3700000</v>
      </c>
      <c r="D8" s="31">
        <v>455075</v>
      </c>
      <c r="E8" s="32">
        <v>2.1834485349552364</v>
      </c>
      <c r="F8" s="33">
        <v>1135224.1099999999</v>
      </c>
      <c r="G8" s="17">
        <v>2.0585958825077206</v>
      </c>
      <c r="H8" s="33">
        <v>2564775.89</v>
      </c>
      <c r="I8" s="17">
        <v>1.3560400795916769</v>
      </c>
    </row>
    <row r="9" spans="1:9" s="1" customFormat="1" ht="12.95" customHeight="1" x14ac:dyDescent="0.2">
      <c r="A9" s="8">
        <v>11135</v>
      </c>
      <c r="B9" s="10" t="s">
        <v>12</v>
      </c>
      <c r="C9" s="22">
        <v>2600000</v>
      </c>
      <c r="D9" s="25">
        <v>2999</v>
      </c>
      <c r="E9" s="23">
        <v>1.4389193333693904E-2</v>
      </c>
      <c r="F9" s="27">
        <v>9196</v>
      </c>
      <c r="G9" s="18">
        <v>1.667586828784054E-2</v>
      </c>
      <c r="H9" s="27">
        <v>2590804</v>
      </c>
      <c r="I9" s="18">
        <v>1.3698015784008462</v>
      </c>
    </row>
    <row r="10" spans="1:9" s="1" customFormat="1" ht="12.95" customHeight="1" x14ac:dyDescent="0.2">
      <c r="A10" s="7">
        <v>1786</v>
      </c>
      <c r="B10" s="9" t="s">
        <v>13</v>
      </c>
      <c r="C10" s="30">
        <v>8048000</v>
      </c>
      <c r="D10" s="31">
        <v>973156.59</v>
      </c>
      <c r="E10" s="32">
        <v>4.6692025066583165</v>
      </c>
      <c r="F10" s="33">
        <v>1472725.3299999998</v>
      </c>
      <c r="G10" s="17">
        <v>2.6706147920015759</v>
      </c>
      <c r="H10" s="33">
        <v>6575274.6699999999</v>
      </c>
      <c r="I10" s="17">
        <v>3.4764581270467021</v>
      </c>
    </row>
    <row r="11" spans="1:9" s="1" customFormat="1" ht="12.95" customHeight="1" x14ac:dyDescent="0.2">
      <c r="A11" s="8">
        <v>9359</v>
      </c>
      <c r="B11" s="10" t="s">
        <v>14</v>
      </c>
      <c r="C11" s="22">
        <f>9340528.67+1464.42</f>
        <v>9341993.0899999999</v>
      </c>
      <c r="D11" s="25">
        <f>4734687.35+1464.42</f>
        <v>4736151.7699999996</v>
      </c>
      <c r="E11" s="23">
        <v>22.717016223322727</v>
      </c>
      <c r="F11" s="27">
        <f>9340528.67+1464.42</f>
        <v>9341993.0899999999</v>
      </c>
      <c r="G11" s="18">
        <v>16.937954093053325</v>
      </c>
      <c r="H11" s="27">
        <v>0</v>
      </c>
      <c r="I11" s="18">
        <v>0</v>
      </c>
    </row>
    <row r="12" spans="1:9" s="1" customFormat="1" ht="15" customHeight="1" x14ac:dyDescent="0.15">
      <c r="A12" s="64" t="s">
        <v>15</v>
      </c>
      <c r="B12" s="64"/>
      <c r="C12" s="28">
        <f>SUM(C4:C11)</f>
        <v>244284193.09</v>
      </c>
      <c r="D12" s="28">
        <f t="shared" ref="D12:I12" si="0">SUM(D4:D11)</f>
        <v>20843494.48</v>
      </c>
      <c r="E12" s="28">
        <f t="shared" si="0"/>
        <v>100</v>
      </c>
      <c r="F12" s="28">
        <f t="shared" si="0"/>
        <v>55147018.710000008</v>
      </c>
      <c r="G12" s="28">
        <f t="shared" si="0"/>
        <v>99.999999999999972</v>
      </c>
      <c r="H12" s="28">
        <f t="shared" si="0"/>
        <v>189137174.37999994</v>
      </c>
      <c r="I12" s="28">
        <f t="shared" si="0"/>
        <v>100.00000000000003</v>
      </c>
    </row>
    <row r="13" spans="1:9" x14ac:dyDescent="0.25">
      <c r="A13" s="65" t="s">
        <v>16</v>
      </c>
      <c r="B13" s="65"/>
      <c r="C13" s="65"/>
      <c r="D13" s="65"/>
      <c r="E13" s="65"/>
      <c r="F13" s="65"/>
      <c r="G13" s="65"/>
      <c r="H13" s="65"/>
      <c r="I13" s="65"/>
    </row>
    <row r="15" spans="1:9" x14ac:dyDescent="0.25">
      <c r="C15" s="6">
        <v>1843</v>
      </c>
      <c r="D15" s="4">
        <f t="shared" ref="D15:D20" si="1">F4</f>
        <v>1812525.28</v>
      </c>
      <c r="E15" s="5">
        <f>(D15/D$24)*100</f>
        <v>3.286714898463456</v>
      </c>
    </row>
    <row r="16" spans="1:9" x14ac:dyDescent="0.25">
      <c r="C16" s="6">
        <v>1869</v>
      </c>
      <c r="D16" s="4">
        <f t="shared" si="1"/>
        <v>282799.74</v>
      </c>
      <c r="E16" s="5">
        <f t="shared" ref="E16:E22" si="2">(D16/D$24)*100</f>
        <v>0.51281056821430482</v>
      </c>
    </row>
    <row r="17" spans="3:5" x14ac:dyDescent="0.25">
      <c r="C17" s="6">
        <v>11134</v>
      </c>
      <c r="D17" s="4">
        <f t="shared" si="1"/>
        <v>29125785.610000007</v>
      </c>
      <c r="E17" s="5">
        <f t="shared" si="2"/>
        <v>52.814796323193669</v>
      </c>
    </row>
    <row r="18" spans="3:5" x14ac:dyDescent="0.25">
      <c r="C18" s="6">
        <v>1858</v>
      </c>
      <c r="D18" s="4">
        <f t="shared" si="1"/>
        <v>11966769.549999999</v>
      </c>
      <c r="E18" s="5">
        <f t="shared" si="2"/>
        <v>21.699757901563625</v>
      </c>
    </row>
    <row r="19" spans="3:5" x14ac:dyDescent="0.25">
      <c r="C19" s="6">
        <v>1882</v>
      </c>
      <c r="D19" s="4">
        <f t="shared" si="1"/>
        <v>1135224.1099999999</v>
      </c>
      <c r="E19" s="5">
        <f t="shared" si="2"/>
        <v>2.0585412168330786</v>
      </c>
    </row>
    <row r="20" spans="3:5" x14ac:dyDescent="0.25">
      <c r="C20" s="6">
        <v>11135</v>
      </c>
      <c r="D20" s="4">
        <f t="shared" si="1"/>
        <v>9196</v>
      </c>
      <c r="E20" s="5">
        <f t="shared" si="2"/>
        <v>1.667542546290441E-2</v>
      </c>
    </row>
    <row r="21" spans="3:5" x14ac:dyDescent="0.25">
      <c r="C21" s="6">
        <v>1786</v>
      </c>
      <c r="D21" s="4">
        <f>F10</f>
        <v>1472725.3299999998</v>
      </c>
      <c r="E21" s="5">
        <f t="shared" si="2"/>
        <v>2.6705438742655825</v>
      </c>
    </row>
    <row r="22" spans="3:5" x14ac:dyDescent="0.25">
      <c r="C22" s="6">
        <v>9359</v>
      </c>
      <c r="D22" s="4">
        <f>F11</f>
        <v>9341993.0899999999</v>
      </c>
      <c r="E22" s="5">
        <f t="shared" si="2"/>
        <v>16.940159792003374</v>
      </c>
    </row>
    <row r="23" spans="3:5" x14ac:dyDescent="0.25">
      <c r="D23" s="3"/>
      <c r="E23" s="5">
        <f>SUM(E15:E22)</f>
        <v>99.999999999999986</v>
      </c>
    </row>
    <row r="24" spans="3:5" x14ac:dyDescent="0.25">
      <c r="D24" s="3">
        <f>SUM(D15:D23)</f>
        <v>55147018.710000008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F12" sqref="F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66" t="s">
        <v>17</v>
      </c>
      <c r="B1" s="66"/>
      <c r="C1" s="66"/>
      <c r="D1" s="66"/>
      <c r="E1" s="66"/>
      <c r="F1" s="66"/>
      <c r="G1" s="66"/>
      <c r="H1" s="66"/>
      <c r="I1" s="66"/>
    </row>
    <row r="2" spans="1:9" s="1" customFormat="1" ht="15" customHeight="1" thickBot="1" x14ac:dyDescent="0.2">
      <c r="A2" s="67" t="s">
        <v>0</v>
      </c>
      <c r="B2" s="68" t="s">
        <v>6</v>
      </c>
      <c r="C2" s="69" t="s">
        <v>1</v>
      </c>
      <c r="D2" s="71" t="s">
        <v>20</v>
      </c>
      <c r="E2" s="67"/>
      <c r="F2" s="2" t="s">
        <v>2</v>
      </c>
      <c r="G2" s="2"/>
      <c r="H2" s="71" t="s">
        <v>3</v>
      </c>
      <c r="I2" s="72"/>
    </row>
    <row r="3" spans="1:9" s="1" customFormat="1" ht="15" customHeight="1" thickBot="1" x14ac:dyDescent="0.2">
      <c r="A3" s="67"/>
      <c r="B3" s="68"/>
      <c r="C3" s="70"/>
      <c r="D3" s="35" t="s">
        <v>4</v>
      </c>
      <c r="E3" s="34" t="s">
        <v>5</v>
      </c>
      <c r="F3" s="35" t="s">
        <v>4</v>
      </c>
      <c r="G3" s="34" t="s">
        <v>5</v>
      </c>
      <c r="H3" s="35" t="s">
        <v>4</v>
      </c>
      <c r="I3" s="36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9">
        <v>7500000</v>
      </c>
      <c r="D4" s="24">
        <v>74218.27</v>
      </c>
      <c r="E4" s="20">
        <v>0.38300580317838934</v>
      </c>
      <c r="F4" s="26">
        <v>1886743.55</v>
      </c>
      <c r="G4" s="21">
        <v>2.5317465035122084</v>
      </c>
      <c r="H4" s="26">
        <v>5613256.4500000002</v>
      </c>
      <c r="I4" s="17">
        <v>3.2144049980837521</v>
      </c>
    </row>
    <row r="5" spans="1:9" s="1" customFormat="1" ht="12.95" customHeight="1" x14ac:dyDescent="0.2">
      <c r="A5" s="8">
        <v>1869</v>
      </c>
      <c r="B5" s="10" t="s">
        <v>8</v>
      </c>
      <c r="C5" s="22">
        <v>3200000</v>
      </c>
      <c r="D5" s="25">
        <v>44629</v>
      </c>
      <c r="E5" s="23">
        <v>0.23030941020382631</v>
      </c>
      <c r="F5" s="27">
        <v>327428.74</v>
      </c>
      <c r="G5" s="18">
        <v>0.43936366849877823</v>
      </c>
      <c r="H5" s="27">
        <v>2872571.26</v>
      </c>
      <c r="I5" s="18">
        <v>1.6449644689751777</v>
      </c>
    </row>
    <row r="6" spans="1:9" s="1" customFormat="1" ht="12.95" customHeight="1" x14ac:dyDescent="0.2">
      <c r="A6" s="7">
        <v>11134</v>
      </c>
      <c r="B6" s="9" t="s">
        <v>9</v>
      </c>
      <c r="C6" s="30">
        <v>184644200</v>
      </c>
      <c r="D6" s="31">
        <v>12629800.219999999</v>
      </c>
      <c r="E6" s="32">
        <v>65.176495992748102</v>
      </c>
      <c r="F6" s="33">
        <v>41755585.830000006</v>
      </c>
      <c r="G6" s="17">
        <v>56.030168184333498</v>
      </c>
      <c r="H6" s="33">
        <v>142888614.16999999</v>
      </c>
      <c r="I6" s="17">
        <v>81.824495219224985</v>
      </c>
    </row>
    <row r="7" spans="1:9" s="1" customFormat="1" ht="12.95" customHeight="1" x14ac:dyDescent="0.2">
      <c r="A7" s="8">
        <v>1858</v>
      </c>
      <c r="B7" s="10" t="s">
        <v>10</v>
      </c>
      <c r="C7" s="22">
        <v>22750000</v>
      </c>
      <c r="D7" s="25">
        <v>329894.58999999997</v>
      </c>
      <c r="E7" s="23">
        <v>1.7024317921605476</v>
      </c>
      <c r="F7" s="25">
        <v>12296664.140000001</v>
      </c>
      <c r="G7" s="18">
        <v>16.500406979692052</v>
      </c>
      <c r="H7" s="27">
        <v>10453335.859999999</v>
      </c>
      <c r="I7" s="18">
        <v>5.9860537879098885</v>
      </c>
    </row>
    <row r="8" spans="1:9" s="1" customFormat="1" ht="12.95" customHeight="1" x14ac:dyDescent="0.2">
      <c r="A8" s="7">
        <v>1882</v>
      </c>
      <c r="B8" s="9" t="s">
        <v>11</v>
      </c>
      <c r="C8" s="30">
        <v>3700000</v>
      </c>
      <c r="D8" s="31">
        <v>298245.5</v>
      </c>
      <c r="E8" s="32">
        <v>1.5391056308890021</v>
      </c>
      <c r="F8" s="33">
        <v>1433469.6099999999</v>
      </c>
      <c r="G8" s="17">
        <v>1.9235161413476192</v>
      </c>
      <c r="H8" s="33">
        <v>2266530.39</v>
      </c>
      <c r="I8" s="17">
        <v>1.2979180051402635</v>
      </c>
    </row>
    <row r="9" spans="1:9" s="1" customFormat="1" ht="12.95" customHeight="1" x14ac:dyDescent="0.2">
      <c r="A9" s="8">
        <v>11135</v>
      </c>
      <c r="B9" s="10" t="s">
        <v>12</v>
      </c>
      <c r="C9" s="22">
        <v>2600000</v>
      </c>
      <c r="D9" s="25">
        <v>115</v>
      </c>
      <c r="E9" s="23">
        <v>5.9346125105738472E-4</v>
      </c>
      <c r="F9" s="27">
        <v>9311</v>
      </c>
      <c r="G9" s="18">
        <v>1.2494062425284121E-2</v>
      </c>
      <c r="H9" s="27">
        <v>2590689</v>
      </c>
      <c r="I9" s="18">
        <v>1.4835459139018312</v>
      </c>
    </row>
    <row r="10" spans="1:9" s="1" customFormat="1" ht="12.95" customHeight="1" x14ac:dyDescent="0.2">
      <c r="A10" s="7">
        <v>1786</v>
      </c>
      <c r="B10" s="9" t="s">
        <v>13</v>
      </c>
      <c r="C10" s="30">
        <v>10548000</v>
      </c>
      <c r="D10" s="31">
        <v>1132107.23</v>
      </c>
      <c r="E10" s="32">
        <v>5.842276287364438</v>
      </c>
      <c r="F10" s="33">
        <v>2604832.56</v>
      </c>
      <c r="G10" s="17">
        <v>3.4953217282840345</v>
      </c>
      <c r="H10" s="33">
        <v>7943167.4399999995</v>
      </c>
      <c r="I10" s="17">
        <v>4.5486176067640951</v>
      </c>
    </row>
    <row r="11" spans="1:9" s="1" customFormat="1" ht="12.95" customHeight="1" x14ac:dyDescent="0.2">
      <c r="A11" s="8">
        <v>9359</v>
      </c>
      <c r="B11" s="10" t="s">
        <v>14</v>
      </c>
      <c r="C11" s="22">
        <f>14209363.63+1464.42</f>
        <v>14210828.050000001</v>
      </c>
      <c r="D11" s="25">
        <v>4868834.96</v>
      </c>
      <c r="E11" s="23">
        <v>25.125781622204624</v>
      </c>
      <c r="F11" s="27">
        <f>14209363.63+1464.42</f>
        <v>14210828.050000001</v>
      </c>
      <c r="G11" s="18">
        <v>19.066982731906538</v>
      </c>
      <c r="H11" s="27">
        <v>0</v>
      </c>
      <c r="I11" s="18">
        <v>0</v>
      </c>
    </row>
    <row r="12" spans="1:9" s="1" customFormat="1" ht="15" customHeight="1" x14ac:dyDescent="0.15">
      <c r="A12" s="64" t="s">
        <v>15</v>
      </c>
      <c r="B12" s="64"/>
      <c r="C12" s="28">
        <f>SUM(C4:C11)</f>
        <v>249153028.05000001</v>
      </c>
      <c r="D12" s="28">
        <f t="shared" ref="D12:I12" si="0">SUM(D4:D11)</f>
        <v>19377844.77</v>
      </c>
      <c r="E12" s="28">
        <f t="shared" si="0"/>
        <v>100</v>
      </c>
      <c r="F12" s="28">
        <f t="shared" si="0"/>
        <v>74524863.480000004</v>
      </c>
      <c r="G12" s="28">
        <f t="shared" si="0"/>
        <v>100.00000000000001</v>
      </c>
      <c r="H12" s="28">
        <f t="shared" si="0"/>
        <v>174628164.56999999</v>
      </c>
      <c r="I12" s="28">
        <f t="shared" si="0"/>
        <v>99.999999999999986</v>
      </c>
    </row>
    <row r="13" spans="1:9" x14ac:dyDescent="0.25">
      <c r="A13" s="65" t="s">
        <v>16</v>
      </c>
      <c r="B13" s="65"/>
      <c r="C13" s="65"/>
      <c r="D13" s="65"/>
      <c r="E13" s="65"/>
      <c r="F13" s="65"/>
      <c r="G13" s="65"/>
      <c r="H13" s="65"/>
      <c r="I13" s="65"/>
    </row>
    <row r="15" spans="1:9" x14ac:dyDescent="0.25">
      <c r="C15" s="6">
        <v>1843</v>
      </c>
      <c r="D15" s="4">
        <f t="shared" ref="D15:D20" si="1">F4</f>
        <v>1886743.55</v>
      </c>
      <c r="E15" s="5">
        <f>(D15/D$24)*100</f>
        <v>2.5316967544748863</v>
      </c>
    </row>
    <row r="16" spans="1:9" x14ac:dyDescent="0.25">
      <c r="C16" s="6">
        <v>1869</v>
      </c>
      <c r="D16" s="4">
        <f t="shared" si="1"/>
        <v>327428.74</v>
      </c>
      <c r="E16" s="5">
        <f t="shared" ref="E16:E22" si="2">(D16/D$24)*100</f>
        <v>0.43935503496476846</v>
      </c>
    </row>
    <row r="17" spans="3:5" x14ac:dyDescent="0.25">
      <c r="C17" s="6">
        <v>11134</v>
      </c>
      <c r="D17" s="4">
        <f t="shared" si="1"/>
        <v>41755585.830000006</v>
      </c>
      <c r="E17" s="5">
        <f t="shared" si="2"/>
        <v>56.029067186692416</v>
      </c>
    </row>
    <row r="18" spans="3:5" x14ac:dyDescent="0.25">
      <c r="C18" s="6">
        <v>1858</v>
      </c>
      <c r="D18" s="4">
        <f t="shared" si="1"/>
        <v>12296664.140000001</v>
      </c>
      <c r="E18" s="5">
        <f t="shared" si="2"/>
        <v>16.500082745270667</v>
      </c>
    </row>
    <row r="19" spans="3:5" x14ac:dyDescent="0.25">
      <c r="C19" s="6">
        <v>1882</v>
      </c>
      <c r="D19" s="4">
        <f t="shared" si="1"/>
        <v>1433469.6099999999</v>
      </c>
      <c r="E19" s="5">
        <f t="shared" si="2"/>
        <v>1.9234783440894132</v>
      </c>
    </row>
    <row r="20" spans="3:5" x14ac:dyDescent="0.25">
      <c r="C20" s="6">
        <v>11135</v>
      </c>
      <c r="D20" s="4">
        <f t="shared" si="1"/>
        <v>9311</v>
      </c>
      <c r="E20" s="5">
        <f t="shared" si="2"/>
        <v>1.2493816915879039E-2</v>
      </c>
    </row>
    <row r="21" spans="3:5" x14ac:dyDescent="0.25">
      <c r="C21" s="6">
        <v>1786</v>
      </c>
      <c r="D21" s="4">
        <f>F10</f>
        <v>2604832.56</v>
      </c>
      <c r="E21" s="5">
        <f t="shared" si="2"/>
        <v>3.4952530449103749</v>
      </c>
    </row>
    <row r="22" spans="3:5" x14ac:dyDescent="0.25">
      <c r="C22" s="6">
        <v>9359</v>
      </c>
      <c r="D22" s="4">
        <f>F11</f>
        <v>14210828.050000001</v>
      </c>
      <c r="E22" s="5">
        <f t="shared" si="2"/>
        <v>19.068573072681595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74524863.480000004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66" t="s">
        <v>17</v>
      </c>
      <c r="B1" s="66"/>
      <c r="C1" s="66"/>
      <c r="D1" s="66"/>
      <c r="E1" s="66"/>
      <c r="F1" s="66"/>
      <c r="G1" s="66"/>
      <c r="H1" s="66"/>
      <c r="I1" s="66"/>
    </row>
    <row r="2" spans="1:9" s="1" customFormat="1" ht="15" customHeight="1" thickBot="1" x14ac:dyDescent="0.2">
      <c r="A2" s="67" t="s">
        <v>0</v>
      </c>
      <c r="B2" s="68" t="s">
        <v>6</v>
      </c>
      <c r="C2" s="69" t="s">
        <v>1</v>
      </c>
      <c r="D2" s="71" t="s">
        <v>21</v>
      </c>
      <c r="E2" s="67"/>
      <c r="F2" s="2" t="s">
        <v>2</v>
      </c>
      <c r="G2" s="2"/>
      <c r="H2" s="71" t="s">
        <v>3</v>
      </c>
      <c r="I2" s="72"/>
    </row>
    <row r="3" spans="1:9" s="1" customFormat="1" ht="15" customHeight="1" thickBot="1" x14ac:dyDescent="0.2">
      <c r="A3" s="67"/>
      <c r="B3" s="68"/>
      <c r="C3" s="70"/>
      <c r="D3" s="38" t="s">
        <v>4</v>
      </c>
      <c r="E3" s="37" t="s">
        <v>5</v>
      </c>
      <c r="F3" s="38" t="s">
        <v>4</v>
      </c>
      <c r="G3" s="37" t="s">
        <v>5</v>
      </c>
      <c r="H3" s="38" t="s">
        <v>4</v>
      </c>
      <c r="I3" s="39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9">
        <v>7500000</v>
      </c>
      <c r="D4" s="24">
        <v>168143.11</v>
      </c>
      <c r="E4" s="20">
        <v>0.90972271973923657</v>
      </c>
      <c r="F4" s="26">
        <v>2054886.6600000001</v>
      </c>
      <c r="G4" s="21">
        <v>2.2094059811049971</v>
      </c>
      <c r="H4" s="26">
        <v>5445113.3399999999</v>
      </c>
      <c r="I4" s="17">
        <v>3.3808041904820181</v>
      </c>
    </row>
    <row r="5" spans="1:9" s="1" customFormat="1" ht="12.95" customHeight="1" x14ac:dyDescent="0.2">
      <c r="A5" s="8">
        <v>1869</v>
      </c>
      <c r="B5" s="10" t="s">
        <v>8</v>
      </c>
      <c r="C5" s="22">
        <v>3200000</v>
      </c>
      <c r="D5" s="25">
        <v>34714.6</v>
      </c>
      <c r="E5" s="23">
        <v>0.18782012731095377</v>
      </c>
      <c r="F5" s="27">
        <v>362143.34</v>
      </c>
      <c r="G5" s="18">
        <v>0.38937508184190583</v>
      </c>
      <c r="H5" s="27">
        <v>2837856.66</v>
      </c>
      <c r="I5" s="18">
        <v>1.7619904470372885</v>
      </c>
    </row>
    <row r="6" spans="1:9" s="1" customFormat="1" ht="12.95" customHeight="1" x14ac:dyDescent="0.2">
      <c r="A6" s="7">
        <v>11134</v>
      </c>
      <c r="B6" s="9" t="s">
        <v>9</v>
      </c>
      <c r="C6" s="30">
        <v>184644200</v>
      </c>
      <c r="D6" s="31">
        <v>12271439.48</v>
      </c>
      <c r="E6" s="32">
        <v>66.393486470311174</v>
      </c>
      <c r="F6" s="33">
        <v>54027025.310000017</v>
      </c>
      <c r="G6" s="17">
        <v>58.089643183154969</v>
      </c>
      <c r="H6" s="33">
        <v>130617174.68999998</v>
      </c>
      <c r="I6" s="17">
        <v>81.098604191932893</v>
      </c>
    </row>
    <row r="7" spans="1:9" s="1" customFormat="1" ht="12.95" customHeight="1" x14ac:dyDescent="0.2">
      <c r="A7" s="8">
        <v>1858</v>
      </c>
      <c r="B7" s="10" t="s">
        <v>10</v>
      </c>
      <c r="C7" s="22">
        <v>22750000</v>
      </c>
      <c r="D7" s="25">
        <v>428998.70000000007</v>
      </c>
      <c r="E7" s="23">
        <v>2.3210577235582055</v>
      </c>
      <c r="F7" s="25">
        <v>12725662.84</v>
      </c>
      <c r="G7" s="18">
        <v>13.682582178143878</v>
      </c>
      <c r="H7" s="27">
        <v>10024337.16</v>
      </c>
      <c r="I7" s="18">
        <v>6.2239881819122269</v>
      </c>
    </row>
    <row r="8" spans="1:9" s="1" customFormat="1" ht="12.95" customHeight="1" x14ac:dyDescent="0.2">
      <c r="A8" s="7">
        <v>1882</v>
      </c>
      <c r="B8" s="9" t="s">
        <v>11</v>
      </c>
      <c r="C8" s="30">
        <v>3700000</v>
      </c>
      <c r="D8" s="31">
        <v>0</v>
      </c>
      <c r="E8" s="32">
        <v>0</v>
      </c>
      <c r="F8" s="33">
        <v>1433469.6099999999</v>
      </c>
      <c r="G8" s="17">
        <v>1.5412608353135384</v>
      </c>
      <c r="H8" s="33">
        <v>2266530.39</v>
      </c>
      <c r="I8" s="17">
        <v>1.4072609626096126</v>
      </c>
    </row>
    <row r="9" spans="1:9" s="1" customFormat="1" ht="12.95" customHeight="1" x14ac:dyDescent="0.2">
      <c r="A9" s="8">
        <v>11135</v>
      </c>
      <c r="B9" s="10" t="s">
        <v>12</v>
      </c>
      <c r="C9" s="22">
        <v>2600000</v>
      </c>
      <c r="D9" s="25">
        <v>94475.5</v>
      </c>
      <c r="E9" s="23">
        <v>0.51115094046211151</v>
      </c>
      <c r="F9" s="27">
        <v>103786.5</v>
      </c>
      <c r="G9" s="18">
        <v>0.11159083287734894</v>
      </c>
      <c r="H9" s="27">
        <v>2496213.5</v>
      </c>
      <c r="I9" s="18">
        <v>1.5498683928474084</v>
      </c>
    </row>
    <row r="10" spans="1:9" s="1" customFormat="1" ht="12.95" customHeight="1" x14ac:dyDescent="0.2">
      <c r="A10" s="7">
        <v>1786</v>
      </c>
      <c r="B10" s="9" t="s">
        <v>13</v>
      </c>
      <c r="C10" s="30">
        <v>10548000</v>
      </c>
      <c r="D10" s="31">
        <v>570685.69000000006</v>
      </c>
      <c r="E10" s="32">
        <v>3.0876420569541208</v>
      </c>
      <c r="F10" s="33">
        <v>3175518.2500000005</v>
      </c>
      <c r="G10" s="17">
        <v>3.4143046189506503</v>
      </c>
      <c r="H10" s="33">
        <v>7372481.75</v>
      </c>
      <c r="I10" s="17">
        <v>4.5774836331785522</v>
      </c>
    </row>
    <row r="11" spans="1:9" s="1" customFormat="1" ht="12.95" customHeight="1" x14ac:dyDescent="0.2">
      <c r="A11" s="8">
        <v>9359</v>
      </c>
      <c r="B11" s="10" t="s">
        <v>14</v>
      </c>
      <c r="C11" s="22">
        <f>19123803.19+1464.42</f>
        <v>19125267.610000003</v>
      </c>
      <c r="D11" s="25">
        <v>4914439.5600000005</v>
      </c>
      <c r="E11" s="23">
        <v>26.589119961664192</v>
      </c>
      <c r="F11" s="27">
        <f>19123803.19+1464.42</f>
        <v>19125267.610000003</v>
      </c>
      <c r="G11" s="18">
        <v>20.561837288612708</v>
      </c>
      <c r="H11" s="27">
        <v>0</v>
      </c>
      <c r="I11" s="18">
        <v>0</v>
      </c>
    </row>
    <row r="12" spans="1:9" s="1" customFormat="1" ht="15" customHeight="1" x14ac:dyDescent="0.15">
      <c r="A12" s="64" t="s">
        <v>15</v>
      </c>
      <c r="B12" s="64"/>
      <c r="C12" s="28">
        <f>SUM(C4:C11)</f>
        <v>254067467.61000001</v>
      </c>
      <c r="D12" s="28">
        <f t="shared" ref="D12:I12" si="0">SUM(D4:D11)</f>
        <v>18482896.640000001</v>
      </c>
      <c r="E12" s="28">
        <f t="shared" si="0"/>
        <v>100.00000000000001</v>
      </c>
      <c r="F12" s="28">
        <f t="shared" si="0"/>
        <v>93007760.12000002</v>
      </c>
      <c r="G12" s="28">
        <f t="shared" si="0"/>
        <v>100</v>
      </c>
      <c r="H12" s="28">
        <f t="shared" si="0"/>
        <v>161059707.48999998</v>
      </c>
      <c r="I12" s="28">
        <f t="shared" si="0"/>
        <v>100</v>
      </c>
    </row>
    <row r="13" spans="1:9" x14ac:dyDescent="0.25">
      <c r="A13" s="65" t="s">
        <v>16</v>
      </c>
      <c r="B13" s="65"/>
      <c r="C13" s="65"/>
      <c r="D13" s="65"/>
      <c r="E13" s="65"/>
      <c r="F13" s="65"/>
      <c r="G13" s="65"/>
      <c r="H13" s="65"/>
      <c r="I13" s="65"/>
    </row>
    <row r="15" spans="1:9" x14ac:dyDescent="0.25">
      <c r="C15" s="6">
        <v>1843</v>
      </c>
      <c r="D15" s="4">
        <f t="shared" ref="D15:D20" si="1">F4</f>
        <v>2054886.6600000001</v>
      </c>
      <c r="E15" s="5">
        <f>(D15/D$24)*100</f>
        <v>2.2093711937033582</v>
      </c>
    </row>
    <row r="16" spans="1:9" x14ac:dyDescent="0.25">
      <c r="C16" s="6">
        <v>1869</v>
      </c>
      <c r="D16" s="4">
        <f t="shared" si="1"/>
        <v>362143.34</v>
      </c>
      <c r="E16" s="5">
        <f t="shared" ref="E16:E22" si="2">(D16/D$24)*100</f>
        <v>0.38936895107758451</v>
      </c>
    </row>
    <row r="17" spans="3:5" x14ac:dyDescent="0.25">
      <c r="C17" s="6">
        <v>11134</v>
      </c>
      <c r="D17" s="4">
        <f t="shared" si="1"/>
        <v>54027025.310000017</v>
      </c>
      <c r="E17" s="5">
        <f t="shared" si="2"/>
        <v>58.088728553718028</v>
      </c>
    </row>
    <row r="18" spans="3:5" x14ac:dyDescent="0.25">
      <c r="C18" s="6">
        <v>1858</v>
      </c>
      <c r="D18" s="4">
        <f t="shared" si="1"/>
        <v>12725662.84</v>
      </c>
      <c r="E18" s="5">
        <f t="shared" si="2"/>
        <v>13.682366744001959</v>
      </c>
    </row>
    <row r="19" spans="3:5" x14ac:dyDescent="0.25">
      <c r="C19" s="6">
        <v>1882</v>
      </c>
      <c r="D19" s="4">
        <f t="shared" si="1"/>
        <v>1433469.6099999999</v>
      </c>
      <c r="E19" s="5">
        <f t="shared" si="2"/>
        <v>1.5412365679492934</v>
      </c>
    </row>
    <row r="20" spans="3:5" x14ac:dyDescent="0.25">
      <c r="C20" s="6">
        <v>11135</v>
      </c>
      <c r="D20" s="4">
        <f t="shared" si="1"/>
        <v>103786.5</v>
      </c>
      <c r="E20" s="5">
        <f t="shared" si="2"/>
        <v>0.11158907586430755</v>
      </c>
    </row>
    <row r="21" spans="3:5" x14ac:dyDescent="0.25">
      <c r="C21" s="6">
        <v>1786</v>
      </c>
      <c r="D21" s="4">
        <f>F10</f>
        <v>3175518.2500000005</v>
      </c>
      <c r="E21" s="5">
        <f t="shared" si="2"/>
        <v>3.4142508602539174</v>
      </c>
    </row>
    <row r="22" spans="3:5" x14ac:dyDescent="0.25">
      <c r="C22" s="6">
        <v>9359</v>
      </c>
      <c r="D22" s="4">
        <f>F11</f>
        <v>19125267.610000003</v>
      </c>
      <c r="E22" s="5">
        <f t="shared" si="2"/>
        <v>20.563088053431557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93007760.12000002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66" t="s">
        <v>17</v>
      </c>
      <c r="B1" s="66"/>
      <c r="C1" s="66"/>
      <c r="D1" s="66"/>
      <c r="E1" s="66"/>
      <c r="F1" s="66"/>
      <c r="G1" s="66"/>
      <c r="H1" s="66"/>
      <c r="I1" s="66"/>
    </row>
    <row r="2" spans="1:9" s="1" customFormat="1" ht="15" customHeight="1" thickBot="1" x14ac:dyDescent="0.2">
      <c r="A2" s="67" t="s">
        <v>0</v>
      </c>
      <c r="B2" s="68" t="s">
        <v>6</v>
      </c>
      <c r="C2" s="69" t="s">
        <v>1</v>
      </c>
      <c r="D2" s="71" t="s">
        <v>22</v>
      </c>
      <c r="E2" s="67"/>
      <c r="F2" s="2" t="s">
        <v>2</v>
      </c>
      <c r="G2" s="2"/>
      <c r="H2" s="71" t="s">
        <v>3</v>
      </c>
      <c r="I2" s="72"/>
    </row>
    <row r="3" spans="1:9" s="1" customFormat="1" ht="15" customHeight="1" thickBot="1" x14ac:dyDescent="0.2">
      <c r="A3" s="67"/>
      <c r="B3" s="68"/>
      <c r="C3" s="70"/>
      <c r="D3" s="41" t="s">
        <v>4</v>
      </c>
      <c r="E3" s="40" t="s">
        <v>5</v>
      </c>
      <c r="F3" s="41" t="s">
        <v>4</v>
      </c>
      <c r="G3" s="40" t="s">
        <v>5</v>
      </c>
      <c r="H3" s="41" t="s">
        <v>4</v>
      </c>
      <c r="I3" s="42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9">
        <v>7500000</v>
      </c>
      <c r="D4" s="24">
        <v>193603.04</v>
      </c>
      <c r="E4" s="20">
        <v>0.96571408778021051</v>
      </c>
      <c r="F4" s="26">
        <v>2248489.6999999997</v>
      </c>
      <c r="G4" s="21">
        <v>1.9888385480209849</v>
      </c>
      <c r="H4" s="26">
        <v>5251510.3000000007</v>
      </c>
      <c r="I4" s="17">
        <v>3.5970900731723683</v>
      </c>
    </row>
    <row r="5" spans="1:9" s="1" customFormat="1" ht="12.95" customHeight="1" x14ac:dyDescent="0.2">
      <c r="A5" s="8">
        <v>1869</v>
      </c>
      <c r="B5" s="10" t="s">
        <v>8</v>
      </c>
      <c r="C5" s="22">
        <v>3200000</v>
      </c>
      <c r="D5" s="25">
        <v>179808.23</v>
      </c>
      <c r="E5" s="23">
        <v>0.89690399907885898</v>
      </c>
      <c r="F5" s="27">
        <v>541951.57000000007</v>
      </c>
      <c r="G5" s="18">
        <v>0.4793680725228554</v>
      </c>
      <c r="H5" s="27">
        <v>2658048.4299999997</v>
      </c>
      <c r="I5" s="18">
        <v>1.8206647374497957</v>
      </c>
    </row>
    <row r="6" spans="1:9" s="1" customFormat="1" ht="12.95" customHeight="1" x14ac:dyDescent="0.2">
      <c r="A6" s="7">
        <v>11134</v>
      </c>
      <c r="B6" s="9" t="s">
        <v>9</v>
      </c>
      <c r="C6" s="30">
        <v>184644200</v>
      </c>
      <c r="D6" s="31">
        <v>12482653.870000001</v>
      </c>
      <c r="E6" s="32">
        <v>62.264903976420861</v>
      </c>
      <c r="F6" s="33">
        <v>66509679.18</v>
      </c>
      <c r="G6" s="17">
        <v>58.829272720125317</v>
      </c>
      <c r="H6" s="33">
        <v>118134520.81999999</v>
      </c>
      <c r="I6" s="17">
        <v>80.91777181520456</v>
      </c>
    </row>
    <row r="7" spans="1:9" s="1" customFormat="1" ht="12.95" customHeight="1" x14ac:dyDescent="0.2">
      <c r="A7" s="8">
        <v>1858</v>
      </c>
      <c r="B7" s="10" t="s">
        <v>10</v>
      </c>
      <c r="C7" s="22">
        <v>22750000</v>
      </c>
      <c r="D7" s="25">
        <v>679561.38</v>
      </c>
      <c r="E7" s="23">
        <v>3.3897298212742997</v>
      </c>
      <c r="F7" s="25">
        <v>13405224.220000001</v>
      </c>
      <c r="G7" s="18">
        <v>11.857215389334691</v>
      </c>
      <c r="H7" s="27">
        <v>9344775.7799999993</v>
      </c>
      <c r="I7" s="18">
        <v>6.400825338619172</v>
      </c>
    </row>
    <row r="8" spans="1:9" s="1" customFormat="1" ht="12.95" customHeight="1" x14ac:dyDescent="0.2">
      <c r="A8" s="7">
        <v>1882</v>
      </c>
      <c r="B8" s="9" t="s">
        <v>11</v>
      </c>
      <c r="C8" s="30">
        <v>3700000</v>
      </c>
      <c r="D8" s="31">
        <v>22768</v>
      </c>
      <c r="E8" s="32">
        <v>0.11356938584528339</v>
      </c>
      <c r="F8" s="33">
        <v>1456237.6099999999</v>
      </c>
      <c r="G8" s="17">
        <v>1.2880741654480115</v>
      </c>
      <c r="H8" s="33">
        <v>2243762.39</v>
      </c>
      <c r="I8" s="17">
        <v>1.5368941425529543</v>
      </c>
    </row>
    <row r="9" spans="1:9" s="1" customFormat="1" ht="12.95" customHeight="1" x14ac:dyDescent="0.2">
      <c r="A9" s="8">
        <v>11135</v>
      </c>
      <c r="B9" s="10" t="s">
        <v>12</v>
      </c>
      <c r="C9" s="22">
        <v>2600000</v>
      </c>
      <c r="D9" s="25">
        <v>508412</v>
      </c>
      <c r="E9" s="23">
        <v>2.5360171554977256</v>
      </c>
      <c r="F9" s="27">
        <v>612198.5</v>
      </c>
      <c r="G9" s="18">
        <v>0.54150302571571707</v>
      </c>
      <c r="H9" s="27">
        <v>1987801.5</v>
      </c>
      <c r="I9" s="18">
        <v>1.3615704120559646</v>
      </c>
    </row>
    <row r="10" spans="1:9" s="1" customFormat="1" ht="12.95" customHeight="1" x14ac:dyDescent="0.2">
      <c r="A10" s="7">
        <v>1786</v>
      </c>
      <c r="B10" s="9" t="s">
        <v>13</v>
      </c>
      <c r="C10" s="30">
        <v>10548000</v>
      </c>
      <c r="D10" s="31">
        <v>999606.58000000007</v>
      </c>
      <c r="E10" s="32">
        <v>4.9861518524905195</v>
      </c>
      <c r="F10" s="33">
        <v>4175124.8299999996</v>
      </c>
      <c r="G10" s="17">
        <v>3.6929896564363012</v>
      </c>
      <c r="H10" s="33">
        <v>6372875.1699999999</v>
      </c>
      <c r="I10" s="17">
        <v>4.3651834809452179</v>
      </c>
    </row>
    <row r="11" spans="1:9" s="1" customFormat="1" ht="12.95" customHeight="1" x14ac:dyDescent="0.2">
      <c r="A11" s="8">
        <v>9359</v>
      </c>
      <c r="B11" s="10" t="s">
        <v>14</v>
      </c>
      <c r="C11" s="22">
        <v>24106510.690000001</v>
      </c>
      <c r="D11" s="25">
        <v>4981243.08</v>
      </c>
      <c r="E11" s="23">
        <v>24.847009721612256</v>
      </c>
      <c r="F11" s="27">
        <v>24106510.690000001</v>
      </c>
      <c r="G11" s="18">
        <v>21.322738422396135</v>
      </c>
      <c r="H11" s="27">
        <v>0</v>
      </c>
      <c r="I11" s="18">
        <v>0</v>
      </c>
    </row>
    <row r="12" spans="1:9" s="1" customFormat="1" ht="15" customHeight="1" x14ac:dyDescent="0.15">
      <c r="A12" s="64" t="s">
        <v>15</v>
      </c>
      <c r="B12" s="64"/>
      <c r="C12" s="28">
        <f>SUM(C4:C11)</f>
        <v>259048710.69</v>
      </c>
      <c r="D12" s="28">
        <f t="shared" ref="D12:I12" si="0">SUM(D4:D11)</f>
        <v>20047656.18</v>
      </c>
      <c r="E12" s="28">
        <f t="shared" si="0"/>
        <v>100.00000000000001</v>
      </c>
      <c r="F12" s="28">
        <f t="shared" si="0"/>
        <v>113055416.3</v>
      </c>
      <c r="G12" s="28">
        <f t="shared" si="0"/>
        <v>100</v>
      </c>
      <c r="H12" s="28">
        <f t="shared" si="0"/>
        <v>145993294.38999996</v>
      </c>
      <c r="I12" s="28">
        <f t="shared" si="0"/>
        <v>100.00000000000004</v>
      </c>
    </row>
    <row r="13" spans="1:9" x14ac:dyDescent="0.25">
      <c r="A13" s="65" t="s">
        <v>16</v>
      </c>
      <c r="B13" s="65"/>
      <c r="C13" s="65"/>
      <c r="D13" s="65"/>
      <c r="E13" s="65"/>
      <c r="F13" s="65"/>
      <c r="G13" s="65"/>
      <c r="H13" s="65"/>
      <c r="I13" s="65"/>
    </row>
    <row r="15" spans="1:9" x14ac:dyDescent="0.25">
      <c r="C15" s="6">
        <v>1843</v>
      </c>
      <c r="D15" s="4">
        <f t="shared" ref="D15:D20" si="1">F4</f>
        <v>2248489.6999999997</v>
      </c>
      <c r="E15" s="5">
        <f>(D15/D$24)*100</f>
        <v>2.4145107222874187</v>
      </c>
    </row>
    <row r="16" spans="1:9" x14ac:dyDescent="0.25">
      <c r="C16" s="6">
        <v>1869</v>
      </c>
      <c r="D16" s="4">
        <f t="shared" si="1"/>
        <v>541951.57000000007</v>
      </c>
      <c r="E16" s="5">
        <f t="shared" ref="E16:E22" si="2">(D16/D$24)*100</f>
        <v>0.58196747653569458</v>
      </c>
    </row>
    <row r="17" spans="3:5" x14ac:dyDescent="0.25">
      <c r="C17" s="6">
        <v>11134</v>
      </c>
      <c r="D17" s="4">
        <f t="shared" si="1"/>
        <v>66509679.18</v>
      </c>
      <c r="E17" s="5">
        <f t="shared" si="2"/>
        <v>71.420533309984165</v>
      </c>
    </row>
    <row r="18" spans="3:5" x14ac:dyDescent="0.25">
      <c r="C18" s="6">
        <v>1858</v>
      </c>
      <c r="D18" s="4">
        <f t="shared" si="1"/>
        <v>13405224.220000001</v>
      </c>
      <c r="E18" s="5">
        <f t="shared" si="2"/>
        <v>14.395021517713428</v>
      </c>
    </row>
    <row r="19" spans="3:5" x14ac:dyDescent="0.25">
      <c r="C19" s="6">
        <v>1882</v>
      </c>
      <c r="D19" s="4">
        <f t="shared" si="1"/>
        <v>1456237.6099999999</v>
      </c>
      <c r="E19" s="5">
        <f t="shared" si="2"/>
        <v>1.5637613654815516</v>
      </c>
    </row>
    <row r="20" spans="3:5" x14ac:dyDescent="0.25">
      <c r="C20" s="6">
        <v>11135</v>
      </c>
      <c r="D20" s="4">
        <f t="shared" si="1"/>
        <v>612198.5</v>
      </c>
      <c r="E20" s="5">
        <f t="shared" si="2"/>
        <v>0.65740120687156123</v>
      </c>
    </row>
    <row r="21" spans="3:5" x14ac:dyDescent="0.25">
      <c r="C21" s="6">
        <v>1786</v>
      </c>
      <c r="D21" s="4">
        <f>F10</f>
        <v>4175124.8299999996</v>
      </c>
      <c r="E21" s="5">
        <f t="shared" si="2"/>
        <v>4.4834022005630878</v>
      </c>
    </row>
    <row r="22" spans="3:5" x14ac:dyDescent="0.25">
      <c r="C22" s="6">
        <v>9359</v>
      </c>
      <c r="D22" s="4">
        <f>F10</f>
        <v>4175124.8299999996</v>
      </c>
      <c r="E22" s="5">
        <f t="shared" si="2"/>
        <v>4.4834022005630878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93124030.439999998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66" t="s">
        <v>17</v>
      </c>
      <c r="B1" s="66"/>
      <c r="C1" s="66"/>
      <c r="D1" s="66"/>
      <c r="E1" s="66"/>
      <c r="F1" s="66"/>
      <c r="G1" s="66"/>
      <c r="H1" s="66"/>
      <c r="I1" s="66"/>
    </row>
    <row r="2" spans="1:9" s="1" customFormat="1" ht="15" customHeight="1" thickBot="1" x14ac:dyDescent="0.2">
      <c r="A2" s="67" t="s">
        <v>0</v>
      </c>
      <c r="B2" s="68" t="s">
        <v>6</v>
      </c>
      <c r="C2" s="69" t="s">
        <v>1</v>
      </c>
      <c r="D2" s="71" t="s">
        <v>23</v>
      </c>
      <c r="E2" s="67"/>
      <c r="F2" s="2" t="s">
        <v>2</v>
      </c>
      <c r="G2" s="2"/>
      <c r="H2" s="71" t="s">
        <v>3</v>
      </c>
      <c r="I2" s="72"/>
    </row>
    <row r="3" spans="1:9" s="1" customFormat="1" ht="15" customHeight="1" thickBot="1" x14ac:dyDescent="0.2">
      <c r="A3" s="67"/>
      <c r="B3" s="68"/>
      <c r="C3" s="70"/>
      <c r="D3" s="44" t="s">
        <v>4</v>
      </c>
      <c r="E3" s="43" t="s">
        <v>5</v>
      </c>
      <c r="F3" s="44" t="s">
        <v>4</v>
      </c>
      <c r="G3" s="43" t="s">
        <v>5</v>
      </c>
      <c r="H3" s="44" t="s">
        <v>4</v>
      </c>
      <c r="I3" s="45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9">
        <v>7500000</v>
      </c>
      <c r="D4" s="24">
        <v>16872.830000000002</v>
      </c>
      <c r="E4" s="20">
        <v>7.7575321665291561E-2</v>
      </c>
      <c r="F4" s="26">
        <v>2265362.5299999998</v>
      </c>
      <c r="G4" s="21">
        <v>1.6804653055050478</v>
      </c>
      <c r="H4" s="26">
        <v>5234637.4700000007</v>
      </c>
      <c r="I4" s="17">
        <v>4.0427419551383039</v>
      </c>
    </row>
    <row r="5" spans="1:9" s="1" customFormat="1" ht="12.95" customHeight="1" x14ac:dyDescent="0.2">
      <c r="A5" s="8">
        <v>1869</v>
      </c>
      <c r="B5" s="10" t="s">
        <v>8</v>
      </c>
      <c r="C5" s="22">
        <v>3200000</v>
      </c>
      <c r="D5" s="25">
        <v>-3142</v>
      </c>
      <c r="E5" s="23">
        <v>-1.4445807885953101E-2</v>
      </c>
      <c r="F5" s="27">
        <v>538809.57000000007</v>
      </c>
      <c r="G5" s="18">
        <v>0.39969354867853918</v>
      </c>
      <c r="H5" s="27">
        <v>2661190.4299999997</v>
      </c>
      <c r="I5" s="18">
        <v>2.0552533510928206</v>
      </c>
    </row>
    <row r="6" spans="1:9" s="1" customFormat="1" ht="12.95" customHeight="1" x14ac:dyDescent="0.2">
      <c r="A6" s="7">
        <v>11134</v>
      </c>
      <c r="B6" s="9" t="s">
        <v>9</v>
      </c>
      <c r="C6" s="30">
        <v>184644200</v>
      </c>
      <c r="D6" s="31">
        <v>14772151.440000003</v>
      </c>
      <c r="E6" s="32">
        <v>67.917142509371573</v>
      </c>
      <c r="F6" s="33">
        <v>81281830.619999975</v>
      </c>
      <c r="G6" s="17">
        <v>60.295557340593874</v>
      </c>
      <c r="H6" s="33">
        <v>103362369.38000003</v>
      </c>
      <c r="I6" s="17">
        <v>79.827378623610556</v>
      </c>
    </row>
    <row r="7" spans="1:9" s="1" customFormat="1" ht="12.95" customHeight="1" x14ac:dyDescent="0.2">
      <c r="A7" s="8">
        <v>1858</v>
      </c>
      <c r="B7" s="10" t="s">
        <v>10</v>
      </c>
      <c r="C7" s="22">
        <v>22750000</v>
      </c>
      <c r="D7" s="25">
        <v>215696.78999999998</v>
      </c>
      <c r="E7" s="23">
        <v>0.99169776892322381</v>
      </c>
      <c r="F7" s="25">
        <v>13620921.01</v>
      </c>
      <c r="G7" s="18">
        <v>10.104115735652154</v>
      </c>
      <c r="H7" s="27">
        <v>9129078.9900000002</v>
      </c>
      <c r="I7" s="18">
        <v>7.050442529431673</v>
      </c>
    </row>
    <row r="8" spans="1:9" s="1" customFormat="1" ht="12.95" customHeight="1" x14ac:dyDescent="0.2">
      <c r="A8" s="7">
        <v>1882</v>
      </c>
      <c r="B8" s="9" t="s">
        <v>11</v>
      </c>
      <c r="C8" s="30">
        <v>3700000</v>
      </c>
      <c r="D8" s="31">
        <v>156862.66</v>
      </c>
      <c r="E8" s="32">
        <v>0.7211991886822342</v>
      </c>
      <c r="F8" s="33">
        <v>1613100.27</v>
      </c>
      <c r="G8" s="17">
        <v>1.1966115807679689</v>
      </c>
      <c r="H8" s="33">
        <v>2086899.73</v>
      </c>
      <c r="I8" s="17">
        <v>1.6117251945315325</v>
      </c>
    </row>
    <row r="9" spans="1:9" s="1" customFormat="1" ht="12.95" customHeight="1" x14ac:dyDescent="0.2">
      <c r="A9" s="8">
        <v>11135</v>
      </c>
      <c r="B9" s="10" t="s">
        <v>12</v>
      </c>
      <c r="C9" s="22">
        <v>2600000</v>
      </c>
      <c r="D9" s="25">
        <v>87739.75</v>
      </c>
      <c r="E9" s="23">
        <v>0.4033964266268471</v>
      </c>
      <c r="F9" s="27">
        <v>699938.25</v>
      </c>
      <c r="G9" s="18">
        <v>0.51922018199926634</v>
      </c>
      <c r="H9" s="27">
        <v>1900061.75</v>
      </c>
      <c r="I9" s="18">
        <v>1.4674291005062683</v>
      </c>
    </row>
    <row r="10" spans="1:9" s="1" customFormat="1" ht="12.95" customHeight="1" x14ac:dyDescent="0.2">
      <c r="A10" s="7">
        <v>1786</v>
      </c>
      <c r="B10" s="9" t="s">
        <v>13</v>
      </c>
      <c r="C10" s="30">
        <v>10548000</v>
      </c>
      <c r="D10" s="31">
        <v>1264758.4200000002</v>
      </c>
      <c r="E10" s="32">
        <v>5.8149131627821715</v>
      </c>
      <c r="F10" s="33">
        <v>5439883.2499999991</v>
      </c>
      <c r="G10" s="17">
        <v>4.0353519344310165</v>
      </c>
      <c r="H10" s="33">
        <v>5108116.7500000009</v>
      </c>
      <c r="I10" s="17">
        <v>3.9450292432514384</v>
      </c>
    </row>
    <row r="11" spans="1:9" s="1" customFormat="1" ht="12.95" customHeight="1" x14ac:dyDescent="0.2">
      <c r="A11" s="8">
        <v>9359</v>
      </c>
      <c r="B11" s="10" t="s">
        <v>14</v>
      </c>
      <c r="C11" s="22">
        <v>29345825.443156019</v>
      </c>
      <c r="D11" s="25">
        <v>5239314.75</v>
      </c>
      <c r="E11" s="23">
        <v>24.088521429834625</v>
      </c>
      <c r="F11" s="27">
        <v>29345825.440000005</v>
      </c>
      <c r="G11" s="18">
        <v>21.768984372372142</v>
      </c>
      <c r="H11" s="27">
        <v>3.1560137867927551E-3</v>
      </c>
      <c r="I11" s="18">
        <v>2.437408401247314E-9</v>
      </c>
    </row>
    <row r="12" spans="1:9" s="1" customFormat="1" ht="15" customHeight="1" x14ac:dyDescent="0.15">
      <c r="A12" s="64" t="s">
        <v>15</v>
      </c>
      <c r="B12" s="64"/>
      <c r="C12" s="28">
        <f>SUM(C4:C11)</f>
        <v>264288025.443156</v>
      </c>
      <c r="D12" s="28">
        <f t="shared" ref="D12:I12" si="0">SUM(D4:D11)</f>
        <v>21750254.640000001</v>
      </c>
      <c r="E12" s="28">
        <f t="shared" si="0"/>
        <v>100.00000000000001</v>
      </c>
      <c r="F12" s="28">
        <f t="shared" si="0"/>
        <v>134805670.93999997</v>
      </c>
      <c r="G12" s="28">
        <f t="shared" si="0"/>
        <v>100.00000000000001</v>
      </c>
      <c r="H12" s="28">
        <f t="shared" si="0"/>
        <v>129482354.50315604</v>
      </c>
      <c r="I12" s="28">
        <f t="shared" si="0"/>
        <v>100</v>
      </c>
    </row>
    <row r="13" spans="1:9" x14ac:dyDescent="0.25">
      <c r="A13" s="65" t="s">
        <v>16</v>
      </c>
      <c r="B13" s="65"/>
      <c r="C13" s="65"/>
      <c r="D13" s="65"/>
      <c r="E13" s="65"/>
      <c r="F13" s="65"/>
      <c r="G13" s="65"/>
      <c r="H13" s="65"/>
      <c r="I13" s="65"/>
    </row>
    <row r="15" spans="1:9" x14ac:dyDescent="0.25">
      <c r="C15" s="6">
        <v>1843</v>
      </c>
      <c r="D15" s="4">
        <f t="shared" ref="D15:D20" si="1">F4</f>
        <v>2265362.5299999998</v>
      </c>
      <c r="E15" s="5">
        <f>(D15/D$24)*100</f>
        <v>1.6804653055050478</v>
      </c>
    </row>
    <row r="16" spans="1:9" x14ac:dyDescent="0.25">
      <c r="C16" s="6">
        <v>1869</v>
      </c>
      <c r="D16" s="4">
        <f t="shared" si="1"/>
        <v>538809.57000000007</v>
      </c>
      <c r="E16" s="5">
        <f t="shared" ref="E16:E22" si="2">(D16/D$24)*100</f>
        <v>0.39969354867853918</v>
      </c>
    </row>
    <row r="17" spans="3:5" x14ac:dyDescent="0.25">
      <c r="C17" s="6">
        <v>11134</v>
      </c>
      <c r="D17" s="4">
        <f t="shared" si="1"/>
        <v>81281830.619999975</v>
      </c>
      <c r="E17" s="5">
        <f t="shared" si="2"/>
        <v>60.295557340593874</v>
      </c>
    </row>
    <row r="18" spans="3:5" x14ac:dyDescent="0.25">
      <c r="C18" s="6">
        <v>1858</v>
      </c>
      <c r="D18" s="4">
        <f t="shared" si="1"/>
        <v>13620921.01</v>
      </c>
      <c r="E18" s="5">
        <f t="shared" si="2"/>
        <v>10.104115735652154</v>
      </c>
    </row>
    <row r="19" spans="3:5" x14ac:dyDescent="0.25">
      <c r="C19" s="6">
        <v>1882</v>
      </c>
      <c r="D19" s="4">
        <f t="shared" si="1"/>
        <v>1613100.27</v>
      </c>
      <c r="E19" s="5">
        <f t="shared" si="2"/>
        <v>1.1966115807679689</v>
      </c>
    </row>
    <row r="20" spans="3:5" x14ac:dyDescent="0.25">
      <c r="C20" s="6">
        <v>11135</v>
      </c>
      <c r="D20" s="4">
        <f t="shared" si="1"/>
        <v>699938.25</v>
      </c>
      <c r="E20" s="5">
        <f t="shared" si="2"/>
        <v>0.51922018199926634</v>
      </c>
    </row>
    <row r="21" spans="3:5" x14ac:dyDescent="0.25">
      <c r="C21" s="6">
        <v>1786</v>
      </c>
      <c r="D21" s="4">
        <f>F10</f>
        <v>5439883.2499999991</v>
      </c>
      <c r="E21" s="5">
        <f t="shared" si="2"/>
        <v>4.0353519344310165</v>
      </c>
    </row>
    <row r="22" spans="3:5" x14ac:dyDescent="0.25">
      <c r="C22" s="6">
        <v>9359</v>
      </c>
      <c r="D22" s="4">
        <f>F11</f>
        <v>29345825.440000005</v>
      </c>
      <c r="E22" s="5">
        <f t="shared" si="2"/>
        <v>21.768984372372142</v>
      </c>
    </row>
    <row r="23" spans="3:5" x14ac:dyDescent="0.25">
      <c r="D23" s="3"/>
      <c r="E23" s="5">
        <f>SUM(E15:E22)</f>
        <v>100.00000000000001</v>
      </c>
    </row>
    <row r="24" spans="3:5" x14ac:dyDescent="0.25">
      <c r="D24" s="3">
        <f>SUM(D15:D23)</f>
        <v>134805670.93999997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66" t="s">
        <v>17</v>
      </c>
      <c r="B1" s="66"/>
      <c r="C1" s="66"/>
      <c r="D1" s="66"/>
      <c r="E1" s="66"/>
      <c r="F1" s="66"/>
      <c r="G1" s="66"/>
      <c r="H1" s="66"/>
      <c r="I1" s="66"/>
    </row>
    <row r="2" spans="1:9" s="1" customFormat="1" ht="15" customHeight="1" thickBot="1" x14ac:dyDescent="0.2">
      <c r="A2" s="67" t="s">
        <v>0</v>
      </c>
      <c r="B2" s="68" t="s">
        <v>6</v>
      </c>
      <c r="C2" s="69" t="s">
        <v>1</v>
      </c>
      <c r="D2" s="71" t="s">
        <v>24</v>
      </c>
      <c r="E2" s="67"/>
      <c r="F2" s="2" t="s">
        <v>2</v>
      </c>
      <c r="G2" s="2"/>
      <c r="H2" s="71" t="s">
        <v>3</v>
      </c>
      <c r="I2" s="72"/>
    </row>
    <row r="3" spans="1:9" s="1" customFormat="1" ht="15" customHeight="1" thickBot="1" x14ac:dyDescent="0.2">
      <c r="A3" s="67"/>
      <c r="B3" s="68"/>
      <c r="C3" s="70"/>
      <c r="D3" s="47" t="s">
        <v>4</v>
      </c>
      <c r="E3" s="46" t="s">
        <v>5</v>
      </c>
      <c r="F3" s="47" t="s">
        <v>4</v>
      </c>
      <c r="G3" s="46" t="s">
        <v>5</v>
      </c>
      <c r="H3" s="47" t="s">
        <v>4</v>
      </c>
      <c r="I3" s="48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9">
        <v>6300000</v>
      </c>
      <c r="D4" s="24">
        <v>403711.49</v>
      </c>
      <c r="E4" s="20">
        <v>1.8581578406133548</v>
      </c>
      <c r="F4" s="26">
        <v>2669074.02</v>
      </c>
      <c r="G4" s="21">
        <v>1.7051287799754522</v>
      </c>
      <c r="H4" s="26">
        <v>3630925.98</v>
      </c>
      <c r="I4" s="17">
        <v>3.1420338240948982</v>
      </c>
    </row>
    <row r="5" spans="1:9" s="1" customFormat="1" ht="12.95" customHeight="1" x14ac:dyDescent="0.2">
      <c r="A5" s="8">
        <v>1869</v>
      </c>
      <c r="B5" s="10" t="s">
        <v>8</v>
      </c>
      <c r="C5" s="22">
        <v>3200000</v>
      </c>
      <c r="D5" s="25">
        <v>55055.199999999997</v>
      </c>
      <c r="E5" s="23">
        <v>0.25340188248428691</v>
      </c>
      <c r="F5" s="27">
        <v>593864.77</v>
      </c>
      <c r="G5" s="18">
        <v>0.37938847074031412</v>
      </c>
      <c r="H5" s="27">
        <v>2606135.23</v>
      </c>
      <c r="I5" s="18">
        <v>2.2552277540026684</v>
      </c>
    </row>
    <row r="6" spans="1:9" s="1" customFormat="1" ht="12.95" customHeight="1" x14ac:dyDescent="0.2">
      <c r="A6" s="7">
        <v>11134</v>
      </c>
      <c r="B6" s="9" t="s">
        <v>9</v>
      </c>
      <c r="C6" s="30">
        <v>184644200</v>
      </c>
      <c r="D6" s="31">
        <v>12672399.07</v>
      </c>
      <c r="E6" s="32">
        <v>58.327093170674651</v>
      </c>
      <c r="F6" s="33">
        <v>93954229.690000013</v>
      </c>
      <c r="G6" s="17">
        <v>60.022337276672133</v>
      </c>
      <c r="H6" s="33">
        <v>90689970.309999987</v>
      </c>
      <c r="I6" s="17">
        <v>78.478866214778094</v>
      </c>
    </row>
    <row r="7" spans="1:9" s="1" customFormat="1" ht="12.95" customHeight="1" x14ac:dyDescent="0.2">
      <c r="A7" s="8">
        <v>1858</v>
      </c>
      <c r="B7" s="10" t="s">
        <v>10</v>
      </c>
      <c r="C7" s="22">
        <v>23536911.600000001</v>
      </c>
      <c r="D7" s="25">
        <v>112782.07999999997</v>
      </c>
      <c r="E7" s="23">
        <v>0.51910067318788122</v>
      </c>
      <c r="F7" s="25">
        <v>13733703.09</v>
      </c>
      <c r="G7" s="18">
        <v>8.773729098152474</v>
      </c>
      <c r="H7" s="27">
        <v>9803208.5100000016</v>
      </c>
      <c r="I7" s="18">
        <v>8.4832389568775941</v>
      </c>
    </row>
    <row r="8" spans="1:9" s="1" customFormat="1" ht="12.95" customHeight="1" x14ac:dyDescent="0.2">
      <c r="A8" s="7">
        <v>1882</v>
      </c>
      <c r="B8" s="9" t="s">
        <v>11</v>
      </c>
      <c r="C8" s="30">
        <v>3700000</v>
      </c>
      <c r="D8" s="31">
        <v>18462.8</v>
      </c>
      <c r="E8" s="32">
        <v>8.4978499323059273E-2</v>
      </c>
      <c r="F8" s="33">
        <v>1631563.07</v>
      </c>
      <c r="G8" s="17">
        <v>1.0423184693102305</v>
      </c>
      <c r="H8" s="33">
        <v>2068436.93</v>
      </c>
      <c r="I8" s="17">
        <v>1.7899287489928424</v>
      </c>
    </row>
    <row r="9" spans="1:9" s="1" customFormat="1" ht="12.95" customHeight="1" x14ac:dyDescent="0.2">
      <c r="A9" s="8">
        <v>11135</v>
      </c>
      <c r="B9" s="10" t="s">
        <v>12</v>
      </c>
      <c r="C9" s="22">
        <v>2800000</v>
      </c>
      <c r="D9" s="25">
        <v>773310.35000000009</v>
      </c>
      <c r="E9" s="23">
        <v>3.5593059045209685</v>
      </c>
      <c r="F9" s="27">
        <v>1473248.5999999999</v>
      </c>
      <c r="G9" s="18">
        <v>0.9411798133341176</v>
      </c>
      <c r="H9" s="27">
        <v>1326751.4000000001</v>
      </c>
      <c r="I9" s="18">
        <v>1.1481087188027062</v>
      </c>
    </row>
    <row r="10" spans="1:9" s="1" customFormat="1" ht="12.95" customHeight="1" x14ac:dyDescent="0.2">
      <c r="A10" s="7">
        <v>1786</v>
      </c>
      <c r="B10" s="9" t="s">
        <v>13</v>
      </c>
      <c r="C10" s="30">
        <v>11548000</v>
      </c>
      <c r="D10" s="31">
        <v>673809.5</v>
      </c>
      <c r="E10" s="32">
        <v>3.1013345830329584</v>
      </c>
      <c r="F10" s="33">
        <v>6113692.7499999991</v>
      </c>
      <c r="G10" s="17">
        <v>3.9057116370089524</v>
      </c>
      <c r="H10" s="33">
        <v>5434307.2500000009</v>
      </c>
      <c r="I10" s="17">
        <v>4.7025957797201183</v>
      </c>
    </row>
    <row r="11" spans="1:9" s="1" customFormat="1" ht="12.95" customHeight="1" x14ac:dyDescent="0.2">
      <c r="A11" s="8">
        <v>9359</v>
      </c>
      <c r="B11" s="10" t="s">
        <v>14</v>
      </c>
      <c r="C11" s="22">
        <v>36362731.813156024</v>
      </c>
      <c r="D11" s="25">
        <v>7016906.3699999992</v>
      </c>
      <c r="E11" s="23">
        <v>32.296627446162837</v>
      </c>
      <c r="F11" s="27">
        <v>36362731.810000002</v>
      </c>
      <c r="G11" s="18">
        <v>23.230206454806329</v>
      </c>
      <c r="H11" s="27">
        <v>3.1560212373733521E-3</v>
      </c>
      <c r="I11" s="18">
        <v>2.7310734319593336E-9</v>
      </c>
    </row>
    <row r="12" spans="1:9" s="1" customFormat="1" ht="15" customHeight="1" x14ac:dyDescent="0.15">
      <c r="A12" s="64" t="s">
        <v>15</v>
      </c>
      <c r="B12" s="64"/>
      <c r="C12" s="28">
        <f>SUM(C4:C11)</f>
        <v>272091843.41315603</v>
      </c>
      <c r="D12" s="28">
        <f t="shared" ref="D12:I12" si="0">SUM(D4:D11)</f>
        <v>21726436.859999999</v>
      </c>
      <c r="E12" s="28">
        <f t="shared" si="0"/>
        <v>99.999999999999972</v>
      </c>
      <c r="F12" s="28">
        <f t="shared" si="0"/>
        <v>156532107.80000001</v>
      </c>
      <c r="G12" s="28">
        <f t="shared" si="0"/>
        <v>100</v>
      </c>
      <c r="H12" s="28">
        <f t="shared" si="0"/>
        <v>115559735.61315602</v>
      </c>
      <c r="I12" s="28">
        <f t="shared" si="0"/>
        <v>99.999999999999986</v>
      </c>
    </row>
    <row r="13" spans="1:9" x14ac:dyDescent="0.25">
      <c r="A13" s="65" t="s">
        <v>16</v>
      </c>
      <c r="B13" s="65"/>
      <c r="C13" s="65"/>
      <c r="D13" s="65"/>
      <c r="E13" s="65"/>
      <c r="F13" s="65"/>
      <c r="G13" s="65"/>
      <c r="H13" s="65"/>
      <c r="I13" s="65"/>
    </row>
    <row r="15" spans="1:9" x14ac:dyDescent="0.25">
      <c r="C15" s="6">
        <v>1843</v>
      </c>
      <c r="D15" s="4">
        <f t="shared" ref="D15:D20" si="1">F4</f>
        <v>2669074.02</v>
      </c>
      <c r="E15" s="5">
        <f>(D15/D$24)*100</f>
        <v>1.7051287799754522</v>
      </c>
    </row>
    <row r="16" spans="1:9" x14ac:dyDescent="0.25">
      <c r="C16" s="6">
        <v>1869</v>
      </c>
      <c r="D16" s="4">
        <f t="shared" si="1"/>
        <v>593864.77</v>
      </c>
      <c r="E16" s="5">
        <f t="shared" ref="E16:E22" si="2">(D16/D$24)*100</f>
        <v>0.37938847074031412</v>
      </c>
    </row>
    <row r="17" spans="3:5" x14ac:dyDescent="0.25">
      <c r="C17" s="6">
        <v>11134</v>
      </c>
      <c r="D17" s="4">
        <f t="shared" si="1"/>
        <v>93954229.690000013</v>
      </c>
      <c r="E17" s="5">
        <f t="shared" si="2"/>
        <v>60.022337276672133</v>
      </c>
    </row>
    <row r="18" spans="3:5" x14ac:dyDescent="0.25">
      <c r="C18" s="6">
        <v>1858</v>
      </c>
      <c r="D18" s="4">
        <f t="shared" si="1"/>
        <v>13733703.09</v>
      </c>
      <c r="E18" s="5">
        <f t="shared" si="2"/>
        <v>8.773729098152474</v>
      </c>
    </row>
    <row r="19" spans="3:5" x14ac:dyDescent="0.25">
      <c r="C19" s="6">
        <v>1882</v>
      </c>
      <c r="D19" s="4">
        <f t="shared" si="1"/>
        <v>1631563.07</v>
      </c>
      <c r="E19" s="5">
        <f t="shared" si="2"/>
        <v>1.0423184693102305</v>
      </c>
    </row>
    <row r="20" spans="3:5" x14ac:dyDescent="0.25">
      <c r="C20" s="6">
        <v>11135</v>
      </c>
      <c r="D20" s="4">
        <f t="shared" si="1"/>
        <v>1473248.5999999999</v>
      </c>
      <c r="E20" s="5">
        <f t="shared" si="2"/>
        <v>0.9411798133341176</v>
      </c>
    </row>
    <row r="21" spans="3:5" x14ac:dyDescent="0.25">
      <c r="C21" s="6">
        <v>1786</v>
      </c>
      <c r="D21" s="4">
        <f>F10</f>
        <v>6113692.7499999991</v>
      </c>
      <c r="E21" s="5">
        <f t="shared" si="2"/>
        <v>3.9057116370089524</v>
      </c>
    </row>
    <row r="22" spans="3:5" x14ac:dyDescent="0.25">
      <c r="C22" s="6">
        <v>9359</v>
      </c>
      <c r="D22" s="4">
        <f>F11</f>
        <v>36362731.810000002</v>
      </c>
      <c r="E22" s="5">
        <f t="shared" si="2"/>
        <v>23.230206454806329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156532107.80000001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66" t="s">
        <v>17</v>
      </c>
      <c r="B1" s="66"/>
      <c r="C1" s="66"/>
      <c r="D1" s="66"/>
      <c r="E1" s="66"/>
      <c r="F1" s="66"/>
      <c r="G1" s="66"/>
      <c r="H1" s="66"/>
      <c r="I1" s="66"/>
    </row>
    <row r="2" spans="1:9" s="1" customFormat="1" ht="15" customHeight="1" thickBot="1" x14ac:dyDescent="0.2">
      <c r="A2" s="67" t="s">
        <v>0</v>
      </c>
      <c r="B2" s="68" t="s">
        <v>6</v>
      </c>
      <c r="C2" s="69" t="s">
        <v>1</v>
      </c>
      <c r="D2" s="71" t="s">
        <v>25</v>
      </c>
      <c r="E2" s="67"/>
      <c r="F2" s="2" t="s">
        <v>2</v>
      </c>
      <c r="G2" s="2"/>
      <c r="H2" s="71" t="s">
        <v>3</v>
      </c>
      <c r="I2" s="72"/>
    </row>
    <row r="3" spans="1:9" s="1" customFormat="1" ht="15" customHeight="1" thickBot="1" x14ac:dyDescent="0.2">
      <c r="A3" s="67"/>
      <c r="B3" s="68"/>
      <c r="C3" s="70"/>
      <c r="D3" s="50" t="s">
        <v>4</v>
      </c>
      <c r="E3" s="49" t="s">
        <v>5</v>
      </c>
      <c r="F3" s="50" t="s">
        <v>4</v>
      </c>
      <c r="G3" s="49" t="s">
        <v>5</v>
      </c>
      <c r="H3" s="50" t="s">
        <v>4</v>
      </c>
      <c r="I3" s="51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9">
        <v>6300000</v>
      </c>
      <c r="D4" s="24">
        <v>162040.13</v>
      </c>
      <c r="E4" s="20">
        <v>0.86037717214371889</v>
      </c>
      <c r="F4" s="26">
        <v>2831114.15</v>
      </c>
      <c r="G4" s="21">
        <v>1.6144056511265052</v>
      </c>
      <c r="H4" s="26">
        <v>3468885.85</v>
      </c>
      <c r="I4" s="17">
        <v>3.379604750379908</v>
      </c>
    </row>
    <row r="5" spans="1:9" s="1" customFormat="1" ht="12.95" customHeight="1" x14ac:dyDescent="0.2">
      <c r="A5" s="8">
        <v>1869</v>
      </c>
      <c r="B5" s="10" t="s">
        <v>8</v>
      </c>
      <c r="C5" s="22">
        <v>3200000</v>
      </c>
      <c r="D5" s="25">
        <v>24635.95</v>
      </c>
      <c r="E5" s="23">
        <v>0.13080839292139579</v>
      </c>
      <c r="F5" s="27">
        <v>618500.72</v>
      </c>
      <c r="G5" s="18">
        <v>0.35269191021273805</v>
      </c>
      <c r="H5" s="27">
        <v>2581499.2800000003</v>
      </c>
      <c r="I5" s="18">
        <v>2.5150574585180752</v>
      </c>
    </row>
    <row r="6" spans="1:9" s="1" customFormat="1" ht="12.95" customHeight="1" x14ac:dyDescent="0.2">
      <c r="A6" s="7">
        <v>11134</v>
      </c>
      <c r="B6" s="9" t="s">
        <v>9</v>
      </c>
      <c r="C6" s="30">
        <v>184644200</v>
      </c>
      <c r="D6" s="31">
        <v>12390914.059999997</v>
      </c>
      <c r="E6" s="32">
        <v>65.791477698880172</v>
      </c>
      <c r="F6" s="33">
        <v>106345143.74999999</v>
      </c>
      <c r="G6" s="17">
        <v>60.641921146083256</v>
      </c>
      <c r="H6" s="33">
        <v>78299056.250000015</v>
      </c>
      <c r="I6" s="17">
        <v>76.283819616827017</v>
      </c>
    </row>
    <row r="7" spans="1:9" s="1" customFormat="1" ht="12.95" customHeight="1" x14ac:dyDescent="0.2">
      <c r="A7" s="8">
        <v>1858</v>
      </c>
      <c r="B7" s="10" t="s">
        <v>10</v>
      </c>
      <c r="C7" s="22">
        <v>23536911.600000001</v>
      </c>
      <c r="D7" s="25">
        <v>364447.92999999993</v>
      </c>
      <c r="E7" s="23">
        <v>1.9350927415760031</v>
      </c>
      <c r="F7" s="25">
        <v>14098151.02</v>
      </c>
      <c r="G7" s="18">
        <v>8.0392854089344663</v>
      </c>
      <c r="H7" s="27">
        <v>9438760.5800000019</v>
      </c>
      <c r="I7" s="18">
        <v>9.1958287107852286</v>
      </c>
    </row>
    <row r="8" spans="1:9" s="1" customFormat="1" ht="12.95" customHeight="1" x14ac:dyDescent="0.2">
      <c r="A8" s="7">
        <v>1882</v>
      </c>
      <c r="B8" s="9" t="s">
        <v>11</v>
      </c>
      <c r="C8" s="30">
        <v>3700000</v>
      </c>
      <c r="D8" s="31">
        <v>-111.75</v>
      </c>
      <c r="E8" s="32">
        <v>-5.9335393638020777E-4</v>
      </c>
      <c r="F8" s="33">
        <v>1631451.32</v>
      </c>
      <c r="G8" s="17">
        <v>0.93031368252876578</v>
      </c>
      <c r="H8" s="33">
        <v>2068548.68</v>
      </c>
      <c r="I8" s="17">
        <v>2.0153090207105224</v>
      </c>
    </row>
    <row r="9" spans="1:9" s="1" customFormat="1" ht="12.95" customHeight="1" x14ac:dyDescent="0.2">
      <c r="A9" s="8">
        <v>11135</v>
      </c>
      <c r="B9" s="10" t="s">
        <v>12</v>
      </c>
      <c r="C9" s="22">
        <v>3500000</v>
      </c>
      <c r="D9" s="25">
        <v>9807.0299999999988</v>
      </c>
      <c r="E9" s="23">
        <v>5.2071945008490272E-2</v>
      </c>
      <c r="F9" s="27">
        <v>1483055.6299999997</v>
      </c>
      <c r="G9" s="18">
        <v>0.84569298981002905</v>
      </c>
      <c r="H9" s="27">
        <v>2016944.3700000003</v>
      </c>
      <c r="I9" s="18">
        <v>1.9650328863095947</v>
      </c>
    </row>
    <row r="10" spans="1:9" s="1" customFormat="1" ht="12.95" customHeight="1" x14ac:dyDescent="0.2">
      <c r="A10" s="7">
        <v>1786</v>
      </c>
      <c r="B10" s="9" t="s">
        <v>13</v>
      </c>
      <c r="C10" s="30">
        <v>11548000</v>
      </c>
      <c r="D10" s="31">
        <v>666240.68999999994</v>
      </c>
      <c r="E10" s="32">
        <v>3.5375081520193792</v>
      </c>
      <c r="F10" s="33">
        <v>6779933.4400000004</v>
      </c>
      <c r="G10" s="17">
        <v>3.8661679748227624</v>
      </c>
      <c r="H10" s="33">
        <v>4768066.5599999996</v>
      </c>
      <c r="I10" s="17">
        <v>4.6453475533948696</v>
      </c>
    </row>
    <row r="11" spans="1:9" s="1" customFormat="1" ht="12.95" customHeight="1" x14ac:dyDescent="0.2">
      <c r="A11" s="8">
        <v>9359</v>
      </c>
      <c r="B11" s="10" t="s">
        <v>14</v>
      </c>
      <c r="C11" s="22">
        <v>41578373.453156017</v>
      </c>
      <c r="D11" s="25">
        <v>5215641.6399999997</v>
      </c>
      <c r="E11" s="23">
        <v>27.693257251387219</v>
      </c>
      <c r="F11" s="27">
        <v>41578373.450000003</v>
      </c>
      <c r="G11" s="18">
        <v>23.709521236481493</v>
      </c>
      <c r="H11" s="27">
        <v>3.1560137867927551E-3</v>
      </c>
      <c r="I11" s="18">
        <v>3.0747852905304674E-9</v>
      </c>
    </row>
    <row r="12" spans="1:9" s="1" customFormat="1" ht="15" customHeight="1" x14ac:dyDescent="0.15">
      <c r="A12" s="64" t="s">
        <v>15</v>
      </c>
      <c r="B12" s="64"/>
      <c r="C12" s="28">
        <f>SUM(C4:C11)</f>
        <v>278007485.05315602</v>
      </c>
      <c r="D12" s="28">
        <f t="shared" ref="D12:I12" si="0">SUM(D4:D11)</f>
        <v>18833615.679999996</v>
      </c>
      <c r="E12" s="28">
        <f t="shared" si="0"/>
        <v>100</v>
      </c>
      <c r="F12" s="28">
        <f t="shared" si="0"/>
        <v>175365723.47999996</v>
      </c>
      <c r="G12" s="28">
        <f t="shared" si="0"/>
        <v>100.00000000000001</v>
      </c>
      <c r="H12" s="28">
        <f t="shared" si="0"/>
        <v>102641761.57315603</v>
      </c>
      <c r="I12" s="28">
        <f t="shared" si="0"/>
        <v>100</v>
      </c>
    </row>
    <row r="13" spans="1:9" x14ac:dyDescent="0.25">
      <c r="A13" s="65" t="s">
        <v>16</v>
      </c>
      <c r="B13" s="65"/>
      <c r="C13" s="65"/>
      <c r="D13" s="65"/>
      <c r="E13" s="65"/>
      <c r="F13" s="65"/>
      <c r="G13" s="65"/>
      <c r="H13" s="65"/>
      <c r="I13" s="65"/>
    </row>
    <row r="15" spans="1:9" x14ac:dyDescent="0.25">
      <c r="C15" s="6">
        <v>1843</v>
      </c>
      <c r="D15" s="4">
        <f t="shared" ref="D15:D20" si="1">F4</f>
        <v>2831114.15</v>
      </c>
      <c r="E15" s="5">
        <f>(D15/D$24)*100</f>
        <v>1.6144056511265052</v>
      </c>
    </row>
    <row r="16" spans="1:9" x14ac:dyDescent="0.25">
      <c r="C16" s="6">
        <v>1869</v>
      </c>
      <c r="D16" s="4">
        <f t="shared" si="1"/>
        <v>618500.72</v>
      </c>
      <c r="E16" s="5">
        <f t="shared" ref="E16:E22" si="2">(D16/D$24)*100</f>
        <v>0.35269191021273805</v>
      </c>
    </row>
    <row r="17" spans="3:5" x14ac:dyDescent="0.25">
      <c r="C17" s="6">
        <v>11134</v>
      </c>
      <c r="D17" s="4">
        <f t="shared" si="1"/>
        <v>106345143.74999999</v>
      </c>
      <c r="E17" s="5">
        <f t="shared" si="2"/>
        <v>60.641921146083256</v>
      </c>
    </row>
    <row r="18" spans="3:5" x14ac:dyDescent="0.25">
      <c r="C18" s="6">
        <v>1858</v>
      </c>
      <c r="D18" s="4">
        <f t="shared" si="1"/>
        <v>14098151.02</v>
      </c>
      <c r="E18" s="5">
        <f t="shared" si="2"/>
        <v>8.0392854089344663</v>
      </c>
    </row>
    <row r="19" spans="3:5" x14ac:dyDescent="0.25">
      <c r="C19" s="6">
        <v>1882</v>
      </c>
      <c r="D19" s="4">
        <f t="shared" si="1"/>
        <v>1631451.32</v>
      </c>
      <c r="E19" s="5">
        <f t="shared" si="2"/>
        <v>0.93031368252876578</v>
      </c>
    </row>
    <row r="20" spans="3:5" x14ac:dyDescent="0.25">
      <c r="C20" s="6">
        <v>11135</v>
      </c>
      <c r="D20" s="4">
        <f t="shared" si="1"/>
        <v>1483055.6299999997</v>
      </c>
      <c r="E20" s="5">
        <f t="shared" si="2"/>
        <v>0.84569298981002905</v>
      </c>
    </row>
    <row r="21" spans="3:5" x14ac:dyDescent="0.25">
      <c r="C21" s="6">
        <v>1786</v>
      </c>
      <c r="D21" s="4">
        <f>F10</f>
        <v>6779933.4400000004</v>
      </c>
      <c r="E21" s="5">
        <f t="shared" si="2"/>
        <v>3.8661679748227624</v>
      </c>
    </row>
    <row r="22" spans="3:5" x14ac:dyDescent="0.25">
      <c r="C22" s="6">
        <v>9359</v>
      </c>
      <c r="D22" s="4">
        <f>F11</f>
        <v>41578373.450000003</v>
      </c>
      <c r="E22" s="5">
        <f t="shared" si="2"/>
        <v>23.709521236481493</v>
      </c>
    </row>
    <row r="23" spans="3:5" x14ac:dyDescent="0.25">
      <c r="D23" s="3"/>
      <c r="E23" s="5">
        <f>SUM(E15:E22)</f>
        <v>100.00000000000001</v>
      </c>
    </row>
    <row r="24" spans="3:5" x14ac:dyDescent="0.25">
      <c r="D24" s="3">
        <f>SUM(D15:D23)</f>
        <v>175365723.47999996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66" t="s">
        <v>17</v>
      </c>
      <c r="B1" s="66"/>
      <c r="C1" s="66"/>
      <c r="D1" s="66"/>
      <c r="E1" s="66"/>
      <c r="F1" s="66"/>
      <c r="G1" s="66"/>
      <c r="H1" s="66"/>
      <c r="I1" s="66"/>
    </row>
    <row r="2" spans="1:9" s="1" customFormat="1" ht="15" customHeight="1" thickBot="1" x14ac:dyDescent="0.2">
      <c r="A2" s="67" t="s">
        <v>0</v>
      </c>
      <c r="B2" s="68" t="s">
        <v>6</v>
      </c>
      <c r="C2" s="69" t="s">
        <v>1</v>
      </c>
      <c r="D2" s="71" t="s">
        <v>26</v>
      </c>
      <c r="E2" s="67"/>
      <c r="F2" s="2" t="s">
        <v>2</v>
      </c>
      <c r="G2" s="2"/>
      <c r="H2" s="71" t="s">
        <v>3</v>
      </c>
      <c r="I2" s="72"/>
    </row>
    <row r="3" spans="1:9" s="1" customFormat="1" ht="15" customHeight="1" thickBot="1" x14ac:dyDescent="0.2">
      <c r="A3" s="67"/>
      <c r="B3" s="68"/>
      <c r="C3" s="70"/>
      <c r="D3" s="53" t="s">
        <v>4</v>
      </c>
      <c r="E3" s="52" t="s">
        <v>5</v>
      </c>
      <c r="F3" s="53" t="s">
        <v>4</v>
      </c>
      <c r="G3" s="52" t="s">
        <v>5</v>
      </c>
      <c r="H3" s="53" t="s">
        <v>4</v>
      </c>
      <c r="I3" s="54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9">
        <v>6300000</v>
      </c>
      <c r="D4" s="24">
        <v>97553.42</v>
      </c>
      <c r="E4" s="20">
        <v>0.50550003778707009</v>
      </c>
      <c r="F4" s="26">
        <v>2928667.57</v>
      </c>
      <c r="G4" s="21">
        <v>1.5044721726521082</v>
      </c>
      <c r="H4" s="26">
        <v>3371332.43</v>
      </c>
      <c r="I4" s="17">
        <v>3.8063409766191691</v>
      </c>
    </row>
    <row r="5" spans="1:9" s="1" customFormat="1" ht="12.95" customHeight="1" x14ac:dyDescent="0.2">
      <c r="A5" s="8">
        <v>1869</v>
      </c>
      <c r="B5" s="10" t="s">
        <v>8</v>
      </c>
      <c r="C5" s="22">
        <v>3200000</v>
      </c>
      <c r="D5" s="25">
        <v>45495</v>
      </c>
      <c r="E5" s="23">
        <v>0.23574493051215176</v>
      </c>
      <c r="F5" s="27">
        <v>663995.72</v>
      </c>
      <c r="G5" s="18">
        <v>0.34109814774918307</v>
      </c>
      <c r="H5" s="27">
        <v>2536004.2800000003</v>
      </c>
      <c r="I5" s="18">
        <v>2.8632290669258009</v>
      </c>
    </row>
    <row r="6" spans="1:9" s="1" customFormat="1" ht="12.95" customHeight="1" x14ac:dyDescent="0.2">
      <c r="A6" s="7">
        <v>11134</v>
      </c>
      <c r="B6" s="9" t="s">
        <v>9</v>
      </c>
      <c r="C6" s="30">
        <v>184644200</v>
      </c>
      <c r="D6" s="31">
        <v>12641609.579999998</v>
      </c>
      <c r="E6" s="32">
        <v>65.505997845891898</v>
      </c>
      <c r="F6" s="33">
        <v>118986753.32999998</v>
      </c>
      <c r="G6" s="17">
        <v>61.124130691010983</v>
      </c>
      <c r="H6" s="33">
        <v>65657446.670000017</v>
      </c>
      <c r="I6" s="17">
        <v>74.129334578912733</v>
      </c>
    </row>
    <row r="7" spans="1:9" s="1" customFormat="1" ht="12.95" customHeight="1" x14ac:dyDescent="0.2">
      <c r="A7" s="8">
        <v>1858</v>
      </c>
      <c r="B7" s="10" t="s">
        <v>10</v>
      </c>
      <c r="C7" s="22">
        <v>23536911.600000001</v>
      </c>
      <c r="D7" s="25">
        <v>258834.96</v>
      </c>
      <c r="E7" s="23">
        <v>1.341224962288506</v>
      </c>
      <c r="F7" s="25">
        <v>14356985.979999999</v>
      </c>
      <c r="G7" s="18">
        <v>7.3752603782430839</v>
      </c>
      <c r="H7" s="27">
        <v>9179925.6200000029</v>
      </c>
      <c r="I7" s="18">
        <v>10.364426462009307</v>
      </c>
    </row>
    <row r="8" spans="1:9" s="1" customFormat="1" ht="12.95" customHeight="1" x14ac:dyDescent="0.2">
      <c r="A8" s="7">
        <v>1882</v>
      </c>
      <c r="B8" s="9" t="s">
        <v>11</v>
      </c>
      <c r="C8" s="30">
        <v>3700000</v>
      </c>
      <c r="D8" s="31">
        <v>-0.06</v>
      </c>
      <c r="E8" s="32">
        <v>-3.1090660140079362E-7</v>
      </c>
      <c r="F8" s="33">
        <v>1631451.26</v>
      </c>
      <c r="G8" s="17">
        <v>0.83808522580397193</v>
      </c>
      <c r="H8" s="33">
        <v>2068548.74</v>
      </c>
      <c r="I8" s="17">
        <v>2.3354569727779566</v>
      </c>
    </row>
    <row r="9" spans="1:9" s="1" customFormat="1" ht="12.95" customHeight="1" x14ac:dyDescent="0.2">
      <c r="A9" s="8">
        <v>11135</v>
      </c>
      <c r="B9" s="10" t="s">
        <v>12</v>
      </c>
      <c r="C9" s="22">
        <v>3500000</v>
      </c>
      <c r="D9" s="25">
        <v>6334.48</v>
      </c>
      <c r="E9" s="23">
        <v>3.2823860807354985E-2</v>
      </c>
      <c r="F9" s="27">
        <v>1489390.1099999996</v>
      </c>
      <c r="G9" s="18">
        <v>0.76510765430378369</v>
      </c>
      <c r="H9" s="27">
        <v>2010609.8900000004</v>
      </c>
      <c r="I9" s="18">
        <v>2.2700421780425732</v>
      </c>
    </row>
    <row r="10" spans="1:9" s="1" customFormat="1" ht="12.95" customHeight="1" x14ac:dyDescent="0.2">
      <c r="A10" s="7">
        <v>1786</v>
      </c>
      <c r="B10" s="9" t="s">
        <v>13</v>
      </c>
      <c r="C10" s="30">
        <v>11548000</v>
      </c>
      <c r="D10" s="31">
        <v>1020456.9999999999</v>
      </c>
      <c r="E10" s="32">
        <v>5.2877802957608271</v>
      </c>
      <c r="F10" s="33">
        <v>7800390.4399999995</v>
      </c>
      <c r="G10" s="17">
        <v>4.0071022307258772</v>
      </c>
      <c r="H10" s="33">
        <v>3747609.5600000005</v>
      </c>
      <c r="I10" s="17">
        <v>4.2311697611492249</v>
      </c>
    </row>
    <row r="11" spans="1:9" s="1" customFormat="1" ht="12.95" customHeight="1" x14ac:dyDescent="0.2">
      <c r="A11" s="8">
        <v>9359</v>
      </c>
      <c r="B11" s="10" t="s">
        <v>14</v>
      </c>
      <c r="C11" s="22">
        <v>46806489.213156015</v>
      </c>
      <c r="D11" s="25">
        <v>5228115.7600000007</v>
      </c>
      <c r="E11" s="23">
        <v>27.090928377858791</v>
      </c>
      <c r="F11" s="27">
        <v>46806489.210000001</v>
      </c>
      <c r="G11" s="18">
        <v>24.044743499510997</v>
      </c>
      <c r="H11" s="27">
        <v>3.1560137867927551E-3</v>
      </c>
      <c r="I11" s="18">
        <v>3.5632394161273196E-9</v>
      </c>
    </row>
    <row r="12" spans="1:9" s="1" customFormat="1" ht="15" customHeight="1" x14ac:dyDescent="0.15">
      <c r="A12" s="64" t="s">
        <v>15</v>
      </c>
      <c r="B12" s="64"/>
      <c r="C12" s="28">
        <f>SUM(C4:C11)</f>
        <v>283235600.81315601</v>
      </c>
      <c r="D12" s="28">
        <f t="shared" ref="D12:I12" si="0">SUM(D4:D11)</f>
        <v>19298400.140000001</v>
      </c>
      <c r="E12" s="28">
        <f t="shared" si="0"/>
        <v>100</v>
      </c>
      <c r="F12" s="28">
        <f t="shared" si="0"/>
        <v>194664123.62</v>
      </c>
      <c r="G12" s="28">
        <f t="shared" si="0"/>
        <v>100</v>
      </c>
      <c r="H12" s="28">
        <f t="shared" si="0"/>
        <v>88571477.193156034</v>
      </c>
      <c r="I12" s="28">
        <f t="shared" si="0"/>
        <v>100.00000000000001</v>
      </c>
    </row>
    <row r="13" spans="1:9" x14ac:dyDescent="0.25">
      <c r="A13" s="65" t="s">
        <v>16</v>
      </c>
      <c r="B13" s="65"/>
      <c r="C13" s="65"/>
      <c r="D13" s="65"/>
      <c r="E13" s="65"/>
      <c r="F13" s="65"/>
      <c r="G13" s="65"/>
      <c r="H13" s="65"/>
      <c r="I13" s="65"/>
    </row>
    <row r="15" spans="1:9" x14ac:dyDescent="0.25">
      <c r="C15" s="6">
        <v>1843</v>
      </c>
      <c r="D15" s="4">
        <f t="shared" ref="D15:D20" si="1">F4</f>
        <v>2928667.57</v>
      </c>
      <c r="E15" s="5">
        <f>(D15/D$24)*100</f>
        <v>1.5044721726521082</v>
      </c>
    </row>
    <row r="16" spans="1:9" x14ac:dyDescent="0.25">
      <c r="C16" s="6">
        <v>1869</v>
      </c>
      <c r="D16" s="4">
        <f t="shared" si="1"/>
        <v>663995.72</v>
      </c>
      <c r="E16" s="5">
        <f t="shared" ref="E16:E22" si="2">(D16/D$24)*100</f>
        <v>0.34109814774918307</v>
      </c>
    </row>
    <row r="17" spans="3:5" x14ac:dyDescent="0.25">
      <c r="C17" s="6">
        <v>11134</v>
      </c>
      <c r="D17" s="4">
        <f t="shared" si="1"/>
        <v>118986753.32999998</v>
      </c>
      <c r="E17" s="5">
        <f t="shared" si="2"/>
        <v>61.124130691010983</v>
      </c>
    </row>
    <row r="18" spans="3:5" x14ac:dyDescent="0.25">
      <c r="C18" s="6">
        <v>1858</v>
      </c>
      <c r="D18" s="4">
        <f t="shared" si="1"/>
        <v>14356985.979999999</v>
      </c>
      <c r="E18" s="5">
        <f t="shared" si="2"/>
        <v>7.3752603782430839</v>
      </c>
    </row>
    <row r="19" spans="3:5" x14ac:dyDescent="0.25">
      <c r="C19" s="6">
        <v>1882</v>
      </c>
      <c r="D19" s="4">
        <f t="shared" si="1"/>
        <v>1631451.26</v>
      </c>
      <c r="E19" s="5">
        <f t="shared" si="2"/>
        <v>0.83808522580397193</v>
      </c>
    </row>
    <row r="20" spans="3:5" x14ac:dyDescent="0.25">
      <c r="C20" s="6">
        <v>11135</v>
      </c>
      <c r="D20" s="4">
        <f t="shared" si="1"/>
        <v>1489390.1099999996</v>
      </c>
      <c r="E20" s="5">
        <f t="shared" si="2"/>
        <v>0.76510765430378369</v>
      </c>
    </row>
    <row r="21" spans="3:5" x14ac:dyDescent="0.25">
      <c r="C21" s="6">
        <v>1786</v>
      </c>
      <c r="D21" s="4">
        <f>F10</f>
        <v>7800390.4399999995</v>
      </c>
      <c r="E21" s="5">
        <f t="shared" si="2"/>
        <v>4.0071022307258772</v>
      </c>
    </row>
    <row r="22" spans="3:5" x14ac:dyDescent="0.25">
      <c r="C22" s="6">
        <v>9359</v>
      </c>
      <c r="D22" s="4">
        <f>F11</f>
        <v>46806489.210000001</v>
      </c>
      <c r="E22" s="5">
        <f t="shared" si="2"/>
        <v>24.044743499510997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194664123.62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JANEIRO</vt:lpstr>
      <vt:lpstr>FEVEREIRO</vt:lpstr>
      <vt:lpstr>MARÇO</vt:lpstr>
      <vt:lpstr>ABRIL</vt:lpstr>
      <vt:lpstr>MAIO</vt:lpstr>
      <vt:lpstr>JUNHO</vt:lpstr>
      <vt:lpstr>JULHO (2)</vt:lpstr>
      <vt:lpstr>AGOSTO</vt:lpstr>
      <vt:lpstr>SETEMBRO</vt:lpstr>
      <vt:lpstr>OUTUBRO</vt:lpstr>
      <vt:lpstr>NOVEMBRO</vt:lpstr>
      <vt:lpstr>DEZEMBRO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2018-01-26T16:56:37Z</dcterms:modified>
</cp:coreProperties>
</file>