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<sst xmlns="http://schemas.openxmlformats.org/spreadsheetml/2006/main" count="70" uniqueCount="68">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</sst>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7" sqref="E57:E58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>B43</f>
        <v>35959353.38000001</v>
      </c>
      <c r="D4" s="17">
        <f>C43</f>
        <v>42925326.34000001</v>
      </c>
      <c r="E4" s="17">
        <f>D43</f>
        <v>48545799.890000015</v>
      </c>
      <c r="F4" s="17">
        <f>E43</f>
        <v>50275455.30000003</v>
      </c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26645465.47</v>
      </c>
      <c r="F5" s="51">
        <f aca="true" t="shared" si="0" ref="F5:M5">SUM(F6:F12)</f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113627518.69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/>
      <c r="G6" s="13"/>
      <c r="H6" s="13"/>
      <c r="I6" s="13"/>
      <c r="J6" s="13"/>
      <c r="K6" s="14"/>
      <c r="L6" s="14"/>
      <c r="M6" s="14"/>
      <c r="N6" s="14">
        <f>SUM(B6:M6)</f>
        <v>124954.15999999999</v>
      </c>
      <c r="O6" s="14">
        <f>(N6/N$5)*100</f>
        <v>0.10996822023448516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>
        <v>20552307.49</v>
      </c>
      <c r="F8" s="50"/>
      <c r="G8" s="13"/>
      <c r="H8" s="13"/>
      <c r="I8" s="13"/>
      <c r="J8" s="13"/>
      <c r="K8" s="14"/>
      <c r="L8" s="14"/>
      <c r="M8" s="14"/>
      <c r="N8" s="14">
        <f aca="true" t="shared" si="1" ref="N8:N37">SUM(B8:M8)</f>
        <v>89141410.92999999</v>
      </c>
      <c r="O8" s="14">
        <f>(N8/N$5)*100</f>
        <v>78.45054785821442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/>
      <c r="G9" s="13"/>
      <c r="H9" s="13"/>
      <c r="I9" s="13"/>
      <c r="J9" s="13"/>
      <c r="K9" s="14"/>
      <c r="L9" s="14"/>
      <c r="M9" s="14"/>
      <c r="N9" s="14">
        <f t="shared" si="1"/>
        <v>1710175.05</v>
      </c>
      <c r="O9" s="14">
        <f>(N9/N$5)*100</f>
        <v>1.5050711920109079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/>
      <c r="G10" s="13"/>
      <c r="H10" s="13"/>
      <c r="I10" s="13"/>
      <c r="J10" s="13"/>
      <c r="K10" s="13"/>
      <c r="L10" s="13"/>
      <c r="M10" s="13"/>
      <c r="N10" s="15">
        <f t="shared" si="1"/>
        <v>227055.38</v>
      </c>
      <c r="O10" s="15">
        <f>(N10/N$5)*100</f>
        <v>0.1998242878289504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>
        <v>229750.56</v>
      </c>
      <c r="F11" s="50"/>
      <c r="G11" s="13"/>
      <c r="H11" s="50"/>
      <c r="I11" s="13"/>
      <c r="J11" s="13"/>
      <c r="K11" s="14"/>
      <c r="L11" s="14"/>
      <c r="M11" s="14"/>
      <c r="N11" s="14">
        <f>SUM(B11:M11)</f>
        <v>778960.98</v>
      </c>
      <c r="O11" s="14">
        <f>(N11/N$5)*100</f>
        <v>0.685539021691718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>
        <v>5410241.8</v>
      </c>
      <c r="F12" s="50"/>
      <c r="G12" s="13"/>
      <c r="H12" s="50"/>
      <c r="I12" s="13"/>
      <c r="J12" s="13"/>
      <c r="K12" s="14"/>
      <c r="L12" s="14"/>
      <c r="M12" s="14"/>
      <c r="N12" s="14">
        <f t="shared" si="1"/>
        <v>21644962.19</v>
      </c>
      <c r="O12" s="14">
        <f>(N12/N$5)*100</f>
        <v>19.049049420019507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2" ref="E13:M13">SUM(E14:E37)</f>
        <v>24916498.529999994</v>
      </c>
      <c r="F13" s="52">
        <f t="shared" si="2"/>
        <v>0</v>
      </c>
      <c r="G13" s="52">
        <f t="shared" si="2"/>
        <v>0</v>
      </c>
      <c r="H13" s="52">
        <f>SUM(H14:H37)</f>
        <v>0</v>
      </c>
      <c r="I13" s="52">
        <f>SUM(I14:I37)</f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96429579.57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/>
      <c r="G14" s="41"/>
      <c r="H14" s="41"/>
      <c r="I14" s="41"/>
      <c r="J14" s="41"/>
      <c r="K14" s="42"/>
      <c r="L14" s="42"/>
      <c r="M14" s="42"/>
      <c r="N14" s="42">
        <f t="shared" si="1"/>
        <v>4155490.56</v>
      </c>
      <c r="O14" s="42">
        <f>(N14/N$13)*100</f>
        <v>4.309352564358588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>
        <v>199501.81</v>
      </c>
      <c r="F15" s="53"/>
      <c r="G15" s="41"/>
      <c r="H15" s="41"/>
      <c r="I15" s="41"/>
      <c r="J15" s="41"/>
      <c r="K15" s="42"/>
      <c r="L15" s="42"/>
      <c r="M15" s="42"/>
      <c r="N15" s="42">
        <f t="shared" si="1"/>
        <v>510075.93</v>
      </c>
      <c r="O15" s="42">
        <f aca="true" t="shared" si="3" ref="O15:O37">(N15/N$13)*100</f>
        <v>0.5289621009181384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/>
      <c r="G16" s="41"/>
      <c r="H16" s="41"/>
      <c r="I16" s="41"/>
      <c r="J16" s="41"/>
      <c r="K16" s="42"/>
      <c r="L16" s="42"/>
      <c r="M16" s="42"/>
      <c r="N16" s="42">
        <f t="shared" si="1"/>
        <v>755521.24</v>
      </c>
      <c r="O16" s="42">
        <f t="shared" si="3"/>
        <v>0.7834953168613095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/>
      <c r="G17" s="41"/>
      <c r="H17" s="41"/>
      <c r="I17" s="41"/>
      <c r="J17" s="41"/>
      <c r="K17" s="42"/>
      <c r="L17" s="42"/>
      <c r="M17" s="42"/>
      <c r="N17" s="42">
        <f>SUM(B17:M17)</f>
        <v>170395.88</v>
      </c>
      <c r="O17" s="42">
        <f>(N17/N$13)*100</f>
        <v>0.17670499110317756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/>
      <c r="G18" s="41"/>
      <c r="H18" s="41"/>
      <c r="I18" s="41"/>
      <c r="J18" s="41"/>
      <c r="K18" s="42"/>
      <c r="L18" s="42"/>
      <c r="M18" s="42"/>
      <c r="N18" s="42">
        <f>SUM(B18:M18)</f>
        <v>387872.81999999995</v>
      </c>
      <c r="O18" s="42">
        <f>(N18/N$13)*100</f>
        <v>0.4022342747211046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/>
      <c r="G19" s="41"/>
      <c r="H19" s="41"/>
      <c r="I19" s="41"/>
      <c r="J19" s="41"/>
      <c r="K19" s="42"/>
      <c r="L19" s="42"/>
      <c r="M19" s="42"/>
      <c r="N19" s="42">
        <f t="shared" si="1"/>
        <v>28743.99</v>
      </c>
      <c r="O19" s="42">
        <f t="shared" si="3"/>
        <v>0.029808270582714937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/>
      <c r="G20" s="41"/>
      <c r="H20" s="41"/>
      <c r="I20" s="41"/>
      <c r="J20" s="41"/>
      <c r="K20" s="42"/>
      <c r="L20" s="42"/>
      <c r="M20" s="42"/>
      <c r="N20" s="42">
        <f t="shared" si="1"/>
        <v>1065919.92</v>
      </c>
      <c r="O20" s="42">
        <f t="shared" si="3"/>
        <v>1.1053868789568135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/>
      <c r="G21" s="41"/>
      <c r="H21" s="41"/>
      <c r="I21" s="41"/>
      <c r="J21" s="41"/>
      <c r="K21" s="41"/>
      <c r="L21" s="41"/>
      <c r="M21" s="41"/>
      <c r="N21" s="43">
        <f t="shared" si="1"/>
        <v>17813.96</v>
      </c>
      <c r="O21" s="43">
        <f t="shared" si="3"/>
        <v>0.018473543159097276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/>
      <c r="G22" s="41"/>
      <c r="H22" s="41"/>
      <c r="I22" s="41"/>
      <c r="J22" s="41"/>
      <c r="K22" s="41"/>
      <c r="L22" s="41"/>
      <c r="M22" s="41"/>
      <c r="N22" s="42">
        <f t="shared" si="1"/>
        <v>70863.53</v>
      </c>
      <c r="O22" s="42">
        <f t="shared" si="3"/>
        <v>0.07348733688977548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/>
      <c r="G23" s="41"/>
      <c r="H23" s="41"/>
      <c r="I23" s="41"/>
      <c r="J23" s="41"/>
      <c r="K23" s="42"/>
      <c r="L23" s="42"/>
      <c r="M23" s="42"/>
      <c r="N23" s="42">
        <f t="shared" si="1"/>
        <v>88271.23999999999</v>
      </c>
      <c r="O23" s="42">
        <f t="shared" si="3"/>
        <v>0.09153958815709892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</v>
      </c>
      <c r="F24" s="53"/>
      <c r="G24" s="41"/>
      <c r="H24" s="41"/>
      <c r="I24" s="66"/>
      <c r="J24" s="41"/>
      <c r="K24" s="67"/>
      <c r="L24" s="42"/>
      <c r="M24" s="43"/>
      <c r="N24" s="43">
        <f t="shared" si="1"/>
        <v>2720294.88</v>
      </c>
      <c r="O24" s="43">
        <f t="shared" si="3"/>
        <v>2.821017049053178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>
        <v>0</v>
      </c>
      <c r="F25" s="54"/>
      <c r="G25" s="41"/>
      <c r="H25" s="41"/>
      <c r="I25" s="41"/>
      <c r="J25" s="41"/>
      <c r="K25" s="43"/>
      <c r="L25" s="42"/>
      <c r="M25" s="43"/>
      <c r="N25" s="43">
        <f>SUM(B25:M25)</f>
        <v>302112.74</v>
      </c>
      <c r="O25" s="43">
        <f>(N25/N$13)*100</f>
        <v>0.3132988252641824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>
        <v>14419534.67</v>
      </c>
      <c r="F26" s="54"/>
      <c r="G26" s="41"/>
      <c r="H26" s="41"/>
      <c r="I26" s="41"/>
      <c r="J26" s="41"/>
      <c r="K26" s="42"/>
      <c r="L26" s="42"/>
      <c r="M26" s="42"/>
      <c r="N26" s="42">
        <f t="shared" si="1"/>
        <v>56960957.54</v>
      </c>
      <c r="O26" s="42">
        <f t="shared" si="3"/>
        <v>59.07000506898509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/>
      <c r="G27" s="41"/>
      <c r="H27" s="41"/>
      <c r="I27" s="41"/>
      <c r="J27" s="41"/>
      <c r="K27" s="42"/>
      <c r="L27" s="42"/>
      <c r="M27" s="42"/>
      <c r="N27" s="42">
        <f>SUM(B27:M27)</f>
        <v>1630737.71</v>
      </c>
      <c r="O27" s="42">
        <f>(N27/N$13)*100</f>
        <v>1.6911177226653962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/>
      <c r="G28" s="54"/>
      <c r="H28" s="41"/>
      <c r="I28" s="41"/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>
        <v>2334289.48</v>
      </c>
      <c r="F29" s="53"/>
      <c r="G29" s="41"/>
      <c r="H29" s="41"/>
      <c r="I29" s="41"/>
      <c r="J29" s="41"/>
      <c r="K29" s="42"/>
      <c r="L29" s="42"/>
      <c r="M29" s="42"/>
      <c r="N29" s="42">
        <f t="shared" si="1"/>
        <v>9016360.6</v>
      </c>
      <c r="O29" s="42">
        <f t="shared" si="3"/>
        <v>9.350202126988284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/>
      <c r="G30" s="54"/>
      <c r="H30" s="54"/>
      <c r="I30" s="54"/>
      <c r="J30" s="54"/>
      <c r="K30" s="42"/>
      <c r="L30" s="42"/>
      <c r="M30" s="42"/>
      <c r="N30" s="42">
        <f>SUM(B30:M30)</f>
        <v>42769.61</v>
      </c>
      <c r="O30" s="42">
        <f>(N30/N$13)*100</f>
        <v>0.044353205925732324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/>
      <c r="G31" s="41"/>
      <c r="H31" s="41"/>
      <c r="I31" s="41"/>
      <c r="J31" s="41"/>
      <c r="K31" s="42"/>
      <c r="L31" s="42"/>
      <c r="M31" s="42"/>
      <c r="N31" s="42">
        <f t="shared" si="1"/>
        <v>1211146.28</v>
      </c>
      <c r="O31" s="42">
        <f t="shared" si="3"/>
        <v>1.2559904185010025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>
        <v>36339.14</v>
      </c>
      <c r="F32" s="53"/>
      <c r="G32" s="41"/>
      <c r="H32" s="41"/>
      <c r="I32" s="41"/>
      <c r="J32" s="41"/>
      <c r="K32" s="42"/>
      <c r="L32" s="42"/>
      <c r="M32" s="42"/>
      <c r="N32" s="42">
        <f>SUM(B32:M32)</f>
        <v>141722.63</v>
      </c>
      <c r="O32" s="42">
        <f>(N32/N$13)*100</f>
        <v>0.1469700797535065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>
        <v>4409644.85</v>
      </c>
      <c r="F33" s="54"/>
      <c r="G33" s="41"/>
      <c r="H33" s="41"/>
      <c r="I33" s="41"/>
      <c r="J33" s="41"/>
      <c r="K33" s="43"/>
      <c r="L33" s="43"/>
      <c r="M33" s="43"/>
      <c r="N33" s="43">
        <f t="shared" si="1"/>
        <v>14021217.84</v>
      </c>
      <c r="O33" s="43">
        <f t="shared" si="3"/>
        <v>14.540370187782207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/>
      <c r="G34" s="41"/>
      <c r="H34" s="41"/>
      <c r="I34" s="41"/>
      <c r="J34" s="41"/>
      <c r="K34" s="42"/>
      <c r="L34" s="42"/>
      <c r="M34" s="42"/>
      <c r="N34" s="42">
        <f t="shared" si="1"/>
        <v>303068.63</v>
      </c>
      <c r="O34" s="42">
        <f t="shared" si="3"/>
        <v>0.31429010823385056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/>
      <c r="G35" s="54"/>
      <c r="H35" s="41"/>
      <c r="I35" s="41"/>
      <c r="J35" s="41"/>
      <c r="K35" s="41"/>
      <c r="L35" s="41"/>
      <c r="M35" s="41"/>
      <c r="N35" s="43">
        <f t="shared" si="1"/>
        <v>1008746.22</v>
      </c>
      <c r="O35" s="43">
        <f t="shared" si="3"/>
        <v>1.0460962543839907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/>
      <c r="G36" s="41"/>
      <c r="H36" s="41"/>
      <c r="I36" s="41"/>
      <c r="J36" s="41"/>
      <c r="K36" s="42"/>
      <c r="L36" s="42"/>
      <c r="M36" s="42"/>
      <c r="N36" s="42">
        <f>SUM(B36:M36)</f>
        <v>1819475.82</v>
      </c>
      <c r="O36" s="42">
        <f>(N36/N$13)*100</f>
        <v>1.8868440867557752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/>
      <c r="G37" s="41"/>
      <c r="H37" s="41"/>
      <c r="I37" s="41"/>
      <c r="J37" s="41"/>
      <c r="K37" s="42"/>
      <c r="L37" s="42"/>
      <c r="M37" s="42"/>
      <c r="N37" s="42">
        <f t="shared" si="1"/>
        <v>0</v>
      </c>
      <c r="O37" s="42">
        <f t="shared" si="3"/>
        <v>0</v>
      </c>
      <c r="P37" s="9"/>
    </row>
    <row r="38" spans="1:15" ht="15">
      <c r="A38" s="20" t="s">
        <v>21</v>
      </c>
      <c r="B38" s="55">
        <f aca="true" t="shared" si="4" ref="B38:G38">SUM(B39)</f>
        <v>6243722.06</v>
      </c>
      <c r="C38" s="55">
        <f t="shared" si="4"/>
        <v>5567678.26</v>
      </c>
      <c r="D38" s="55">
        <f t="shared" si="4"/>
        <v>5573481.42</v>
      </c>
      <c r="E38" s="55">
        <f t="shared" si="4"/>
        <v>5617076.31</v>
      </c>
      <c r="F38" s="55">
        <f t="shared" si="4"/>
        <v>0</v>
      </c>
      <c r="G38" s="55">
        <f t="shared" si="4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23001958.05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>
        <v>5617076.31</v>
      </c>
      <c r="F39" s="56"/>
      <c r="G39" s="24"/>
      <c r="H39" s="24"/>
      <c r="I39" s="24"/>
      <c r="J39" s="24"/>
      <c r="K39" s="25"/>
      <c r="L39" s="25"/>
      <c r="M39" s="25"/>
      <c r="N39" s="25">
        <f>SUM(B39:M39)</f>
        <v>23001958.05</v>
      </c>
      <c r="O39" s="25">
        <v>100</v>
      </c>
    </row>
    <row r="40" spans="1:15" ht="15">
      <c r="A40" s="26" t="s">
        <v>23</v>
      </c>
      <c r="B40" s="57">
        <f aca="true" t="shared" si="5" ref="B40:G40">SUM(B41:B42)</f>
        <v>6267322.53</v>
      </c>
      <c r="C40" s="57">
        <f t="shared" si="5"/>
        <v>5555613.99</v>
      </c>
      <c r="D40" s="57">
        <f t="shared" si="5"/>
        <v>5493005.02</v>
      </c>
      <c r="E40" s="57">
        <f t="shared" si="5"/>
        <v>5616387.84</v>
      </c>
      <c r="F40" s="57">
        <f t="shared" si="5"/>
        <v>0</v>
      </c>
      <c r="G40" s="57">
        <f t="shared" si="5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22932329.38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>
        <v>5616387.84</v>
      </c>
      <c r="F41" s="58"/>
      <c r="G41" s="30"/>
      <c r="H41" s="30"/>
      <c r="I41" s="30"/>
      <c r="J41" s="30"/>
      <c r="K41" s="31"/>
      <c r="L41" s="31"/>
      <c r="M41" s="31"/>
      <c r="N41" s="31">
        <f>SUM(B41:M41)</f>
        <v>22932329.38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6" ref="B43:M43">B4+B5-B13+B38-B40</f>
        <v>35959353.38000001</v>
      </c>
      <c r="C43" s="59">
        <f t="shared" si="6"/>
        <v>42925326.34000001</v>
      </c>
      <c r="D43" s="59">
        <f t="shared" si="6"/>
        <v>48545799.890000015</v>
      </c>
      <c r="E43" s="59">
        <f t="shared" si="6"/>
        <v>50275455.30000003</v>
      </c>
      <c r="F43" s="59">
        <f t="shared" si="6"/>
        <v>50275455.30000003</v>
      </c>
      <c r="G43" s="59">
        <f t="shared" si="6"/>
        <v>0</v>
      </c>
      <c r="H43" s="59">
        <f t="shared" si="6"/>
        <v>0</v>
      </c>
      <c r="I43" s="59">
        <f t="shared" si="6"/>
        <v>0</v>
      </c>
      <c r="J43" s="34">
        <f t="shared" si="6"/>
        <v>0</v>
      </c>
      <c r="K43" s="34">
        <f t="shared" si="6"/>
        <v>0</v>
      </c>
      <c r="L43" s="34">
        <f t="shared" si="6"/>
        <v>0</v>
      </c>
      <c r="M43" s="34">
        <f t="shared" si="6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7" ref="B44:G44">SUM(B45:B48)</f>
        <v>3940091.8</v>
      </c>
      <c r="C44" s="60">
        <f t="shared" si="7"/>
        <v>5376009.890000001</v>
      </c>
      <c r="D44" s="60">
        <f t="shared" si="7"/>
        <v>5382724.1899999995</v>
      </c>
      <c r="E44" s="60">
        <f t="shared" si="7"/>
        <v>7267087.95</v>
      </c>
      <c r="F44" s="60">
        <f t="shared" si="7"/>
        <v>0</v>
      </c>
      <c r="G44" s="60">
        <f t="shared" si="7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8" ref="C49:M49">SUM(C50:C54)</f>
        <v>3454209.3800000004</v>
      </c>
      <c r="D49" s="60">
        <f t="shared" si="8"/>
        <v>3179526.7399999998</v>
      </c>
      <c r="E49" s="60">
        <f t="shared" si="8"/>
        <v>3209871.1199999996</v>
      </c>
      <c r="F49" s="60">
        <f t="shared" si="8"/>
        <v>0</v>
      </c>
      <c r="G49" s="60">
        <f>SUM(G50:G54)</f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>
        <v>0</v>
      </c>
      <c r="F54" s="61"/>
      <c r="G54" s="62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9" ref="E55:M55">E43-E44-E49</f>
        <v>39798496.23000003</v>
      </c>
      <c r="F55" s="63">
        <f t="shared" si="9"/>
        <v>50275455.30000003</v>
      </c>
      <c r="G55" s="63">
        <f t="shared" si="9"/>
        <v>0</v>
      </c>
      <c r="H55" s="63">
        <f t="shared" si="9"/>
        <v>0</v>
      </c>
      <c r="I55" s="63">
        <f t="shared" si="9"/>
        <v>0</v>
      </c>
      <c r="J55" s="48">
        <f t="shared" si="9"/>
        <v>0</v>
      </c>
      <c r="K55" s="48">
        <f t="shared" si="9"/>
        <v>0</v>
      </c>
      <c r="L55" s="48">
        <f t="shared" si="9"/>
        <v>0</v>
      </c>
      <c r="M55" s="48">
        <f t="shared" si="9"/>
        <v>0</v>
      </c>
      <c r="N55" s="49">
        <f>M55</f>
        <v>0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2018-05-11T20:54:23Z</dcterms:modified>
  <cp:category/>
  <cp:version/>
  <cp:contentType/>
  <cp:contentStatus/>
</cp:coreProperties>
</file>