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<sst xmlns="http://schemas.openxmlformats.org/spreadsheetml/2006/main" count="68" uniqueCount="66">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</sst>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:D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>
        <f>C42</f>
        <v>36945158.94999999</v>
      </c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0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55125177.75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64900.380000000005</v>
      </c>
      <c r="O6" s="14">
        <f>(N6/N$5)*100</f>
        <v>0.11773273601825257</v>
      </c>
    </row>
    <row r="7" spans="1:15" ht="15">
      <c r="A7" s="12" t="s">
        <v>61</v>
      </c>
      <c r="B7" s="13">
        <v>0</v>
      </c>
      <c r="C7" s="13">
        <v>0</v>
      </c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6">SUM(B8:M8)</f>
        <v>44254079.82</v>
      </c>
      <c r="O8" s="14">
        <f>(N8/N$5)*100</f>
        <v>80.27925101792529</v>
      </c>
    </row>
    <row r="9" spans="1:15" ht="15">
      <c r="A9" s="12" t="s">
        <v>45</v>
      </c>
      <c r="B9" s="50">
        <v>409577.88</v>
      </c>
      <c r="C9" s="50">
        <v>481090.64</v>
      </c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890668.52</v>
      </c>
      <c r="O9" s="14">
        <f>(N9/N$5)*100</f>
        <v>1.6157199964765647</v>
      </c>
    </row>
    <row r="10" spans="1:15" ht="15">
      <c r="A10" s="12" t="s">
        <v>2</v>
      </c>
      <c r="B10" s="13">
        <v>0</v>
      </c>
      <c r="C10" s="13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0</v>
      </c>
      <c r="O10" s="15">
        <f>(N10/N$5)*100</f>
        <v>0</v>
      </c>
    </row>
    <row r="11" spans="1:15" ht="15">
      <c r="A11" s="12" t="s">
        <v>3</v>
      </c>
      <c r="B11" s="50">
        <v>295189.91</v>
      </c>
      <c r="C11" s="50">
        <v>278346.03</v>
      </c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573535.94</v>
      </c>
      <c r="O11" s="14">
        <f>(N11/N$5)*100</f>
        <v>1.0404246542316138</v>
      </c>
    </row>
    <row r="12" spans="1:15" ht="15">
      <c r="A12" s="12" t="s">
        <v>4</v>
      </c>
      <c r="B12" s="50">
        <v>0</v>
      </c>
      <c r="C12" s="50">
        <v>9341993.09</v>
      </c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9341993.09</v>
      </c>
      <c r="O12" s="14">
        <f>(N12/N$5)*100</f>
        <v>16.946871595348277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26912128.080000006</v>
      </c>
      <c r="D13" s="52">
        <f>SUM(D14:D36)</f>
        <v>0</v>
      </c>
      <c r="E13" s="52">
        <f aca="true" t="shared" si="2" ref="E13:M13">SUM(E14:E36)</f>
        <v>0</v>
      </c>
      <c r="F13" s="52">
        <f t="shared" si="2"/>
        <v>0</v>
      </c>
      <c r="G13" s="52">
        <f t="shared" si="2"/>
        <v>0</v>
      </c>
      <c r="H13" s="52">
        <f>SUM(H14:H36)</f>
        <v>0</v>
      </c>
      <c r="I13" s="52">
        <f>SUM(I14:I36)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48528464.94000001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2089013.6400000001</v>
      </c>
      <c r="O14" s="42">
        <f>(N14/N$13)*100</f>
        <v>4.304718153732723</v>
      </c>
    </row>
    <row r="15" spans="1:15" ht="15">
      <c r="A15" s="40" t="s">
        <v>7</v>
      </c>
      <c r="B15" s="53">
        <v>101000</v>
      </c>
      <c r="C15" s="53">
        <v>134482.4</v>
      </c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235482.4</v>
      </c>
      <c r="O15" s="42">
        <f aca="true" t="shared" si="3" ref="O15:O36">(N15/N$13)*100</f>
        <v>0.4852459279129218</v>
      </c>
    </row>
    <row r="16" spans="1:15" ht="15">
      <c r="A16" s="40" t="s">
        <v>8</v>
      </c>
      <c r="B16" s="53">
        <v>113448.8</v>
      </c>
      <c r="C16" s="53">
        <v>176475.71</v>
      </c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289924.51</v>
      </c>
      <c r="O16" s="42">
        <f t="shared" si="3"/>
        <v>0.5974318585153251</v>
      </c>
    </row>
    <row r="17" spans="1:15" ht="15">
      <c r="A17" s="40" t="s">
        <v>51</v>
      </c>
      <c r="B17" s="53">
        <v>42463.99</v>
      </c>
      <c r="C17" s="53">
        <v>42463.99</v>
      </c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84927.98</v>
      </c>
      <c r="O17" s="42">
        <f>(N17/N$13)*100</f>
        <v>0.17500652473760275</v>
      </c>
    </row>
    <row r="18" spans="1:15" ht="15">
      <c r="A18" s="40" t="s">
        <v>64</v>
      </c>
      <c r="B18" s="53">
        <v>43227.4</v>
      </c>
      <c r="C18" s="53">
        <v>110677.05</v>
      </c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153904.45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85770.42</v>
      </c>
      <c r="O19" s="42">
        <f t="shared" si="3"/>
        <v>0.17674249557665891</v>
      </c>
    </row>
    <row r="20" spans="1:15" ht="15">
      <c r="A20" s="40" t="s">
        <v>62</v>
      </c>
      <c r="B20" s="54">
        <v>524521.51</v>
      </c>
      <c r="C20" s="54">
        <v>556315.88</v>
      </c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1080837.3900000001</v>
      </c>
      <c r="O20" s="42">
        <f t="shared" si="3"/>
        <v>2.22722353022362</v>
      </c>
    </row>
    <row r="21" spans="1:15" ht="15">
      <c r="A21" s="40" t="s">
        <v>10</v>
      </c>
      <c r="B21" s="54">
        <v>0</v>
      </c>
      <c r="C21" s="54">
        <v>1464.42</v>
      </c>
      <c r="D21" s="53"/>
      <c r="E21" s="54"/>
      <c r="F21" s="53"/>
      <c r="G21" s="41"/>
      <c r="H21" s="41"/>
      <c r="I21" s="41"/>
      <c r="J21" s="41"/>
      <c r="K21" s="43"/>
      <c r="L21" s="43"/>
      <c r="M21" s="43"/>
      <c r="N21" s="43">
        <f t="shared" si="1"/>
        <v>1464.42</v>
      </c>
      <c r="O21" s="43">
        <f t="shared" si="3"/>
        <v>0.003017651602643089</v>
      </c>
    </row>
    <row r="22" spans="1:15" ht="15">
      <c r="A22" s="40" t="s">
        <v>11</v>
      </c>
      <c r="B22" s="54">
        <v>0</v>
      </c>
      <c r="C22" s="54">
        <v>7105.75</v>
      </c>
      <c r="D22" s="54"/>
      <c r="E22" s="54"/>
      <c r="F22" s="54"/>
      <c r="G22" s="41"/>
      <c r="H22" s="41"/>
      <c r="I22" s="41"/>
      <c r="J22" s="41"/>
      <c r="K22" s="42"/>
      <c r="L22" s="42"/>
      <c r="M22" s="42"/>
      <c r="N22" s="42">
        <f t="shared" si="1"/>
        <v>7105.75</v>
      </c>
      <c r="O22" s="42">
        <f t="shared" si="3"/>
        <v>0.014642437193893234</v>
      </c>
    </row>
    <row r="23" spans="1:15" ht="15">
      <c r="A23" s="40" t="s">
        <v>12</v>
      </c>
      <c r="B23" s="53">
        <v>192.38</v>
      </c>
      <c r="C23" s="54">
        <v>0</v>
      </c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192.38</v>
      </c>
      <c r="O23" s="42">
        <f t="shared" si="3"/>
        <v>0.000396427128362408</v>
      </c>
    </row>
    <row r="24" spans="1:15" ht="15">
      <c r="A24" s="40" t="s">
        <v>13</v>
      </c>
      <c r="B24" s="53">
        <v>2710167.04</v>
      </c>
      <c r="C24" s="54">
        <v>34519.4</v>
      </c>
      <c r="D24" s="53"/>
      <c r="E24" s="54"/>
      <c r="F24" s="53"/>
      <c r="G24" s="41"/>
      <c r="H24" s="41"/>
      <c r="I24" s="41"/>
      <c r="J24" s="41"/>
      <c r="K24" s="43"/>
      <c r="L24" s="42"/>
      <c r="M24" s="43"/>
      <c r="N24" s="43">
        <f t="shared" si="1"/>
        <v>2744686.44</v>
      </c>
      <c r="O24" s="43">
        <f t="shared" si="3"/>
        <v>5.655827859779813</v>
      </c>
    </row>
    <row r="25" spans="1:15" ht="15">
      <c r="A25" s="40" t="s">
        <v>52</v>
      </c>
      <c r="B25" s="54">
        <v>119142.03</v>
      </c>
      <c r="C25" s="53">
        <v>249287.43</v>
      </c>
      <c r="D25" s="53"/>
      <c r="E25" s="54"/>
      <c r="F25" s="54"/>
      <c r="G25" s="41"/>
      <c r="H25" s="41"/>
      <c r="I25" s="41"/>
      <c r="J25" s="41"/>
      <c r="K25" s="42"/>
      <c r="L25" s="42"/>
      <c r="M25" s="42"/>
      <c r="N25" s="43">
        <f>SUM(B25:M25)</f>
        <v>368429.45999999996</v>
      </c>
      <c r="O25" s="43">
        <f>(N25/N$13)*100</f>
        <v>0.7592027904767265</v>
      </c>
    </row>
    <row r="26" spans="1:15" ht="15">
      <c r="A26" s="40" t="s">
        <v>14</v>
      </c>
      <c r="B26" s="53">
        <v>8800771.06</v>
      </c>
      <c r="C26" s="53">
        <v>18228183.1</v>
      </c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27028954.160000004</v>
      </c>
      <c r="O26" s="42">
        <f t="shared" si="3"/>
        <v>55.69711342285041</v>
      </c>
    </row>
    <row r="27" spans="1:15" ht="15">
      <c r="A27" s="40" t="s">
        <v>59</v>
      </c>
      <c r="B27" s="54">
        <v>365644.58</v>
      </c>
      <c r="C27" s="54">
        <v>367885.51</v>
      </c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733530.0900000001</v>
      </c>
      <c r="O27" s="42">
        <f>(N27/N$13)*100</f>
        <v>1.5115460398488343</v>
      </c>
    </row>
    <row r="28" spans="1:15" ht="15">
      <c r="A28" s="40" t="s">
        <v>46</v>
      </c>
      <c r="B28" s="54">
        <v>0</v>
      </c>
      <c r="C28" s="54">
        <v>0</v>
      </c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4253362.3100000005</v>
      </c>
      <c r="O29" s="42">
        <f t="shared" si="3"/>
        <v>8.764675155620118</v>
      </c>
    </row>
    <row r="30" spans="1:15" ht="15">
      <c r="A30" s="40" t="s">
        <v>16</v>
      </c>
      <c r="B30" s="53">
        <v>23797</v>
      </c>
      <c r="C30" s="53">
        <v>453222.37</v>
      </c>
      <c r="D30" s="53"/>
      <c r="E30" s="53"/>
      <c r="F30" s="53"/>
      <c r="G30" s="41"/>
      <c r="H30" s="41"/>
      <c r="I30" s="41"/>
      <c r="J30" s="41"/>
      <c r="K30" s="42"/>
      <c r="L30" s="42"/>
      <c r="M30" s="42"/>
      <c r="N30" s="42">
        <f t="shared" si="1"/>
        <v>477019.37</v>
      </c>
      <c r="O30" s="42">
        <f t="shared" si="3"/>
        <v>0.9829681828794312</v>
      </c>
    </row>
    <row r="31" spans="1:15" ht="15">
      <c r="A31" s="40" t="s">
        <v>53</v>
      </c>
      <c r="B31" s="53">
        <v>38909.47</v>
      </c>
      <c r="C31" s="53">
        <v>39574.21</v>
      </c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>SUM(B31:M31)</f>
        <v>78483.68</v>
      </c>
      <c r="O31" s="42">
        <f>(N31/N$13)*100</f>
        <v>0.1617271020153558</v>
      </c>
    </row>
    <row r="32" spans="1:15" ht="15.75" customHeight="1">
      <c r="A32" s="40" t="s">
        <v>17</v>
      </c>
      <c r="B32" s="54">
        <v>4605841.32</v>
      </c>
      <c r="C32" s="54">
        <v>2733807.52</v>
      </c>
      <c r="D32" s="54"/>
      <c r="E32" s="54"/>
      <c r="F32" s="54"/>
      <c r="G32" s="41"/>
      <c r="H32" s="41"/>
      <c r="I32" s="41"/>
      <c r="J32" s="41"/>
      <c r="K32" s="43"/>
      <c r="L32" s="43"/>
      <c r="M32" s="43"/>
      <c r="N32" s="43">
        <f t="shared" si="1"/>
        <v>7339648.84</v>
      </c>
      <c r="O32" s="43">
        <f t="shared" si="3"/>
        <v>15.124419964807561</v>
      </c>
    </row>
    <row r="33" spans="1:15" ht="15.75" customHeight="1">
      <c r="A33" s="40" t="s">
        <v>18</v>
      </c>
      <c r="B33" s="54">
        <v>0</v>
      </c>
      <c r="C33" s="54">
        <v>24789.46</v>
      </c>
      <c r="D33" s="54"/>
      <c r="E33" s="54"/>
      <c r="F33" s="54"/>
      <c r="G33" s="41"/>
      <c r="H33" s="41"/>
      <c r="I33" s="41"/>
      <c r="J33" s="41"/>
      <c r="K33" s="42"/>
      <c r="L33" s="42"/>
      <c r="M33" s="42"/>
      <c r="N33" s="42">
        <f t="shared" si="1"/>
        <v>24789.46</v>
      </c>
      <c r="O33" s="42">
        <f t="shared" si="3"/>
        <v>0.0510823081477013</v>
      </c>
    </row>
    <row r="34" spans="1:15" ht="15">
      <c r="A34" s="40" t="s">
        <v>19</v>
      </c>
      <c r="B34" s="53">
        <v>974762.06</v>
      </c>
      <c r="C34" s="53">
        <v>236786.84</v>
      </c>
      <c r="D34" s="54"/>
      <c r="E34" s="54"/>
      <c r="F34" s="54"/>
      <c r="G34" s="54"/>
      <c r="H34" s="41"/>
      <c r="I34" s="41"/>
      <c r="J34" s="41"/>
      <c r="K34" s="41"/>
      <c r="L34" s="41"/>
      <c r="M34" s="41"/>
      <c r="N34" s="43">
        <f t="shared" si="1"/>
        <v>1211548.9000000001</v>
      </c>
      <c r="O34" s="43">
        <f t="shared" si="3"/>
        <v>2.4965737150308467</v>
      </c>
    </row>
    <row r="35" spans="1:16" ht="15.75" customHeight="1">
      <c r="A35" s="40" t="s">
        <v>20</v>
      </c>
      <c r="B35" s="54">
        <v>32317.5</v>
      </c>
      <c r="C35" s="54">
        <v>207071.39</v>
      </c>
      <c r="D35" s="54"/>
      <c r="E35" s="54"/>
      <c r="F35" s="54"/>
      <c r="G35" s="41"/>
      <c r="H35" s="41"/>
      <c r="I35" s="41"/>
      <c r="J35" s="41"/>
      <c r="K35" s="42"/>
      <c r="L35" s="42"/>
      <c r="M35" s="42"/>
      <c r="N35" s="42">
        <f>SUM(B35:M35)</f>
        <v>239388.89</v>
      </c>
      <c r="O35" s="42">
        <f>(N35/N$13)*100</f>
        <v>0.4932958219386858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5042677.82</v>
      </c>
      <c r="D37" s="55">
        <f t="shared" si="4"/>
        <v>0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>SUM(H38)</f>
        <v>0</v>
      </c>
      <c r="I37" s="55">
        <f>SUM(I38)</f>
        <v>0</v>
      </c>
      <c r="J37" s="21">
        <f>SUM(J38)</f>
        <v>0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10972554.73</v>
      </c>
      <c r="O37" s="22">
        <v>100</v>
      </c>
    </row>
    <row r="38" spans="1:15" ht="15">
      <c r="A38" s="23" t="s">
        <v>22</v>
      </c>
      <c r="B38" s="56">
        <v>5929876.91</v>
      </c>
      <c r="C38" s="56">
        <v>5042677.82</v>
      </c>
      <c r="D38" s="56"/>
      <c r="E38" s="56"/>
      <c r="F38" s="56"/>
      <c r="G38" s="24"/>
      <c r="H38" s="24"/>
      <c r="I38" s="24"/>
      <c r="J38" s="24"/>
      <c r="K38" s="25"/>
      <c r="L38" s="25"/>
      <c r="M38" s="25"/>
      <c r="N38" s="25">
        <f>SUM(B38:M38)</f>
        <v>10972554.73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5068963.44</v>
      </c>
      <c r="D39" s="57">
        <f t="shared" si="5"/>
        <v>0</v>
      </c>
      <c r="E39" s="57">
        <f t="shared" si="5"/>
        <v>0</v>
      </c>
      <c r="F39" s="57">
        <f t="shared" si="5"/>
        <v>0</v>
      </c>
      <c r="G39" s="57">
        <f t="shared" si="5"/>
        <v>0</v>
      </c>
      <c r="H39" s="57">
        <f>SUM(H40:H41)</f>
        <v>0</v>
      </c>
      <c r="I39" s="57">
        <f>SUM(I40:I41)</f>
        <v>0</v>
      </c>
      <c r="J39" s="27">
        <f>SUM(J40:J41)</f>
        <v>0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10984968.510000002</v>
      </c>
      <c r="O39" s="28">
        <v>100</v>
      </c>
    </row>
    <row r="40" spans="1:15" ht="15">
      <c r="A40" s="29" t="s">
        <v>22</v>
      </c>
      <c r="B40" s="58">
        <v>5916005.07</v>
      </c>
      <c r="C40" s="58">
        <v>5068963.44</v>
      </c>
      <c r="D40" s="58"/>
      <c r="E40" s="58"/>
      <c r="F40" s="58"/>
      <c r="G40" s="30"/>
      <c r="H40" s="30"/>
      <c r="I40" s="30"/>
      <c r="J40" s="30"/>
      <c r="K40" s="31"/>
      <c r="L40" s="31"/>
      <c r="M40" s="31"/>
      <c r="N40" s="31">
        <f>SUM(B40:M40)</f>
        <v>10984968.510000002</v>
      </c>
      <c r="O40" s="31">
        <v>100</v>
      </c>
    </row>
    <row r="41" spans="1:15" ht="15">
      <c r="A41" s="29" t="s">
        <v>47</v>
      </c>
      <c r="B41" s="30">
        <v>0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36945158.94999999</v>
      </c>
      <c r="D42" s="59">
        <f t="shared" si="6"/>
        <v>36945158.94999999</v>
      </c>
      <c r="E42" s="59">
        <f t="shared" si="6"/>
        <v>0</v>
      </c>
      <c r="F42" s="59">
        <f t="shared" si="6"/>
        <v>0</v>
      </c>
      <c r="G42" s="59">
        <f t="shared" si="6"/>
        <v>0</v>
      </c>
      <c r="H42" s="59">
        <f t="shared" si="6"/>
        <v>0</v>
      </c>
      <c r="I42" s="59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7903700.29</v>
      </c>
      <c r="D43" s="60">
        <f t="shared" si="7"/>
        <v>0</v>
      </c>
      <c r="E43" s="60">
        <f t="shared" si="7"/>
        <v>0</v>
      </c>
      <c r="F43" s="60">
        <f t="shared" si="7"/>
        <v>0</v>
      </c>
      <c r="G43" s="60">
        <f t="shared" si="7"/>
        <v>0</v>
      </c>
      <c r="H43" s="60">
        <f>SUM(H44:H47)</f>
        <v>0</v>
      </c>
      <c r="I43" s="60">
        <f>SUM(I44:I47)</f>
        <v>0</v>
      </c>
      <c r="J43" s="7">
        <f>SUM(J44:J47)</f>
        <v>0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>
        <v>0</v>
      </c>
      <c r="D44" s="61"/>
      <c r="E44" s="61"/>
      <c r="F44" s="61"/>
      <c r="G44" s="2"/>
      <c r="H44" s="2"/>
      <c r="I44" s="2"/>
      <c r="J44" s="2"/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>
        <v>2303700.29</v>
      </c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>
        <v>600000</v>
      </c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>
        <v>5000000</v>
      </c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SUM(B49:B52)</f>
        <v>8971629.79</v>
      </c>
      <c r="C48" s="60">
        <f aca="true" t="shared" si="8" ref="C48:M48">SUM(C49:C52)</f>
        <v>5019180.2700000005</v>
      </c>
      <c r="D48" s="60">
        <f t="shared" si="8"/>
        <v>0</v>
      </c>
      <c r="E48" s="60">
        <f t="shared" si="8"/>
        <v>0</v>
      </c>
      <c r="F48" s="60">
        <f t="shared" si="8"/>
        <v>0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>
        <v>1073548.52</v>
      </c>
      <c r="D49" s="62"/>
      <c r="E49" s="62"/>
      <c r="F49" s="62"/>
      <c r="G49" s="2"/>
      <c r="H49" s="2"/>
      <c r="I49" s="2"/>
      <c r="J49" s="4"/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>
        <v>2086427.34</v>
      </c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>
        <v>51564.84</v>
      </c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>
        <v>1807639.57</v>
      </c>
      <c r="D52" s="62"/>
      <c r="E52" s="61"/>
      <c r="F52" s="61"/>
      <c r="G52" s="62"/>
      <c r="H52" s="2"/>
      <c r="I52" s="2"/>
      <c r="J52" s="2"/>
      <c r="K52" s="2"/>
      <c r="L52" s="3"/>
      <c r="M52" s="3"/>
      <c r="N52" s="3"/>
      <c r="O52" s="3"/>
    </row>
    <row r="53" spans="1:15" ht="15">
      <c r="A53" s="47" t="s">
        <v>50</v>
      </c>
      <c r="B53" s="63">
        <f>B4+B5-B13+B37-B39-B43-B48</f>
        <v>17912735.979999993</v>
      </c>
      <c r="C53" s="63">
        <f>C4+C5-C13+C37-C39-C43-C48</f>
        <v>24022278.38999999</v>
      </c>
      <c r="D53" s="63">
        <f>D4+D5-D13+D37-D39-D43-D48</f>
        <v>36945158.94999999</v>
      </c>
      <c r="E53" s="63">
        <f aca="true" t="shared" si="9" ref="E53:M53">E42-E43-E48</f>
        <v>0</v>
      </c>
      <c r="F53" s="63">
        <f t="shared" si="9"/>
        <v>0</v>
      </c>
      <c r="G53" s="63">
        <f t="shared" si="9"/>
        <v>0</v>
      </c>
      <c r="H53" s="63">
        <f t="shared" si="9"/>
        <v>0</v>
      </c>
      <c r="I53" s="63">
        <f t="shared" si="9"/>
        <v>0</v>
      </c>
      <c r="J53" s="48">
        <f t="shared" si="9"/>
        <v>0</v>
      </c>
      <c r="K53" s="48">
        <f t="shared" si="9"/>
        <v>0</v>
      </c>
      <c r="L53" s="48">
        <f t="shared" si="9"/>
        <v>0</v>
      </c>
      <c r="M53" s="48">
        <f t="shared" si="9"/>
        <v>0</v>
      </c>
      <c r="N53" s="49">
        <f>M53</f>
        <v>0</v>
      </c>
      <c r="O53" s="49"/>
    </row>
    <row r="54" spans="1:15" ht="15">
      <c r="A54" s="66" t="s">
        <v>57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6" ht="15">
      <c r="C56" s="64"/>
    </row>
  </sheetData>
  <sheetProtection/>
  <mergeCells count="2">
    <mergeCell ref="A2:O2"/>
    <mergeCell ref="A54:O5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2017-03-14T20:57:49Z</dcterms:modified>
  <cp:category/>
  <cp:version/>
  <cp:contentType/>
  <cp:contentStatus/>
</cp:coreProperties>
</file>