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<sst xmlns="http://schemas.openxmlformats.org/spreadsheetml/2006/main" count="70" uniqueCount="68">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</sst>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61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5" sqref="C55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48</v>
      </c>
    </row>
    <row r="2" spans="1:15" s="36" customFormat="1" ht="30" customHeight="1" thickBo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6" ht="15">
      <c r="A4" s="16" t="s">
        <v>44</v>
      </c>
      <c r="B4" s="17">
        <v>52025255.31</v>
      </c>
      <c r="C4" s="17">
        <f aca="true" t="shared" si="0" ref="C4:M4">B43</f>
        <v>56779442.730000004</v>
      </c>
      <c r="D4" s="17"/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>M4</f>
        <v>0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0</v>
      </c>
      <c r="D5" s="51">
        <f>SUM(D6:D12)</f>
        <v>0</v>
      </c>
      <c r="E5" s="51">
        <f>SUM(E6:E12)</f>
        <v>0</v>
      </c>
      <c r="F5" s="51">
        <f aca="true" t="shared" si="1" ref="F5:M5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33160740.980000004</v>
      </c>
      <c r="O5" s="11">
        <v>100</v>
      </c>
    </row>
    <row r="6" spans="1:15" ht="15">
      <c r="A6" s="12" t="s">
        <v>60</v>
      </c>
      <c r="B6" s="13">
        <v>0</v>
      </c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0</v>
      </c>
      <c r="O6" s="14">
        <f>(N6/N$5)*100</f>
        <v>0</v>
      </c>
    </row>
    <row r="7" spans="1:15" ht="15">
      <c r="A7" s="12" t="s">
        <v>61</v>
      </c>
      <c r="B7" s="13">
        <v>0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26870392.1</v>
      </c>
      <c r="C8" s="50"/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2" ref="N8:N37">SUM(B8:M8)</f>
        <v>26870392.1</v>
      </c>
      <c r="O8" s="14">
        <f>(N8/N$5)*100</f>
        <v>81.03073485663708</v>
      </c>
    </row>
    <row r="9" spans="1:15" ht="15">
      <c r="A9" s="12" t="s">
        <v>45</v>
      </c>
      <c r="B9" s="50">
        <v>450176.18</v>
      </c>
      <c r="C9" s="50"/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2"/>
        <v>450176.18</v>
      </c>
      <c r="O9" s="14">
        <f>(N9/N$5)*100</f>
        <v>1.3575576621508894</v>
      </c>
    </row>
    <row r="10" spans="1:15" ht="15">
      <c r="A10" s="12" t="s">
        <v>2</v>
      </c>
      <c r="B10" s="13">
        <v>200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2"/>
        <v>200</v>
      </c>
      <c r="O10" s="15">
        <f>(N10/N$5)*100</f>
        <v>0.0006031228316659889</v>
      </c>
    </row>
    <row r="11" spans="1:15" ht="15">
      <c r="A11" s="12" t="s">
        <v>3</v>
      </c>
      <c r="B11" s="50">
        <v>250417.55</v>
      </c>
      <c r="C11" s="50"/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250417.55</v>
      </c>
      <c r="O11" s="14">
        <f>(N11/N$5)*100</f>
        <v>0.7551627092742967</v>
      </c>
    </row>
    <row r="12" spans="1:15" ht="15">
      <c r="A12" s="12" t="s">
        <v>4</v>
      </c>
      <c r="B12" s="50">
        <v>5589555.15</v>
      </c>
      <c r="C12" s="50"/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2"/>
        <v>5589555.15</v>
      </c>
      <c r="O12" s="14">
        <f>(N12/N$5)*100</f>
        <v>16.855941649106057</v>
      </c>
    </row>
    <row r="13" spans="1:15" ht="15">
      <c r="A13" s="37" t="s">
        <v>5</v>
      </c>
      <c r="B13" s="52">
        <f>SUM(B14:B37)</f>
        <v>28458048.98</v>
      </c>
      <c r="C13" s="52">
        <f>SUM(C14:C37)</f>
        <v>0</v>
      </c>
      <c r="D13" s="52">
        <f>SUM(D14:D37)</f>
        <v>0</v>
      </c>
      <c r="E13" s="52">
        <f aca="true" t="shared" si="3" ref="E13:M13">SUM(E14:E37)</f>
        <v>0</v>
      </c>
      <c r="F13" s="52">
        <f t="shared" si="3"/>
        <v>0</v>
      </c>
      <c r="G13" s="52">
        <f t="shared" si="3"/>
        <v>0</v>
      </c>
      <c r="H13" s="52">
        <f>SUM(H14:H37)</f>
        <v>0</v>
      </c>
      <c r="I13" s="52">
        <f>SUM(I14:I37)</f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9">
        <f t="shared" si="2"/>
        <v>28458048.98</v>
      </c>
      <c r="O13" s="39">
        <v>100</v>
      </c>
    </row>
    <row r="14" spans="1:15" ht="15">
      <c r="A14" s="40" t="s">
        <v>6</v>
      </c>
      <c r="B14" s="53">
        <v>1069552.09</v>
      </c>
      <c r="C14" s="53"/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2"/>
        <v>1069552.09</v>
      </c>
      <c r="O14" s="42">
        <f>(N14/N$13)*100</f>
        <v>3.7583465077021594</v>
      </c>
    </row>
    <row r="15" spans="1:15" ht="15">
      <c r="A15" s="40" t="s">
        <v>7</v>
      </c>
      <c r="B15" s="54">
        <v>11636</v>
      </c>
      <c r="C15" s="53"/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2"/>
        <v>11636</v>
      </c>
      <c r="O15" s="42">
        <f aca="true" t="shared" si="4" ref="O15:O37">(N15/N$13)*100</f>
        <v>0.040888256282704594</v>
      </c>
    </row>
    <row r="16" spans="1:15" ht="15">
      <c r="A16" s="40" t="s">
        <v>8</v>
      </c>
      <c r="B16" s="53">
        <v>181014.81</v>
      </c>
      <c r="C16" s="53"/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2"/>
        <v>181014.81</v>
      </c>
      <c r="O16" s="42">
        <f t="shared" si="4"/>
        <v>0.6360759661606289</v>
      </c>
    </row>
    <row r="17" spans="1:15" ht="15">
      <c r="A17" s="40" t="s">
        <v>51</v>
      </c>
      <c r="B17" s="53">
        <v>0</v>
      </c>
      <c r="C17" s="53"/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0</v>
      </c>
      <c r="O17" s="42">
        <f>(N17/N$13)*100</f>
        <v>0</v>
      </c>
    </row>
    <row r="18" spans="1:15" ht="15">
      <c r="A18" s="40" t="s">
        <v>64</v>
      </c>
      <c r="B18" s="53">
        <v>35177.27</v>
      </c>
      <c r="C18" s="53"/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35177.27</v>
      </c>
      <c r="O18" s="42">
        <f>(N18/N$13)*100</f>
        <v>0.12361096863921413</v>
      </c>
    </row>
    <row r="19" spans="1:15" ht="15">
      <c r="A19" s="40" t="s">
        <v>9</v>
      </c>
      <c r="B19" s="54">
        <v>0</v>
      </c>
      <c r="C19" s="54"/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2"/>
        <v>0</v>
      </c>
      <c r="O19" s="42">
        <f t="shared" si="4"/>
        <v>0</v>
      </c>
    </row>
    <row r="20" spans="1:15" ht="15">
      <c r="A20" s="40" t="s">
        <v>62</v>
      </c>
      <c r="B20" s="54">
        <v>387594.83</v>
      </c>
      <c r="C20" s="54"/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2"/>
        <v>387594.83</v>
      </c>
      <c r="O20" s="42">
        <f t="shared" si="4"/>
        <v>1.3619866571752595</v>
      </c>
    </row>
    <row r="21" spans="1:15" ht="15">
      <c r="A21" s="40" t="s">
        <v>10</v>
      </c>
      <c r="B21" s="54">
        <v>0</v>
      </c>
      <c r="C21" s="54"/>
      <c r="D21" s="53"/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2"/>
        <v>0</v>
      </c>
      <c r="O21" s="43">
        <f t="shared" si="4"/>
        <v>0</v>
      </c>
    </row>
    <row r="22" spans="1:15" ht="15">
      <c r="A22" s="40" t="s">
        <v>11</v>
      </c>
      <c r="B22" s="54">
        <v>0</v>
      </c>
      <c r="C22" s="54"/>
      <c r="D22" s="54"/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2"/>
        <v>0</v>
      </c>
      <c r="O22" s="42">
        <f t="shared" si="4"/>
        <v>0</v>
      </c>
    </row>
    <row r="23" spans="1:15" ht="15">
      <c r="A23" s="40" t="s">
        <v>12</v>
      </c>
      <c r="B23" s="54">
        <v>36651.73</v>
      </c>
      <c r="C23" s="54"/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2"/>
        <v>36651.73</v>
      </c>
      <c r="O23" s="42">
        <f t="shared" si="4"/>
        <v>0.12879213900347994</v>
      </c>
    </row>
    <row r="24" spans="1:15" ht="15">
      <c r="A24" s="40" t="s">
        <v>13</v>
      </c>
      <c r="B24" s="53">
        <v>2826988.1</v>
      </c>
      <c r="C24" s="54"/>
      <c r="D24" s="53"/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2"/>
        <v>2826988.1</v>
      </c>
      <c r="O24" s="43">
        <f t="shared" si="4"/>
        <v>9.933878819264018</v>
      </c>
    </row>
    <row r="25" spans="1:15" ht="15">
      <c r="A25" s="40" t="s">
        <v>52</v>
      </c>
      <c r="B25" s="54">
        <v>67747.58</v>
      </c>
      <c r="C25" s="53"/>
      <c r="D25" s="53"/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67747.58</v>
      </c>
      <c r="O25" s="43">
        <f>(N25/N$13)*100</f>
        <v>0.23806122495471227</v>
      </c>
    </row>
    <row r="26" spans="1:15" ht="15">
      <c r="A26" s="40" t="s">
        <v>14</v>
      </c>
      <c r="B26" s="53">
        <v>15061706.52</v>
      </c>
      <c r="C26" s="53"/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2"/>
        <v>15061706.52</v>
      </c>
      <c r="O26" s="42">
        <f t="shared" si="4"/>
        <v>52.925998302220925</v>
      </c>
    </row>
    <row r="27" spans="1:15" ht="15">
      <c r="A27" s="40" t="s">
        <v>59</v>
      </c>
      <c r="B27" s="54">
        <v>416776.18</v>
      </c>
      <c r="C27" s="54"/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416776.18</v>
      </c>
      <c r="O27" s="42">
        <f>(N27/N$13)*100</f>
        <v>1.464528296697028</v>
      </c>
    </row>
    <row r="28" spans="1:15" ht="15">
      <c r="A28" s="40" t="s">
        <v>46</v>
      </c>
      <c r="B28" s="54">
        <v>0</v>
      </c>
      <c r="C28" s="54"/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2219382.89</v>
      </c>
      <c r="C29" s="53"/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2"/>
        <v>2219382.89</v>
      </c>
      <c r="O29" s="42">
        <f t="shared" si="4"/>
        <v>7.798787933634374</v>
      </c>
    </row>
    <row r="30" spans="1:15" ht="15">
      <c r="A30" s="40" t="s">
        <v>67</v>
      </c>
      <c r="B30" s="54">
        <v>2928.64</v>
      </c>
      <c r="C30" s="54"/>
      <c r="D30" s="54"/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2928.64</v>
      </c>
      <c r="O30" s="42">
        <f>(N30/N$13)*100</f>
        <v>0.010291077937416635</v>
      </c>
    </row>
    <row r="31" spans="1:15" ht="15">
      <c r="A31" s="40" t="s">
        <v>16</v>
      </c>
      <c r="B31" s="53">
        <v>60131.8</v>
      </c>
      <c r="C31" s="53"/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2"/>
        <v>60131.8</v>
      </c>
      <c r="O31" s="42">
        <f t="shared" si="4"/>
        <v>0.21129979796668408</v>
      </c>
    </row>
    <row r="32" spans="1:15" ht="15">
      <c r="A32" s="40" t="s">
        <v>53</v>
      </c>
      <c r="B32" s="53">
        <v>41143.61</v>
      </c>
      <c r="C32" s="53"/>
      <c r="D32" s="53"/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41143.61</v>
      </c>
      <c r="O32" s="42">
        <f>(N32/N$13)*100</f>
        <v>0.14457635528322854</v>
      </c>
    </row>
    <row r="33" spans="1:15" ht="15.75" customHeight="1">
      <c r="A33" s="40" t="s">
        <v>17</v>
      </c>
      <c r="B33" s="54">
        <v>3238232.04</v>
      </c>
      <c r="C33" s="54"/>
      <c r="D33" s="54"/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2"/>
        <v>3238232.04</v>
      </c>
      <c r="O33" s="43">
        <f t="shared" si="4"/>
        <v>11.37896713255288</v>
      </c>
    </row>
    <row r="34" spans="1:15" ht="15.75" customHeight="1">
      <c r="A34" s="40" t="s">
        <v>18</v>
      </c>
      <c r="B34" s="54">
        <v>0</v>
      </c>
      <c r="C34" s="54"/>
      <c r="D34" s="54"/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2"/>
        <v>0</v>
      </c>
      <c r="O34" s="42">
        <f t="shared" si="4"/>
        <v>0</v>
      </c>
    </row>
    <row r="35" spans="1:15" ht="15">
      <c r="A35" s="40" t="s">
        <v>19</v>
      </c>
      <c r="B35" s="53">
        <v>962662.92</v>
      </c>
      <c r="C35" s="53"/>
      <c r="D35" s="54"/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2"/>
        <v>962662.92</v>
      </c>
      <c r="O35" s="43">
        <f t="shared" si="4"/>
        <v>3.3827439143018863</v>
      </c>
    </row>
    <row r="36" spans="1:16" ht="15.75" customHeight="1">
      <c r="A36" s="40" t="s">
        <v>20</v>
      </c>
      <c r="B36" s="54">
        <v>1838721.97</v>
      </c>
      <c r="C36" s="54"/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1838721.97</v>
      </c>
      <c r="O36" s="42">
        <f>(N36/N$13)*100</f>
        <v>6.461166650223399</v>
      </c>
      <c r="P36" s="9"/>
    </row>
    <row r="37" spans="1:16" ht="15.75" customHeight="1">
      <c r="A37" s="40" t="s">
        <v>63</v>
      </c>
      <c r="B37" s="54">
        <v>0</v>
      </c>
      <c r="C37" s="54"/>
      <c r="D37" s="54"/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7609952.24</v>
      </c>
      <c r="C38" s="55">
        <f t="shared" si="5"/>
        <v>0</v>
      </c>
      <c r="D38" s="55">
        <f t="shared" si="5"/>
        <v>0</v>
      </c>
      <c r="E38" s="55">
        <f t="shared" si="5"/>
        <v>0</v>
      </c>
      <c r="F38" s="55">
        <f t="shared" si="5"/>
        <v>0</v>
      </c>
      <c r="G38" s="55">
        <f t="shared" si="5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7609952.24</v>
      </c>
      <c r="O38" s="22">
        <v>100</v>
      </c>
    </row>
    <row r="39" spans="1:15" ht="15">
      <c r="A39" s="23" t="s">
        <v>22</v>
      </c>
      <c r="B39" s="56">
        <v>7609952.24</v>
      </c>
      <c r="C39" s="56"/>
      <c r="D39" s="56"/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7609952.24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7558456.82</v>
      </c>
      <c r="C40" s="57">
        <f t="shared" si="6"/>
        <v>0</v>
      </c>
      <c r="D40" s="57">
        <f t="shared" si="6"/>
        <v>0</v>
      </c>
      <c r="E40" s="57">
        <f t="shared" si="6"/>
        <v>0</v>
      </c>
      <c r="F40" s="57">
        <f t="shared" si="6"/>
        <v>0</v>
      </c>
      <c r="G40" s="57">
        <f t="shared" si="6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7558456.82</v>
      </c>
      <c r="O40" s="28">
        <v>100</v>
      </c>
    </row>
    <row r="41" spans="1:15" ht="15">
      <c r="A41" s="29" t="s">
        <v>22</v>
      </c>
      <c r="B41" s="58">
        <v>7558456.82</v>
      </c>
      <c r="C41" s="58"/>
      <c r="D41" s="58"/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7558456.82</v>
      </c>
      <c r="O41" s="31">
        <v>100</v>
      </c>
    </row>
    <row r="42" spans="1:15" ht="15">
      <c r="A42" s="29" t="s">
        <v>47</v>
      </c>
      <c r="B42" s="30"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56779442.730000004</v>
      </c>
      <c r="C43" s="59">
        <f t="shared" si="7"/>
        <v>56779442.730000004</v>
      </c>
      <c r="D43" s="59">
        <f t="shared" si="7"/>
        <v>0</v>
      </c>
      <c r="E43" s="59">
        <f t="shared" si="7"/>
        <v>0</v>
      </c>
      <c r="F43" s="59">
        <f t="shared" si="7"/>
        <v>0</v>
      </c>
      <c r="G43" s="59">
        <f t="shared" si="7"/>
        <v>0</v>
      </c>
      <c r="H43" s="59">
        <f t="shared" si="7"/>
        <v>0</v>
      </c>
      <c r="I43" s="59">
        <f t="shared" si="7"/>
        <v>0</v>
      </c>
      <c r="J43" s="34">
        <f t="shared" si="7"/>
        <v>0</v>
      </c>
      <c r="K43" s="34">
        <f t="shared" si="7"/>
        <v>0</v>
      </c>
      <c r="L43" s="34">
        <f t="shared" si="7"/>
        <v>0</v>
      </c>
      <c r="M43" s="34">
        <f t="shared" si="7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8" ref="B44:G44">SUM(B45:B48)</f>
        <v>2141613.49</v>
      </c>
      <c r="C44" s="60">
        <f t="shared" si="8"/>
        <v>0</v>
      </c>
      <c r="D44" s="60">
        <f t="shared" si="8"/>
        <v>0</v>
      </c>
      <c r="E44" s="60">
        <f t="shared" si="8"/>
        <v>0</v>
      </c>
      <c r="F44" s="60">
        <f t="shared" si="8"/>
        <v>0</v>
      </c>
      <c r="G44" s="60">
        <f t="shared" si="8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200000</v>
      </c>
      <c r="C45" s="54"/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1461613.49</v>
      </c>
      <c r="C46" s="61"/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280000</v>
      </c>
      <c r="C47" s="61"/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200000</v>
      </c>
      <c r="C48" s="61"/>
      <c r="D48" s="61"/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5660155.21</v>
      </c>
      <c r="C49" s="60">
        <f aca="true" t="shared" si="9" ref="C49:M49">SUM(C50:C54)</f>
        <v>0</v>
      </c>
      <c r="D49" s="60">
        <f t="shared" si="9"/>
        <v>0</v>
      </c>
      <c r="E49" s="60">
        <f t="shared" si="9"/>
        <v>0</v>
      </c>
      <c r="F49" s="60">
        <f t="shared" si="9"/>
        <v>0</v>
      </c>
      <c r="G49" s="60">
        <f>SUM(G50:G54)</f>
        <v>0</v>
      </c>
      <c r="H49" s="60">
        <f t="shared" si="9"/>
        <v>0</v>
      </c>
      <c r="I49" s="60">
        <f t="shared" si="9"/>
        <v>0</v>
      </c>
      <c r="J49" s="60">
        <f t="shared" si="9"/>
        <v>0</v>
      </c>
      <c r="K49" s="60">
        <f t="shared" si="9"/>
        <v>0</v>
      </c>
      <c r="L49" s="60">
        <f t="shared" si="9"/>
        <v>0</v>
      </c>
      <c r="M49" s="60">
        <f t="shared" si="9"/>
        <v>0</v>
      </c>
      <c r="N49" s="60"/>
      <c r="O49" s="8"/>
    </row>
    <row r="50" spans="1:15" ht="15">
      <c r="A50" s="1" t="s">
        <v>16</v>
      </c>
      <c r="B50" s="62">
        <v>680741.94</v>
      </c>
      <c r="C50" s="62"/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2006810.93</v>
      </c>
      <c r="C51" s="62"/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88156.31</v>
      </c>
      <c r="C52" s="62"/>
      <c r="D52" s="62"/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/>
      <c r="D53" s="62"/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2884446.03</v>
      </c>
      <c r="C54" s="61"/>
      <c r="D54" s="62"/>
      <c r="E54" s="61"/>
      <c r="F54" s="61"/>
      <c r="G54" s="65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48977674.03</v>
      </c>
      <c r="C55" s="63">
        <f>C4+C5-C13+C38-C40-C44-C49</f>
        <v>56779442.730000004</v>
      </c>
      <c r="D55" s="63">
        <f>D4+D5-D13+D38-D40-D44-D49</f>
        <v>0</v>
      </c>
      <c r="E55" s="63">
        <f aca="true" t="shared" si="10" ref="E55:M55">E43-E44-E49</f>
        <v>0</v>
      </c>
      <c r="F55" s="63">
        <f t="shared" si="10"/>
        <v>0</v>
      </c>
      <c r="G55" s="63">
        <f t="shared" si="10"/>
        <v>0</v>
      </c>
      <c r="H55" s="63">
        <f t="shared" si="10"/>
        <v>0</v>
      </c>
      <c r="I55" s="63">
        <f t="shared" si="10"/>
        <v>0</v>
      </c>
      <c r="J55" s="48">
        <f t="shared" si="10"/>
        <v>0</v>
      </c>
      <c r="K55" s="48">
        <f t="shared" si="10"/>
        <v>0</v>
      </c>
      <c r="L55" s="48">
        <f t="shared" si="10"/>
        <v>0</v>
      </c>
      <c r="M55" s="48">
        <f t="shared" si="10"/>
        <v>0</v>
      </c>
      <c r="N55" s="49">
        <f>M55</f>
        <v>0</v>
      </c>
      <c r="O55" s="49"/>
    </row>
    <row r="56" spans="1:15" ht="15">
      <c r="A56" s="73" t="s">
        <v>57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2019-02-18T18:49:29Z</dcterms:modified>
  <cp:category/>
  <cp:version/>
  <cp:contentType/>
  <cp:contentStatus/>
</cp:coreProperties>
</file>