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4" i="1"/>
  <c r="K4"/>
  <c r="J4"/>
  <c r="I4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<sst xmlns="http://schemas.openxmlformats.org/spreadsheetml/2006/main" count="67" uniqueCount="66">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</sst>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4" sqref="K4:L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L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>
        <f t="shared" si="0"/>
        <v>82009992.180000007</v>
      </c>
      <c r="K4" s="17">
        <f t="shared" si="0"/>
        <v>83375605.400000021</v>
      </c>
      <c r="L4" s="17">
        <f t="shared" si="0"/>
        <v>86401196.51000002</v>
      </c>
      <c r="M4" s="17"/>
      <c r="N4" s="17">
        <f>M4</f>
        <v>0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22973296.240000002</v>
      </c>
      <c r="J5" s="51">
        <f t="shared" si="1"/>
        <v>22646372.68</v>
      </c>
      <c r="K5" s="51">
        <f t="shared" si="1"/>
        <v>22252376.130000003</v>
      </c>
      <c r="L5" s="51">
        <f t="shared" si="1"/>
        <v>0</v>
      </c>
      <c r="M5" s="51">
        <f t="shared" si="1"/>
        <v>0</v>
      </c>
      <c r="N5" s="11">
        <f>SUM(B5:M5)</f>
        <v>228745725.47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>
        <v>33485.599999999999</v>
      </c>
      <c r="J6" s="13">
        <v>33265.300000000003</v>
      </c>
      <c r="K6" s="14">
        <v>32604.400000000001</v>
      </c>
      <c r="L6" s="14"/>
      <c r="M6" s="14"/>
      <c r="N6" s="14">
        <f t="shared" ref="N6" si="2">SUM(B6:M6)</f>
        <v>333798.56</v>
      </c>
      <c r="O6" s="14">
        <f>(N6/N$5)*100</f>
        <v>0.14592559459380047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/>
      <c r="M7" s="14"/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>
        <v>17271751.510000002</v>
      </c>
      <c r="J8" s="13">
        <v>16936547.91</v>
      </c>
      <c r="K8" s="14">
        <v>16654499.300000001</v>
      </c>
      <c r="L8" s="14"/>
      <c r="M8" s="14"/>
      <c r="N8" s="14">
        <f t="shared" ref="N8:N36" si="3">SUM(B8:M8)</f>
        <v>175038704.76000002</v>
      </c>
      <c r="O8" s="14">
        <f>(N8/N$5)*100</f>
        <v>76.521082263002256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>
        <v>642261.43999999994</v>
      </c>
      <c r="J9" s="13">
        <v>727006.57</v>
      </c>
      <c r="K9" s="14">
        <v>603819.81999999995</v>
      </c>
      <c r="L9" s="14"/>
      <c r="M9" s="14"/>
      <c r="N9" s="14">
        <f t="shared" si="3"/>
        <v>6118901.2100000009</v>
      </c>
      <c r="O9" s="14">
        <f t="shared" ref="O9:O12" si="4">(N9/N$5)*100</f>
        <v>2.6749794766339772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>
        <v>0</v>
      </c>
      <c r="J10" s="13">
        <v>0</v>
      </c>
      <c r="K10" s="13">
        <v>3431.66</v>
      </c>
      <c r="L10" s="13"/>
      <c r="M10" s="13"/>
      <c r="N10" s="15">
        <f t="shared" si="3"/>
        <v>33337.899999999994</v>
      </c>
      <c r="O10" s="15">
        <f t="shared" si="4"/>
        <v>1.4574217695872206E-2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>
        <v>847227.58</v>
      </c>
      <c r="J11" s="13">
        <v>861400.25</v>
      </c>
      <c r="K11" s="14">
        <v>887511.6</v>
      </c>
      <c r="L11" s="14"/>
      <c r="M11" s="14"/>
      <c r="N11" s="14">
        <f>SUM(B11:M11)</f>
        <v>7190532.71</v>
      </c>
      <c r="O11" s="14">
        <f t="shared" si="4"/>
        <v>3.1434610177854614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>
        <v>4178570.11</v>
      </c>
      <c r="J12" s="13">
        <v>4088152.65</v>
      </c>
      <c r="K12" s="14">
        <v>4070509.35</v>
      </c>
      <c r="L12" s="14"/>
      <c r="M12" s="14"/>
      <c r="N12" s="14">
        <f t="shared" si="3"/>
        <v>40030450.329999998</v>
      </c>
      <c r="O12" s="14">
        <f t="shared" si="4"/>
        <v>17.499977430288631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20605810.709999997</v>
      </c>
      <c r="J13" s="38">
        <f t="shared" si="6"/>
        <v>21296220.009999998</v>
      </c>
      <c r="K13" s="38">
        <f t="shared" si="6"/>
        <v>19211020.5</v>
      </c>
      <c r="L13" s="38">
        <f t="shared" si="6"/>
        <v>0</v>
      </c>
      <c r="M13" s="38">
        <f t="shared" si="6"/>
        <v>0</v>
      </c>
      <c r="N13" s="39">
        <f t="shared" si="3"/>
        <v>197037306.81999999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>
        <v>970913.09</v>
      </c>
      <c r="J14" s="41">
        <v>964019.83</v>
      </c>
      <c r="K14" s="42">
        <v>964870.27</v>
      </c>
      <c r="L14" s="42"/>
      <c r="M14" s="42"/>
      <c r="N14" s="42">
        <f t="shared" si="3"/>
        <v>9183184.9700000007</v>
      </c>
      <c r="O14" s="42">
        <f>(N14/N$13)*100</f>
        <v>4.6606326071991733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>
        <v>6772.98</v>
      </c>
      <c r="J15" s="41">
        <v>102565.66</v>
      </c>
      <c r="K15" s="42">
        <v>148492.29</v>
      </c>
      <c r="L15" s="42"/>
      <c r="M15" s="42"/>
      <c r="N15" s="42">
        <f t="shared" si="3"/>
        <v>666181.33000000007</v>
      </c>
      <c r="O15" s="42">
        <f t="shared" ref="O15:O36" si="7">(N15/N$13)*100</f>
        <v>0.33809908425543922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>
        <v>156386.99</v>
      </c>
      <c r="J16" s="41">
        <v>144720.37</v>
      </c>
      <c r="K16" s="42">
        <v>144183.45000000001</v>
      </c>
      <c r="L16" s="42"/>
      <c r="M16" s="42"/>
      <c r="N16" s="42">
        <f t="shared" si="3"/>
        <v>1372245.2100000002</v>
      </c>
      <c r="O16" s="42">
        <f t="shared" si="7"/>
        <v>0.69643928459375004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>
        <v>42887.39</v>
      </c>
      <c r="J17" s="41">
        <v>43394.07</v>
      </c>
      <c r="K17" s="42">
        <v>43339.53</v>
      </c>
      <c r="L17" s="42"/>
      <c r="M17" s="42"/>
      <c r="N17" s="42">
        <f t="shared" ref="N17" si="8">SUM(B17:M17)</f>
        <v>428080.11</v>
      </c>
      <c r="O17" s="42">
        <f t="shared" ref="O17" si="9">(N17/N$13)*100</f>
        <v>0.21725840497356427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>
        <v>101681.58</v>
      </c>
      <c r="J18" s="41">
        <v>98901.63</v>
      </c>
      <c r="K18" s="42">
        <v>99415.86</v>
      </c>
      <c r="L18" s="42"/>
      <c r="M18" s="42"/>
      <c r="N18" s="42">
        <f t="shared" ref="N18" si="10">SUM(B18:M18)</f>
        <v>886444.98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>
        <v>53759.87</v>
      </c>
      <c r="J19" s="41">
        <v>47388.18</v>
      </c>
      <c r="K19" s="42">
        <v>44550.97</v>
      </c>
      <c r="L19" s="42"/>
      <c r="M19" s="42"/>
      <c r="N19" s="42">
        <f t="shared" si="3"/>
        <v>579030.72</v>
      </c>
      <c r="O19" s="42">
        <f t="shared" si="7"/>
        <v>0.29386857207146228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>
        <v>520217.24</v>
      </c>
      <c r="J20" s="41">
        <v>322369.28999999998</v>
      </c>
      <c r="K20" s="42">
        <v>156329.99</v>
      </c>
      <c r="L20" s="42"/>
      <c r="M20" s="42"/>
      <c r="N20" s="42">
        <f t="shared" si="3"/>
        <v>2782562.5700000003</v>
      </c>
      <c r="O20" s="42">
        <f t="shared" si="7"/>
        <v>1.4122008744983314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>
        <v>25660.55</v>
      </c>
      <c r="J21" s="41">
        <v>7447.64</v>
      </c>
      <c r="K21" s="43">
        <v>10811.81</v>
      </c>
      <c r="L21" s="43"/>
      <c r="M21" s="43"/>
      <c r="N21" s="43">
        <f t="shared" si="3"/>
        <v>3921044.11</v>
      </c>
      <c r="O21" s="43">
        <f t="shared" si="7"/>
        <v>1.9900008649539662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>
        <v>261088.79</v>
      </c>
      <c r="J22" s="41">
        <v>1415500.43</v>
      </c>
      <c r="K22" s="42">
        <v>0</v>
      </c>
      <c r="L22" s="42"/>
      <c r="M22" s="42"/>
      <c r="N22" s="42">
        <f t="shared" si="3"/>
        <v>2292691.7199999997</v>
      </c>
      <c r="O22" s="42">
        <f t="shared" si="7"/>
        <v>1.1635825504326691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>
        <v>302314.21000000002</v>
      </c>
      <c r="J23" s="41">
        <v>183741.58</v>
      </c>
      <c r="K23" s="42">
        <v>0</v>
      </c>
      <c r="L23" s="42"/>
      <c r="M23" s="42"/>
      <c r="N23" s="42">
        <f t="shared" si="3"/>
        <v>587548.47</v>
      </c>
      <c r="O23" s="42">
        <f t="shared" si="7"/>
        <v>0.29819148438561671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>
        <v>14831.59</v>
      </c>
      <c r="J24" s="41">
        <v>9818.4699999999993</v>
      </c>
      <c r="K24" s="43">
        <v>13422.53</v>
      </c>
      <c r="L24" s="42"/>
      <c r="M24" s="43"/>
      <c r="N24" s="43">
        <f t="shared" si="3"/>
        <v>2410211.35</v>
      </c>
      <c r="O24" s="43">
        <f t="shared" si="7"/>
        <v>1.2232258900096553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>
        <v>171105.99</v>
      </c>
      <c r="J25" s="41">
        <v>199144.84</v>
      </c>
      <c r="K25" s="42">
        <v>182826.66</v>
      </c>
      <c r="L25" s="42"/>
      <c r="M25" s="42"/>
      <c r="N25" s="43">
        <f t="shared" ref="N25" si="11">SUM(B25:M25)</f>
        <v>925099.77</v>
      </c>
      <c r="O25" s="43">
        <f t="shared" ref="O25" si="12">(N25/N$13)*100</f>
        <v>0.46950487952269304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>
        <v>12371964.85</v>
      </c>
      <c r="J26" s="41">
        <v>12248626.76</v>
      </c>
      <c r="K26" s="42">
        <v>11990251.210000001</v>
      </c>
      <c r="L26" s="42"/>
      <c r="M26" s="42"/>
      <c r="N26" s="42">
        <f t="shared" si="3"/>
        <v>116433960.57999998</v>
      </c>
      <c r="O26" s="42">
        <f t="shared" si="7"/>
        <v>59.092342693440393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>
        <v>300216.34999999998</v>
      </c>
      <c r="J27" s="41">
        <v>301811.25</v>
      </c>
      <c r="K27" s="42">
        <v>302171.34000000003</v>
      </c>
      <c r="L27" s="42"/>
      <c r="M27" s="42"/>
      <c r="N27" s="42">
        <f t="shared" ref="N27" si="13">SUM(B27:M27)</f>
        <v>2946233.53</v>
      </c>
      <c r="O27" s="42">
        <f t="shared" ref="O27" si="14">(N27/N$13)*100</f>
        <v>1.4952668494862651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/>
      <c r="N28" s="43">
        <f t="shared" si="3"/>
        <v>0</v>
      </c>
      <c r="O28" s="43">
        <f t="shared" si="7"/>
        <v>0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>
        <v>1772675</v>
      </c>
      <c r="J29" s="41">
        <v>1711467.67</v>
      </c>
      <c r="K29" s="42">
        <v>1709120.2</v>
      </c>
      <c r="L29" s="42"/>
      <c r="M29" s="42"/>
      <c r="N29" s="42">
        <f t="shared" si="3"/>
        <v>16013842.880000001</v>
      </c>
      <c r="O29" s="42">
        <f t="shared" si="7"/>
        <v>8.1273151457704245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>
        <v>491617.72</v>
      </c>
      <c r="J30" s="41">
        <v>486593.52</v>
      </c>
      <c r="K30" s="42">
        <v>671516.47</v>
      </c>
      <c r="L30" s="42"/>
      <c r="M30" s="42"/>
      <c r="N30" s="42">
        <f t="shared" si="3"/>
        <v>4453345.1399999997</v>
      </c>
      <c r="O30" s="42">
        <f t="shared" si="7"/>
        <v>2.2601532734449501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>
        <v>39604.639999999999</v>
      </c>
      <c r="J31" s="41">
        <v>39604.639999999999</v>
      </c>
      <c r="K31" s="42">
        <v>39592.639999999999</v>
      </c>
      <c r="L31" s="42"/>
      <c r="M31" s="42"/>
      <c r="N31" s="42">
        <f t="shared" ref="N31" si="15">SUM(B31:M31)</f>
        <v>421694.76</v>
      </c>
      <c r="O31" s="42">
        <f t="shared" ref="O31" si="16">(N31/N$13)*100</f>
        <v>0.21401772426032595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>
        <v>2445784.2799999998</v>
      </c>
      <c r="J32" s="41">
        <v>2311303.4900000002</v>
      </c>
      <c r="K32" s="43">
        <v>2058392.67</v>
      </c>
      <c r="L32" s="43"/>
      <c r="M32" s="43"/>
      <c r="N32" s="43">
        <f t="shared" si="3"/>
        <v>23918271.380000003</v>
      </c>
      <c r="O32" s="43">
        <f t="shared" si="7"/>
        <v>12.138955696268283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>
        <v>15208.36</v>
      </c>
      <c r="J33" s="41">
        <v>124181.88</v>
      </c>
      <c r="K33" s="42">
        <v>87121.45</v>
      </c>
      <c r="L33" s="42"/>
      <c r="M33" s="42"/>
      <c r="N33" s="42">
        <f t="shared" si="3"/>
        <v>534730.98999999987</v>
      </c>
      <c r="O33" s="42">
        <f t="shared" si="7"/>
        <v>0.27138565717836066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>
        <v>0</v>
      </c>
      <c r="J34" s="41">
        <v>0</v>
      </c>
      <c r="K34" s="41">
        <v>0</v>
      </c>
      <c r="L34" s="41"/>
      <c r="M34" s="41"/>
      <c r="N34" s="43">
        <f t="shared" si="3"/>
        <v>1656317.92</v>
      </c>
      <c r="O34" s="43">
        <f t="shared" si="7"/>
        <v>0.84061132723109144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>
        <v>541119.24</v>
      </c>
      <c r="J35" s="41">
        <v>533618.81000000006</v>
      </c>
      <c r="K35" s="42">
        <v>544611.16</v>
      </c>
      <c r="L35" s="42"/>
      <c r="M35" s="42"/>
      <c r="N35" s="42">
        <f t="shared" ref="N35" si="17">SUM(B35:M35)</f>
        <v>4624584.33</v>
      </c>
      <c r="O35" s="42">
        <f t="shared" ref="O35" si="18">(N35/N$13)*100</f>
        <v>2.3470602621587338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42"/>
      <c r="M36" s="42"/>
      <c r="N36" s="42">
        <f t="shared" si="3"/>
        <v>0</v>
      </c>
      <c r="O36" s="42">
        <f t="shared" si="7"/>
        <v>0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7979480.3799999999</v>
      </c>
      <c r="J37" s="21">
        <f t="shared" ref="J37" si="22">SUM(J38)</f>
        <v>4569695.8</v>
      </c>
      <c r="K37" s="21">
        <f t="shared" ref="K37" si="23">SUM(K38)</f>
        <v>4599407.3</v>
      </c>
      <c r="L37" s="21">
        <f t="shared" ref="L37:M37" si="24">SUM(L38)</f>
        <v>0</v>
      </c>
      <c r="M37" s="21">
        <f t="shared" si="24"/>
        <v>0</v>
      </c>
      <c r="N37" s="22">
        <f>SUM(B37:M37)</f>
        <v>47872428.069999993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>
        <v>7979480.3799999999</v>
      </c>
      <c r="J38" s="24">
        <v>4569695.8</v>
      </c>
      <c r="K38" s="25">
        <v>4599407.3</v>
      </c>
      <c r="L38" s="25"/>
      <c r="M38" s="25"/>
      <c r="N38" s="25">
        <f>SUM(B38:M38)</f>
        <v>47872428.069999993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8119201.2999999998</v>
      </c>
      <c r="J39" s="27">
        <f t="shared" ref="J39" si="28">SUM(J40:J41)</f>
        <v>4554235.25</v>
      </c>
      <c r="K39" s="27">
        <f t="shared" ref="K39" si="29">SUM(K40:K41)</f>
        <v>4615171.82</v>
      </c>
      <c r="L39" s="27">
        <f t="shared" ref="L39:M39" si="30">SUM(L40:L41)</f>
        <v>0</v>
      </c>
      <c r="M39" s="27">
        <f t="shared" si="30"/>
        <v>0</v>
      </c>
      <c r="N39" s="28">
        <f>SUM(B39:M39)</f>
        <v>47864201.719999999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>
        <v>8119201.2999999998</v>
      </c>
      <c r="J40" s="30">
        <v>4554235.25</v>
      </c>
      <c r="K40" s="31">
        <v>4615171.82</v>
      </c>
      <c r="L40" s="31"/>
      <c r="M40" s="31"/>
      <c r="N40" s="31">
        <f>SUM(B40:M40)</f>
        <v>47864201.719999999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/>
      <c r="M41" s="30"/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82009992.180000007</v>
      </c>
      <c r="J42" s="34">
        <f t="shared" si="31"/>
        <v>83375605.400000021</v>
      </c>
      <c r="K42" s="34">
        <f t="shared" si="31"/>
        <v>86401196.51000002</v>
      </c>
      <c r="L42" s="34">
        <f t="shared" si="31"/>
        <v>86401196.51000002</v>
      </c>
      <c r="M42" s="34">
        <f t="shared" si="31"/>
        <v>0</v>
      </c>
      <c r="N42" s="34">
        <f>M42</f>
        <v>0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23669655.240000002</v>
      </c>
      <c r="J43" s="7">
        <f t="shared" ref="J43" si="35">SUM(J44:J47)</f>
        <v>25392333.309999999</v>
      </c>
      <c r="K43" s="7">
        <f t="shared" ref="K43" si="36">SUM(K44:K47)</f>
        <v>26954220.5</v>
      </c>
      <c r="L43" s="7">
        <f t="shared" ref="L43:M43" si="37">SUM(L44:L47)</f>
        <v>0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>
        <v>2300000</v>
      </c>
      <c r="J44" s="2">
        <v>2500000</v>
      </c>
      <c r="K44" s="3">
        <v>2800000</v>
      </c>
      <c r="L44" s="3"/>
      <c r="M44" s="3"/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>
        <v>4369655.24</v>
      </c>
      <c r="J45" s="2">
        <v>5392333.3099999996</v>
      </c>
      <c r="K45" s="3">
        <v>6404220.5</v>
      </c>
      <c r="L45" s="3"/>
      <c r="M45" s="3"/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>
        <v>2000000</v>
      </c>
      <c r="J46" s="2">
        <v>2500000</v>
      </c>
      <c r="K46" s="3">
        <v>2750000</v>
      </c>
      <c r="L46" s="3"/>
      <c r="M46" s="3"/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>
        <v>15000000</v>
      </c>
      <c r="K47" s="3">
        <v>15000000</v>
      </c>
      <c r="L47" s="3"/>
      <c r="M47" s="3"/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4454917.75</v>
      </c>
      <c r="J48" s="60">
        <f t="shared" si="39"/>
        <v>4001650.72</v>
      </c>
      <c r="K48" s="60">
        <f t="shared" si="39"/>
        <v>3866473.4699999997</v>
      </c>
      <c r="L48" s="60">
        <f t="shared" si="39"/>
        <v>0</v>
      </c>
      <c r="M48" s="60">
        <f t="shared" si="39"/>
        <v>0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>
        <v>2006444.78</v>
      </c>
      <c r="J49" s="4">
        <v>2110607.4300000002</v>
      </c>
      <c r="K49" s="5">
        <v>2122501.71</v>
      </c>
      <c r="L49" s="5"/>
      <c r="M49" s="5"/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>
        <v>2400279.7999999998</v>
      </c>
      <c r="J50" s="4">
        <v>1842850.12</v>
      </c>
      <c r="K50" s="5">
        <v>1695778.59</v>
      </c>
      <c r="L50" s="5"/>
      <c r="M50" s="5"/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>
        <v>48193.17</v>
      </c>
      <c r="J51" s="2">
        <v>48193.17</v>
      </c>
      <c r="K51" s="2">
        <v>48193.17</v>
      </c>
      <c r="L51" s="3"/>
      <c r="M51" s="3"/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53885419.190000005</v>
      </c>
      <c r="J52" s="48">
        <f t="shared" si="40"/>
        <v>53981621.37000002</v>
      </c>
      <c r="K52" s="48">
        <f t="shared" si="40"/>
        <v>55580502.540000021</v>
      </c>
      <c r="L52" s="48">
        <f t="shared" si="40"/>
        <v>86401196.51000002</v>
      </c>
      <c r="M52" s="48">
        <f t="shared" si="40"/>
        <v>0</v>
      </c>
      <c r="N52" s="49">
        <f>M52</f>
        <v>0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2015-11-13T16:39:05Z</dcterms:modified>
</cp:coreProperties>
</file>