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5" i="1"/>
  <c r="H4"/>
  <c r="G13"/>
  <c r="G5"/>
  <c r="G4"/>
  <c r="F5"/>
  <c r="F4"/>
  <c r="E47"/>
  <c r="E42"/>
  <c r="E38"/>
  <c r="E36"/>
  <c r="E13"/>
  <c r="E5"/>
  <c r="E4" l="1"/>
  <c r="D5"/>
  <c r="D4" l="1"/>
  <c r="N34"/>
  <c r="N19"/>
  <c r="C5"/>
  <c r="N47"/>
  <c r="N42"/>
  <c r="M42"/>
  <c r="M38"/>
  <c r="M36"/>
  <c r="M13"/>
  <c r="M5"/>
  <c r="L5"/>
  <c r="K13"/>
  <c r="K5"/>
  <c r="J5"/>
  <c r="I13"/>
  <c r="I5"/>
  <c r="H13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0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D50" s="1"/>
  <c r="D41"/>
  <c r="E41" s="1"/>
  <c r="F41" s="1"/>
  <c r="G41" s="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F50" l="1"/>
  <c r="E50"/>
  <c r="G50"/>
  <c r="H41"/>
  <c r="H50" l="1"/>
  <c r="I41"/>
  <c r="I50" l="1"/>
  <c r="J41"/>
  <c r="J50" l="1"/>
  <c r="K41"/>
  <c r="K50" l="1"/>
  <c r="L41"/>
  <c r="L50" l="1"/>
  <c r="M41" l="1"/>
  <c r="N4"/>
  <c r="M50" l="1"/>
  <c r="N50" s="1"/>
  <c r="N41"/>
</calcChain>
</file>

<file path=xl/sharedStrings.xml><?xml version="1.0" encoding="utf-8"?>
<sst xmlns="http://schemas.openxmlformats.org/spreadsheetml/2006/main" count="64" uniqueCount="63">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</sst>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>B41</f>
        <v>99760076.520000011</v>
      </c>
      <c r="D4" s="18">
        <f>C41</f>
        <v>75769372.540000021</v>
      </c>
      <c r="E4" s="18">
        <f>D41</f>
        <v>80058104.960000008</v>
      </c>
      <c r="F4" s="18">
        <f>E41</f>
        <v>84183690.250000015</v>
      </c>
      <c r="G4" s="18">
        <f>F41</f>
        <v>89205767.380000025</v>
      </c>
      <c r="H4" s="18">
        <f>G41</f>
        <v>90961936.330000028</v>
      </c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>SUM(C6:C12)</f>
        <v>24605674.490000002</v>
      </c>
      <c r="D5" s="52">
        <f>SUM(D6:D12)</f>
        <v>20472372.079999998</v>
      </c>
      <c r="E5" s="52">
        <f>SUM(E6:E12)</f>
        <v>20391938.010000002</v>
      </c>
      <c r="F5" s="52">
        <f>SUM(F6:F12)</f>
        <v>20501301.890000001</v>
      </c>
      <c r="G5" s="52">
        <f>SUM(G6:G12)</f>
        <v>21128076.329999998</v>
      </c>
      <c r="H5" s="52">
        <f>SUM(H6:H12)</f>
        <v>0</v>
      </c>
      <c r="I5" s="52">
        <f t="shared" ref="H5:M5" si="0">SUM(I6:I12)</f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126926259.68000001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/>
      <c r="I6" s="14"/>
      <c r="J6" s="14"/>
      <c r="K6" s="15"/>
      <c r="L6" s="15"/>
      <c r="M6" s="15"/>
      <c r="N6" s="15">
        <f t="shared" ref="N6" si="1">SUM(B6:M6)</f>
        <v>192057.54</v>
      </c>
      <c r="O6" s="15">
        <f>(N6/N$5)*100</f>
        <v>0.15131426742126147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>
        <v>15943581.939999999</v>
      </c>
      <c r="F8" s="51">
        <v>15833622.67</v>
      </c>
      <c r="G8" s="14">
        <v>16290308.74</v>
      </c>
      <c r="H8" s="14"/>
      <c r="I8" s="14"/>
      <c r="J8" s="14"/>
      <c r="K8" s="15"/>
      <c r="L8" s="15"/>
      <c r="M8" s="15"/>
      <c r="N8" s="15">
        <f t="shared" ref="N8:N35" si="2">SUM(B8:M8)</f>
        <v>96885221.719999999</v>
      </c>
      <c r="O8" s="15">
        <f>(N8/N$5)*100</f>
        <v>76.331896933118543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>
        <v>481541.05</v>
      </c>
      <c r="F9" s="51">
        <v>600131.43000000005</v>
      </c>
      <c r="G9" s="14">
        <v>649156.27</v>
      </c>
      <c r="H9" s="14"/>
      <c r="I9" s="14"/>
      <c r="J9" s="14"/>
      <c r="K9" s="15"/>
      <c r="L9" s="15"/>
      <c r="M9" s="15"/>
      <c r="N9" s="15">
        <f t="shared" si="2"/>
        <v>3289202.51</v>
      </c>
      <c r="O9" s="15">
        <f t="shared" ref="O9:O12" si="3">(N9/N$5)*100</f>
        <v>2.5914279033295151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/>
      <c r="I10" s="14"/>
      <c r="J10" s="14"/>
      <c r="K10" s="14"/>
      <c r="L10" s="14"/>
      <c r="M10" s="14"/>
      <c r="N10" s="16">
        <f t="shared" si="2"/>
        <v>1858.55</v>
      </c>
      <c r="O10" s="16">
        <f t="shared" si="3"/>
        <v>1.4642754026516509E-3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>
        <v>625273.18999999994</v>
      </c>
      <c r="F11" s="51">
        <v>704286.27</v>
      </c>
      <c r="G11" s="14">
        <v>693148.54</v>
      </c>
      <c r="H11" s="51"/>
      <c r="I11" s="14"/>
      <c r="J11" s="14"/>
      <c r="K11" s="15"/>
      <c r="L11" s="15"/>
      <c r="M11" s="15"/>
      <c r="N11" s="15">
        <f>SUM(B11:M11)</f>
        <v>4012464.7800000003</v>
      </c>
      <c r="O11" s="15">
        <f t="shared" si="3"/>
        <v>3.1612566147588539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>
        <v>3309378.03</v>
      </c>
      <c r="F12" s="51">
        <v>3331318.02</v>
      </c>
      <c r="G12" s="14">
        <v>3463575.05</v>
      </c>
      <c r="H12" s="51"/>
      <c r="I12" s="14"/>
      <c r="J12" s="14"/>
      <c r="K12" s="15"/>
      <c r="L12" s="15"/>
      <c r="M12" s="15"/>
      <c r="N12" s="15">
        <f t="shared" si="2"/>
        <v>19973182.279999997</v>
      </c>
      <c r="O12" s="15">
        <f t="shared" si="3"/>
        <v>15.736052043411162</v>
      </c>
    </row>
    <row r="13" spans="1:15">
      <c r="A13" s="38" t="s">
        <v>5</v>
      </c>
      <c r="B13" s="53">
        <f>SUM(B14:B35)</f>
        <v>17585578.209999997</v>
      </c>
      <c r="C13" s="53">
        <f t="shared" ref="C13:E13" si="4">SUM(C14:C35)</f>
        <v>48586397.25</v>
      </c>
      <c r="D13" s="53">
        <f t="shared" si="4"/>
        <v>16239472.040000001</v>
      </c>
      <c r="E13" s="53">
        <f t="shared" si="4"/>
        <v>16219112.810000001</v>
      </c>
      <c r="F13" s="53">
        <f t="shared" ref="F13:M13" si="5">SUM(F14:F35)</f>
        <v>15529379.6</v>
      </c>
      <c r="G13" s="53">
        <f t="shared" si="5"/>
        <v>19375799.940000001</v>
      </c>
      <c r="H13" s="53">
        <f>SUM(H14:H35)</f>
        <v>0</v>
      </c>
      <c r="I13" s="53">
        <f>SUM(I14:I35)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133535739.84999999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>
        <v>817026.52</v>
      </c>
      <c r="F14" s="54">
        <v>819912.16</v>
      </c>
      <c r="G14" s="42">
        <v>870584.8</v>
      </c>
      <c r="H14" s="42"/>
      <c r="I14" s="42"/>
      <c r="J14" s="42"/>
      <c r="K14" s="43"/>
      <c r="L14" s="43"/>
      <c r="M14" s="43"/>
      <c r="N14" s="43">
        <f t="shared" si="2"/>
        <v>4958853.1500000004</v>
      </c>
      <c r="O14" s="43">
        <f>(N14/N$13)*100</f>
        <v>3.7135025840799285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>
        <v>10909.6</v>
      </c>
      <c r="F15" s="54">
        <v>132960.04999999999</v>
      </c>
      <c r="G15" s="42">
        <v>0</v>
      </c>
      <c r="H15" s="42"/>
      <c r="I15" s="42"/>
      <c r="J15" s="42"/>
      <c r="K15" s="43"/>
      <c r="L15" s="43"/>
      <c r="M15" s="43"/>
      <c r="N15" s="43">
        <f t="shared" si="2"/>
        <v>349923.33999999997</v>
      </c>
      <c r="O15" s="43">
        <f t="shared" ref="O15:O35" si="6">(N15/N$13)*100</f>
        <v>0.262044708325327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>
        <v>68430.27</v>
      </c>
      <c r="F16" s="54">
        <v>62778.3</v>
      </c>
      <c r="G16" s="42">
        <v>60995.02</v>
      </c>
      <c r="H16" s="42"/>
      <c r="I16" s="42"/>
      <c r="J16" s="42"/>
      <c r="K16" s="43"/>
      <c r="L16" s="43"/>
      <c r="M16" s="43"/>
      <c r="N16" s="43">
        <f t="shared" si="2"/>
        <v>386529.38</v>
      </c>
      <c r="O16" s="43">
        <f t="shared" si="6"/>
        <v>0.28945762417925452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>
        <v>42463.99</v>
      </c>
      <c r="F17" s="54">
        <v>42566.19</v>
      </c>
      <c r="G17" s="42">
        <v>42595.32</v>
      </c>
      <c r="H17" s="42"/>
      <c r="I17" s="42"/>
      <c r="J17" s="42"/>
      <c r="K17" s="43"/>
      <c r="L17" s="43"/>
      <c r="M17" s="43"/>
      <c r="N17" s="43">
        <f t="shared" ref="N17" si="7">SUM(B17:M17)</f>
        <v>255455.24</v>
      </c>
      <c r="O17" s="43">
        <f t="shared" ref="O17" si="8">(N17/N$13)*100</f>
        <v>0.19130102569316015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>
        <v>12827.99</v>
      </c>
      <c r="F18" s="55">
        <v>13541.67</v>
      </c>
      <c r="G18" s="42">
        <v>11683.33</v>
      </c>
      <c r="H18" s="42"/>
      <c r="I18" s="42"/>
      <c r="J18" s="42"/>
      <c r="K18" s="43"/>
      <c r="L18" s="43"/>
      <c r="M18" s="43"/>
      <c r="N18" s="43">
        <f t="shared" si="2"/>
        <v>80858.34</v>
      </c>
      <c r="O18" s="43">
        <f t="shared" si="6"/>
        <v>6.0551834355976719E-2</v>
      </c>
    </row>
    <row r="19" spans="1:15">
      <c r="A19" s="41" t="s">
        <v>61</v>
      </c>
      <c r="B19" s="55">
        <v>0</v>
      </c>
      <c r="C19" s="55">
        <v>2196673.7999999998</v>
      </c>
      <c r="D19" s="55">
        <v>422021.94</v>
      </c>
      <c r="E19" s="55">
        <v>80887.88</v>
      </c>
      <c r="F19" s="55">
        <v>47414.39</v>
      </c>
      <c r="G19" s="42">
        <v>2893368.64</v>
      </c>
      <c r="H19" s="42"/>
      <c r="I19" s="42"/>
      <c r="J19" s="42"/>
      <c r="K19" s="43"/>
      <c r="L19" s="43"/>
      <c r="M19" s="43"/>
      <c r="N19" s="43">
        <f t="shared" si="2"/>
        <v>5640366.6500000004</v>
      </c>
      <c r="O19" s="43">
        <f t="shared" si="6"/>
        <v>4.2238629570898363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>
        <v>4601.18</v>
      </c>
      <c r="F20" s="55">
        <v>0</v>
      </c>
      <c r="G20" s="42">
        <v>12433.78</v>
      </c>
      <c r="H20" s="42"/>
      <c r="I20" s="42"/>
      <c r="J20" s="42"/>
      <c r="K20" s="44"/>
      <c r="L20" s="44"/>
      <c r="M20" s="44"/>
      <c r="N20" s="44">
        <f t="shared" si="2"/>
        <v>17714.7</v>
      </c>
      <c r="O20" s="44">
        <f t="shared" si="6"/>
        <v>1.32658867355652E-2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>
        <v>4800</v>
      </c>
      <c r="F21" s="55">
        <v>22617.8</v>
      </c>
      <c r="G21" s="42">
        <v>5290.85</v>
      </c>
      <c r="H21" s="42"/>
      <c r="I21" s="42"/>
      <c r="J21" s="42"/>
      <c r="K21" s="43"/>
      <c r="L21" s="43"/>
      <c r="M21" s="43"/>
      <c r="N21" s="43">
        <f t="shared" si="2"/>
        <v>42029.25</v>
      </c>
      <c r="O21" s="43">
        <f t="shared" si="6"/>
        <v>3.1474158189568759E-2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>
        <v>17289.59</v>
      </c>
      <c r="F22" s="55">
        <v>122241.39</v>
      </c>
      <c r="G22" s="42">
        <v>9538.94</v>
      </c>
      <c r="H22" s="42"/>
      <c r="I22" s="42"/>
      <c r="J22" s="42"/>
      <c r="K22" s="43"/>
      <c r="L22" s="43"/>
      <c r="M22" s="43"/>
      <c r="N22" s="43">
        <f t="shared" si="2"/>
        <v>711837.69</v>
      </c>
      <c r="O22" s="43">
        <f t="shared" si="6"/>
        <v>0.5330690426395237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>
        <v>14837.07</v>
      </c>
      <c r="F23" s="54">
        <v>6101.18</v>
      </c>
      <c r="G23" s="42">
        <v>39097.379999999997</v>
      </c>
      <c r="H23" s="42"/>
      <c r="I23" s="42"/>
      <c r="J23" s="42"/>
      <c r="K23" s="44"/>
      <c r="L23" s="43"/>
      <c r="M23" s="44"/>
      <c r="N23" s="44">
        <f t="shared" si="2"/>
        <v>2238385.0299999998</v>
      </c>
      <c r="O23" s="44">
        <f t="shared" si="6"/>
        <v>1.6762441519509057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>
        <v>70905.820000000007</v>
      </c>
      <c r="F24" s="55">
        <v>0</v>
      </c>
      <c r="G24" s="42">
        <v>31198.560000000001</v>
      </c>
      <c r="H24" s="42"/>
      <c r="I24" s="42"/>
      <c r="J24" s="42"/>
      <c r="K24" s="43"/>
      <c r="L24" s="43"/>
      <c r="M24" s="43"/>
      <c r="N24" s="44">
        <f t="shared" ref="N24" si="9">SUM(B24:M24)</f>
        <v>383874.94</v>
      </c>
      <c r="O24" s="44">
        <f t="shared" ref="O24" si="10">(N24/N$13)*100</f>
        <v>0.28746981177563757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>
        <v>10062586.9</v>
      </c>
      <c r="F25" s="54">
        <v>10257382.25</v>
      </c>
      <c r="G25" s="42">
        <v>10778937.9</v>
      </c>
      <c r="H25" s="42"/>
      <c r="I25" s="42"/>
      <c r="J25" s="42"/>
      <c r="K25" s="43"/>
      <c r="L25" s="43"/>
      <c r="M25" s="43"/>
      <c r="N25" s="43">
        <f t="shared" si="2"/>
        <v>61182341.609999999</v>
      </c>
      <c r="O25" s="43">
        <f t="shared" si="6"/>
        <v>45.81720345334201</v>
      </c>
    </row>
    <row r="26" spans="1:15">
      <c r="A26" s="41" t="s">
        <v>58</v>
      </c>
      <c r="B26" s="55">
        <v>259331.81</v>
      </c>
      <c r="C26" s="55">
        <v>259646.66</v>
      </c>
      <c r="D26" s="55">
        <v>262961.52</v>
      </c>
      <c r="E26" s="55">
        <v>293994.28999999998</v>
      </c>
      <c r="F26" s="54">
        <v>281523.88</v>
      </c>
      <c r="G26" s="42">
        <v>282559.92</v>
      </c>
      <c r="H26" s="42"/>
      <c r="I26" s="42"/>
      <c r="J26" s="42"/>
      <c r="K26" s="43"/>
      <c r="L26" s="43"/>
      <c r="M26" s="43"/>
      <c r="N26" s="43">
        <f t="shared" ref="N26" si="11">SUM(B26:M26)</f>
        <v>1640018.08</v>
      </c>
      <c r="O26" s="43">
        <f t="shared" ref="O26" si="12">(N26/N$13)*100</f>
        <v>1.2281491695348554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>
        <v>2030.18</v>
      </c>
      <c r="F27" s="55">
        <v>0</v>
      </c>
      <c r="G27" s="55">
        <v>0</v>
      </c>
      <c r="H27" s="42"/>
      <c r="I27" s="42"/>
      <c r="J27" s="42"/>
      <c r="K27" s="42"/>
      <c r="L27" s="42"/>
      <c r="M27" s="42"/>
      <c r="N27" s="44">
        <f t="shared" si="2"/>
        <v>4403.57</v>
      </c>
      <c r="O27" s="44">
        <f t="shared" si="6"/>
        <v>3.2976714735294893E-3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>
        <v>1422521.04</v>
      </c>
      <c r="F28" s="54">
        <v>1440071.44</v>
      </c>
      <c r="G28" s="42">
        <v>1521267.62</v>
      </c>
      <c r="H28" s="42"/>
      <c r="I28" s="42"/>
      <c r="J28" s="42"/>
      <c r="K28" s="43"/>
      <c r="L28" s="43"/>
      <c r="M28" s="43"/>
      <c r="N28" s="43">
        <f t="shared" si="2"/>
        <v>8554057.5599999987</v>
      </c>
      <c r="O28" s="43">
        <f t="shared" si="6"/>
        <v>6.4058188239408622</v>
      </c>
    </row>
    <row r="29" spans="1:15">
      <c r="A29" s="41" t="s">
        <v>16</v>
      </c>
      <c r="B29" s="54">
        <v>18387.349999999999</v>
      </c>
      <c r="C29" s="54">
        <v>184196.51</v>
      </c>
      <c r="D29" s="54">
        <v>401453.71</v>
      </c>
      <c r="E29" s="54">
        <v>400582.1</v>
      </c>
      <c r="F29" s="54">
        <v>498880.21</v>
      </c>
      <c r="G29" s="42">
        <v>492250.35</v>
      </c>
      <c r="H29" s="42"/>
      <c r="I29" s="42"/>
      <c r="J29" s="42"/>
      <c r="K29" s="43"/>
      <c r="L29" s="43"/>
      <c r="M29" s="43"/>
      <c r="N29" s="43">
        <f t="shared" si="2"/>
        <v>1995750.23</v>
      </c>
      <c r="O29" s="43">
        <f t="shared" si="6"/>
        <v>1.4945438818415324</v>
      </c>
    </row>
    <row r="30" spans="1:15">
      <c r="A30" s="41" t="s">
        <v>53</v>
      </c>
      <c r="B30" s="54">
        <v>26382.84</v>
      </c>
      <c r="C30" s="54">
        <v>29176.45</v>
      </c>
      <c r="D30" s="54">
        <v>29176.35</v>
      </c>
      <c r="E30" s="54">
        <v>28198.720000000001</v>
      </c>
      <c r="F30" s="54">
        <v>28198.720000000001</v>
      </c>
      <c r="G30" s="42">
        <v>28198.720000000001</v>
      </c>
      <c r="H30" s="42"/>
      <c r="I30" s="42"/>
      <c r="J30" s="42"/>
      <c r="K30" s="43"/>
      <c r="L30" s="43"/>
      <c r="M30" s="43"/>
      <c r="N30" s="43">
        <f t="shared" ref="N30" si="13">SUM(B30:M30)</f>
        <v>169331.80000000002</v>
      </c>
      <c r="O30" s="43">
        <f t="shared" ref="O30" si="14">(N30/N$13)*100</f>
        <v>0.12680635176036734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>
        <v>2087879.98</v>
      </c>
      <c r="E31" s="55">
        <v>2009647.08</v>
      </c>
      <c r="F31" s="55">
        <v>1645385.62</v>
      </c>
      <c r="G31" s="42">
        <v>1684816.98</v>
      </c>
      <c r="H31" s="42"/>
      <c r="I31" s="42"/>
      <c r="J31" s="42"/>
      <c r="K31" s="44"/>
      <c r="L31" s="44"/>
      <c r="M31" s="44"/>
      <c r="N31" s="44">
        <f t="shared" si="2"/>
        <v>11684456.73</v>
      </c>
      <c r="O31" s="44">
        <f t="shared" si="6"/>
        <v>8.7500595294750969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>
        <v>21511.7</v>
      </c>
      <c r="E32" s="55">
        <v>35658.11</v>
      </c>
      <c r="F32" s="55">
        <v>43876.49</v>
      </c>
      <c r="G32" s="42">
        <v>35050.1</v>
      </c>
      <c r="H32" s="42"/>
      <c r="I32" s="42"/>
      <c r="J32" s="42"/>
      <c r="K32" s="43"/>
      <c r="L32" s="43"/>
      <c r="M32" s="43"/>
      <c r="N32" s="43">
        <f t="shared" si="2"/>
        <v>165148.32</v>
      </c>
      <c r="O32" s="43">
        <f t="shared" si="6"/>
        <v>0.12367349758612207</v>
      </c>
    </row>
    <row r="33" spans="1:16">
      <c r="A33" s="41" t="s">
        <v>19</v>
      </c>
      <c r="B33" s="54">
        <v>786062.93</v>
      </c>
      <c r="C33" s="54">
        <v>13869.12</v>
      </c>
      <c r="D33" s="55">
        <v>208500</v>
      </c>
      <c r="E33" s="55">
        <v>0</v>
      </c>
      <c r="F33" s="55">
        <v>0</v>
      </c>
      <c r="G33" s="55">
        <v>0</v>
      </c>
      <c r="H33" s="42"/>
      <c r="I33" s="42"/>
      <c r="J33" s="42"/>
      <c r="K33" s="42"/>
      <c r="L33" s="42"/>
      <c r="M33" s="42"/>
      <c r="N33" s="44">
        <f t="shared" si="2"/>
        <v>1008432.05</v>
      </c>
      <c r="O33" s="44">
        <f t="shared" si="6"/>
        <v>0.75517764093175843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>
        <v>59941.57</v>
      </c>
      <c r="E34" s="55">
        <v>818914.48</v>
      </c>
      <c r="F34" s="55">
        <v>63927.86</v>
      </c>
      <c r="G34" s="42">
        <v>575931.73</v>
      </c>
      <c r="H34" s="42"/>
      <c r="I34" s="42"/>
      <c r="J34" s="42"/>
      <c r="K34" s="43"/>
      <c r="L34" s="43"/>
      <c r="M34" s="43"/>
      <c r="N34" s="43">
        <f t="shared" ref="N34" si="15">SUM(B34:M34)</f>
        <v>2065972.1900000002</v>
      </c>
      <c r="O34" s="43">
        <f t="shared" ref="O34" si="16">(N34/N$13)*100</f>
        <v>1.5471305227504606</v>
      </c>
      <c r="P34" s="9"/>
    </row>
    <row r="35" spans="1:16" ht="15.75" customHeight="1">
      <c r="A35" s="41" t="s">
        <v>62</v>
      </c>
      <c r="B35" s="55">
        <v>0</v>
      </c>
      <c r="C35" s="55">
        <v>30000000</v>
      </c>
      <c r="D35" s="55">
        <v>0</v>
      </c>
      <c r="E35" s="55">
        <v>0</v>
      </c>
      <c r="F35" s="55">
        <v>0</v>
      </c>
      <c r="G35" s="42">
        <v>0</v>
      </c>
      <c r="H35" s="42"/>
      <c r="I35" s="42"/>
      <c r="J35" s="42"/>
      <c r="K35" s="43"/>
      <c r="L35" s="43"/>
      <c r="M35" s="43"/>
      <c r="N35" s="43">
        <f t="shared" si="2"/>
        <v>30000000</v>
      </c>
      <c r="O35" s="43">
        <f t="shared" si="6"/>
        <v>22.465895672348722</v>
      </c>
      <c r="P35" s="9"/>
    </row>
    <row r="36" spans="1:16">
      <c r="A36" s="21" t="s">
        <v>21</v>
      </c>
      <c r="B36" s="56">
        <f t="shared" ref="B36:G36" si="17">SUM(B37)</f>
        <v>4152967.17</v>
      </c>
      <c r="C36" s="56">
        <f t="shared" si="17"/>
        <v>3700784.14</v>
      </c>
      <c r="D36" s="56">
        <f t="shared" si="17"/>
        <v>6096376.3899999997</v>
      </c>
      <c r="E36" s="56">
        <f t="shared" si="17"/>
        <v>3772749.5</v>
      </c>
      <c r="F36" s="56">
        <f t="shared" si="17"/>
        <v>3805659.19</v>
      </c>
      <c r="G36" s="56">
        <f t="shared" si="17"/>
        <v>5326212.6500000004</v>
      </c>
      <c r="H36" s="56">
        <f t="shared" ref="H36" si="18">SUM(H37)</f>
        <v>0</v>
      </c>
      <c r="I36" s="56">
        <f t="shared" ref="I36" si="19">SUM(I37)</f>
        <v>0</v>
      </c>
      <c r="J36" s="22">
        <f t="shared" ref="J36" si="20">SUM(J37)</f>
        <v>0</v>
      </c>
      <c r="K36" s="22">
        <f t="shared" ref="K36" si="21">SUM(K37)</f>
        <v>0</v>
      </c>
      <c r="L36" s="22">
        <f t="shared" ref="L36:M36" si="22">SUM(L37)</f>
        <v>0</v>
      </c>
      <c r="M36" s="22">
        <f t="shared" si="22"/>
        <v>0</v>
      </c>
      <c r="N36" s="23">
        <f>SUM(B36:M36)</f>
        <v>26854749.039999999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>
        <v>6096376.3899999997</v>
      </c>
      <c r="E37" s="57">
        <v>3772749.5</v>
      </c>
      <c r="F37" s="57">
        <v>3805659.19</v>
      </c>
      <c r="G37" s="25">
        <v>5326212.6500000004</v>
      </c>
      <c r="H37" s="25"/>
      <c r="I37" s="25"/>
      <c r="J37" s="25"/>
      <c r="K37" s="26"/>
      <c r="L37" s="26"/>
      <c r="M37" s="26"/>
      <c r="N37" s="26">
        <f>SUM(B37:M37)</f>
        <v>26854749.039999999</v>
      </c>
      <c r="O37" s="26">
        <v>100</v>
      </c>
    </row>
    <row r="38" spans="1:16">
      <c r="A38" s="27" t="s">
        <v>23</v>
      </c>
      <c r="B38" s="58">
        <f t="shared" ref="B38:G38" si="23">SUM(B39:B40)</f>
        <v>4174454</v>
      </c>
      <c r="C38" s="58">
        <f t="shared" si="23"/>
        <v>3710765.36</v>
      </c>
      <c r="D38" s="58">
        <f t="shared" si="23"/>
        <v>6040544.0099999998</v>
      </c>
      <c r="E38" s="58">
        <f t="shared" si="23"/>
        <v>3819989.41</v>
      </c>
      <c r="F38" s="58">
        <f t="shared" si="23"/>
        <v>3755504.35</v>
      </c>
      <c r="G38" s="58">
        <f t="shared" si="23"/>
        <v>5322320.09</v>
      </c>
      <c r="H38" s="58">
        <f t="shared" ref="H38" si="24">SUM(H39:H40)</f>
        <v>0</v>
      </c>
      <c r="I38" s="58">
        <f t="shared" ref="I38" si="25">SUM(I39:I40)</f>
        <v>0</v>
      </c>
      <c r="J38" s="28">
        <f t="shared" ref="J38" si="26">SUM(J39:J40)</f>
        <v>0</v>
      </c>
      <c r="K38" s="28">
        <f t="shared" ref="K38" si="27">SUM(K39:K40)</f>
        <v>0</v>
      </c>
      <c r="L38" s="28">
        <f t="shared" ref="L38:M38" si="28">SUM(L39:L40)</f>
        <v>0</v>
      </c>
      <c r="M38" s="28">
        <f t="shared" si="28"/>
        <v>0</v>
      </c>
      <c r="N38" s="29">
        <f>SUM(B38:M38)</f>
        <v>26823577.220000003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>
        <v>6040544.0099999998</v>
      </c>
      <c r="E39" s="59">
        <v>3819989.41</v>
      </c>
      <c r="F39" s="59">
        <v>3755504.35</v>
      </c>
      <c r="G39" s="31">
        <v>5322320.09</v>
      </c>
      <c r="H39" s="31"/>
      <c r="I39" s="31"/>
      <c r="J39" s="31"/>
      <c r="K39" s="32"/>
      <c r="L39" s="32"/>
      <c r="M39" s="32"/>
      <c r="N39" s="32">
        <f>SUM(B39:M39)</f>
        <v>26823577.220000003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/>
      <c r="I40" s="31"/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 t="shared" ref="B41:M41" si="29">B4+B5-B13+B36-B38</f>
        <v>99760076.520000011</v>
      </c>
      <c r="C41" s="60">
        <f t="shared" si="29"/>
        <v>75769372.540000021</v>
      </c>
      <c r="D41" s="60">
        <f t="shared" si="29"/>
        <v>80058104.960000008</v>
      </c>
      <c r="E41" s="60">
        <f t="shared" si="29"/>
        <v>84183690.250000015</v>
      </c>
      <c r="F41" s="60">
        <f t="shared" si="29"/>
        <v>89205767.380000025</v>
      </c>
      <c r="G41" s="60">
        <f t="shared" si="29"/>
        <v>90961936.330000028</v>
      </c>
      <c r="H41" s="60">
        <f t="shared" si="29"/>
        <v>90961936.330000028</v>
      </c>
      <c r="I41" s="60">
        <f t="shared" si="29"/>
        <v>0</v>
      </c>
      <c r="J41" s="35">
        <f t="shared" si="29"/>
        <v>0</v>
      </c>
      <c r="K41" s="35">
        <f t="shared" si="29"/>
        <v>0</v>
      </c>
      <c r="L41" s="35">
        <f t="shared" si="29"/>
        <v>0</v>
      </c>
      <c r="M41" s="35">
        <f t="shared" si="29"/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30">SUM(B43:B46)</f>
        <v>12091820.5</v>
      </c>
      <c r="C42" s="61">
        <f t="shared" si="30"/>
        <v>18502297.800000001</v>
      </c>
      <c r="D42" s="61">
        <f t="shared" si="30"/>
        <v>19900649.039999999</v>
      </c>
      <c r="E42" s="61">
        <f t="shared" si="30"/>
        <v>21307436.02</v>
      </c>
      <c r="F42" s="61">
        <f t="shared" si="30"/>
        <v>22776103.219999999</v>
      </c>
      <c r="G42" s="61">
        <f t="shared" si="30"/>
        <v>24179946.259999998</v>
      </c>
      <c r="H42" s="61">
        <f t="shared" ref="H42" si="31">SUM(H43:H46)</f>
        <v>0</v>
      </c>
      <c r="I42" s="61">
        <f t="shared" ref="I42" si="32">SUM(I43:I46)</f>
        <v>0</v>
      </c>
      <c r="J42" s="7">
        <f t="shared" ref="J42" si="33">SUM(J43:J46)</f>
        <v>0</v>
      </c>
      <c r="K42" s="7">
        <f t="shared" ref="K42" si="34">SUM(K43:K46)</f>
        <v>0</v>
      </c>
      <c r="L42" s="7">
        <f t="shared" ref="L42:M42" si="35">SUM(L43:L46)</f>
        <v>0</v>
      </c>
      <c r="M42" s="7">
        <f t="shared" si="35"/>
        <v>0</v>
      </c>
      <c r="N42" s="7">
        <f t="shared" ref="N42" si="36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>
        <v>1600000</v>
      </c>
      <c r="E43" s="62">
        <v>1900000</v>
      </c>
      <c r="F43" s="62">
        <v>2200000</v>
      </c>
      <c r="G43" s="2">
        <v>2500000</v>
      </c>
      <c r="H43" s="2"/>
      <c r="I43" s="2"/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>
        <v>2550649.04</v>
      </c>
      <c r="E44" s="62">
        <v>3407436.02</v>
      </c>
      <c r="F44" s="62">
        <v>4326103.22</v>
      </c>
      <c r="G44" s="2">
        <v>5179946.26</v>
      </c>
      <c r="H44" s="2"/>
      <c r="I44" s="2"/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>
        <v>750000</v>
      </c>
      <c r="E45" s="62">
        <v>1000000</v>
      </c>
      <c r="F45" s="62">
        <v>1250000</v>
      </c>
      <c r="G45" s="2">
        <v>1500000</v>
      </c>
      <c r="H45" s="2"/>
      <c r="I45" s="2"/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>
        <v>15000000</v>
      </c>
      <c r="E46" s="62">
        <v>15000000</v>
      </c>
      <c r="F46" s="62">
        <v>15000000</v>
      </c>
      <c r="G46" s="2">
        <v>15000000</v>
      </c>
      <c r="H46" s="2"/>
      <c r="I46" s="2"/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 t="shared" ref="B47:N47" si="37">SUM(B48:B49)</f>
        <v>2453345.25</v>
      </c>
      <c r="C47" s="61">
        <f t="shared" si="37"/>
        <v>1883098.02</v>
      </c>
      <c r="D47" s="61">
        <f t="shared" si="37"/>
        <v>2042680.0699999998</v>
      </c>
      <c r="E47" s="61">
        <f t="shared" si="37"/>
        <v>1696982.0899999999</v>
      </c>
      <c r="F47" s="61">
        <f t="shared" si="37"/>
        <v>2097479.2799999998</v>
      </c>
      <c r="G47" s="61">
        <f t="shared" si="37"/>
        <v>2101248.44</v>
      </c>
      <c r="H47" s="61">
        <f t="shared" si="37"/>
        <v>0</v>
      </c>
      <c r="I47" s="61">
        <f t="shared" si="37"/>
        <v>0</v>
      </c>
      <c r="J47" s="7">
        <f t="shared" si="37"/>
        <v>0</v>
      </c>
      <c r="K47" s="7">
        <f t="shared" si="37"/>
        <v>0</v>
      </c>
      <c r="L47" s="7">
        <f t="shared" si="37"/>
        <v>0</v>
      </c>
      <c r="M47" s="7">
        <f t="shared" si="37"/>
        <v>0</v>
      </c>
      <c r="N47" s="7">
        <f t="shared" si="37"/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>
        <v>670382.64</v>
      </c>
      <c r="E48" s="63">
        <v>324708.65999999997</v>
      </c>
      <c r="F48" s="63">
        <v>725205.85</v>
      </c>
      <c r="G48" s="2">
        <v>728975.01</v>
      </c>
      <c r="H48" s="2"/>
      <c r="I48" s="2"/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>
        <v>1372297.43</v>
      </c>
      <c r="E49" s="62">
        <v>1372273.43</v>
      </c>
      <c r="F49" s="62">
        <v>1372273.43</v>
      </c>
      <c r="G49" s="63">
        <v>1372273.43</v>
      </c>
      <c r="H49" s="2"/>
      <c r="I49" s="2"/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58114775.850000009</v>
      </c>
      <c r="E50" s="64">
        <f t="shared" ref="E50:M50" si="38">E41-E42-E47</f>
        <v>61179272.140000015</v>
      </c>
      <c r="F50" s="64">
        <f t="shared" si="38"/>
        <v>64332184.880000025</v>
      </c>
      <c r="G50" s="64">
        <f t="shared" si="38"/>
        <v>64680741.630000032</v>
      </c>
      <c r="H50" s="64">
        <f t="shared" si="38"/>
        <v>90961936.330000028</v>
      </c>
      <c r="I50" s="64">
        <f t="shared" si="38"/>
        <v>0</v>
      </c>
      <c r="J50" s="49">
        <f t="shared" si="38"/>
        <v>0</v>
      </c>
      <c r="K50" s="49">
        <f t="shared" si="38"/>
        <v>0</v>
      </c>
      <c r="L50" s="49">
        <f t="shared" si="38"/>
        <v>0</v>
      </c>
      <c r="M50" s="49">
        <f t="shared" si="38"/>
        <v>0</v>
      </c>
      <c r="N50" s="50">
        <f>M50</f>
        <v>0</v>
      </c>
      <c r="O50" s="50"/>
    </row>
    <row r="51" spans="1:15">
      <c r="A51" s="67">
        <v>64332184.880000003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3" spans="1:15">
      <c r="F53" s="65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2014-07-14T19:37:08Z</dcterms:modified>
</cp:coreProperties>
</file>