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 activeTab="2"/>
  </bookViews>
  <sheets>
    <sheet name="JAN" sheetId="35" r:id="rId1"/>
    <sheet name="FEV" sheetId="36" r:id="rId2"/>
    <sheet name="MAR" sheetId="37" r:id="rId3"/>
    <sheet name="Plan1" sheetId="1" r:id="rId4"/>
    <sheet name="Plan2" sheetId="2" r:id="rId5"/>
    <sheet name="Plan3" sheetId="3" r:id="rId6"/>
  </sheets>
  <calcPr calcId="125725"/>
</workbook>
</file>

<file path=xl/calcChain.xml><?xml version="1.0" encoding="utf-8"?>
<calcChain xmlns="http://schemas.openxmlformats.org/spreadsheetml/2006/main">
  <c r="D25" i="37"/>
  <c r="G25" s="1"/>
  <c r="C25"/>
  <c r="C27" s="1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G9"/>
  <c r="F9"/>
  <c r="G8"/>
  <c r="F8"/>
  <c r="D7"/>
  <c r="C28" s="1"/>
  <c r="C7"/>
  <c r="G6"/>
  <c r="F6"/>
  <c r="G5"/>
  <c r="F5"/>
  <c r="G4"/>
  <c r="F4"/>
  <c r="D25" i="36"/>
  <c r="G25" s="1"/>
  <c r="C25"/>
  <c r="C27" s="1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G9"/>
  <c r="F9"/>
  <c r="G8"/>
  <c r="F8"/>
  <c r="D7"/>
  <c r="C28" s="1"/>
  <c r="C7"/>
  <c r="G6"/>
  <c r="F6"/>
  <c r="G5"/>
  <c r="F5"/>
  <c r="G4"/>
  <c r="F4"/>
  <c r="D25" i="35"/>
  <c r="G25" s="1"/>
  <c r="C25"/>
  <c r="C27" s="1"/>
  <c r="G24"/>
  <c r="F24"/>
  <c r="G23"/>
  <c r="F23"/>
  <c r="E21"/>
  <c r="D21"/>
  <c r="G21" s="1"/>
  <c r="C2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28" s="1"/>
  <c r="C7"/>
  <c r="F7" s="1"/>
  <c r="G6"/>
  <c r="F6"/>
  <c r="G5"/>
  <c r="F5"/>
  <c r="G4"/>
  <c r="F4"/>
  <c r="G21" i="37" l="1"/>
  <c r="F21"/>
  <c r="F10"/>
  <c r="F7"/>
  <c r="C29"/>
  <c r="G7"/>
  <c r="F25"/>
  <c r="F21" i="36"/>
  <c r="G21"/>
  <c r="F7"/>
  <c r="F10"/>
  <c r="C29"/>
  <c r="G7"/>
  <c r="F25"/>
  <c r="C29" i="35"/>
  <c r="G7"/>
  <c r="F21"/>
  <c r="F25"/>
</calcChain>
</file>

<file path=xl/sharedStrings.xml><?xml version="1.0" encoding="utf-8"?>
<sst xmlns="http://schemas.openxmlformats.org/spreadsheetml/2006/main" count="135" uniqueCount="43">
  <si>
    <r>
      <rPr>
        <b/>
        <sz val="8"/>
        <color indexed="8"/>
        <rFont val="Calibri"/>
        <family val="2"/>
      </rPr>
      <t>(*)</t>
    </r>
    <r>
      <rPr>
        <sz val="8"/>
        <color indexed="8"/>
        <rFont val="Calibri"/>
        <family val="2"/>
      </rPr>
      <t xml:space="preserve"> Servidores não integrantes do Quadro Efetivo do TCE, designados por livre nomeação e exoneração (art. 37, II da CF/88; art. 21, I da CE/89)  </t>
    </r>
  </si>
  <si>
    <t>TOTAL DE CARGOS VAGOS</t>
  </si>
  <si>
    <t>TOTAL DE CARGOS EXISTENTES</t>
  </si>
  <si>
    <t>R E S U M O  G E R A L</t>
  </si>
  <si>
    <t>T O T A L</t>
  </si>
  <si>
    <t>SERVIDORES DE OUTROS ÓRGÃOS À DISPOSIÇÃO NO TCE</t>
  </si>
  <si>
    <t>SERVIDORES DO TCE À DISP DE OUTROS ÓRGÃOS</t>
  </si>
  <si>
    <t>SERVIDORES À DISPOSIÇÃO</t>
  </si>
  <si>
    <t>AUDITOR</t>
  </si>
  <si>
    <t>CONSELHEIRO</t>
  </si>
  <si>
    <t>CONSELHEIROS E AUDITORES</t>
  </si>
  <si>
    <t>ATIVIDADE DE DIREÇÃO E ASSESSORIA SUPERIOR - DAS-5</t>
  </si>
  <si>
    <t>ATIVIDADE DE DIREÇÃO E ASSESSORIA SUPERIOR - DAS-4</t>
  </si>
  <si>
    <t>ATIVIDADE DE DIREÇÃO E ASSESSORIA SUPERIOR - DAS-3</t>
  </si>
  <si>
    <t>ATIVIDADE DE DIREÇÃO E ASSESSORIA SUPERIOR - DAS-2</t>
  </si>
  <si>
    <t>ATIVIDADE DE DIREÇÃO E ASSESSORIA SUPERIOR - DAS-1</t>
  </si>
  <si>
    <t>CARGO
EFETIVO</t>
  </si>
  <si>
    <t>EXCLUSIVOS*</t>
  </si>
  <si>
    <t xml:space="preserve">CARGOS COMISSIONADOS </t>
  </si>
  <si>
    <t>MOTORISTA OFICIAL - MOO</t>
  </si>
  <si>
    <t>OCUPAÇÃO DE NÍVEL BÁSICO - ONB</t>
  </si>
  <si>
    <t>BÁSICO</t>
  </si>
  <si>
    <t>AUX. ATIVI. ADMIN. E DE CONT. EXTERNO - AUC</t>
  </si>
  <si>
    <t>OCUPAÇÃO DE NÍVEL MÉDIO - ONM</t>
  </si>
  <si>
    <t>MÉDIO</t>
  </si>
  <si>
    <t>TÉCNICO ATIV. ADM. E DE CONTR. EXTERNO - TAC</t>
  </si>
  <si>
    <t>OCUPAÇÃO DE NÍVEL SUPERIOR - ONS</t>
  </si>
  <si>
    <t>AUDITOR FISCAL DE CONTROLE EXTERNO - AFC</t>
  </si>
  <si>
    <t>SUPERIOR</t>
  </si>
  <si>
    <t>CARGO</t>
  </si>
  <si>
    <t>NÍVEL</t>
  </si>
  <si>
    <t xml:space="preserve">% Cargos
Lotados
</t>
  </si>
  <si>
    <t>Cargos
Vagos</t>
  </si>
  <si>
    <t>Cargos
Lotados</t>
  </si>
  <si>
    <t>Cargos
Existentes</t>
  </si>
  <si>
    <t>CATEGORIA FUNCIONAL</t>
  </si>
  <si>
    <t>TABELA 15 - QUADRO DE PESSOAL DO TCE</t>
  </si>
  <si>
    <t>ATIVIDADE DE DIREÇÃO E ASSESSORIA INTERMEDIÁRIA -DAI-5</t>
  </si>
  <si>
    <t>TOTAL DE CARGOS LOTADOS**</t>
  </si>
  <si>
    <t>FONTE: Diretoria de Gestão de Pessoas (DGP)</t>
  </si>
  <si>
    <t>(**) Este total não coincide com o que consta na TAB 16 (=511), porque aqui não estão computados 40 servidores de outros órgãos à disposição do TCE, mas estão computados os 30 servidores efetivos que, concomitantemente, exercem cargos comissionados.</t>
  </si>
  <si>
    <t>(**) Este total não coincide com o que consta na TAB 16 (=502), porque aqui não estão computados 39 servidores de outros órgãos à disposição do TCE, mas estão computados os 29 servidores efetivos que, concomitantemente, exercem cargos comissionados.</t>
  </si>
  <si>
    <t>(**) Este total não coincide com o que consta na TAB 16 (=503), porque aqui não estão computados 43 servidores de outros órgãos à disposição do TCE, mas estão computados os 35servidores efetivos que, concomitantemente, exercem cargos comissionados.</t>
  </si>
</sst>
</file>

<file path=xl/styles.xml><?xml version="1.0" encoding="utf-8"?>
<styleSheet xmlns="http://schemas.openxmlformats.org/spreadsheetml/2006/main">
  <numFmts count="1">
    <numFmt numFmtId="164" formatCode="_(* #,##0_);_(* \(#,##0\);_(* &quot;-&quot;??_);_(@_)"/>
  </numFmts>
  <fonts count="8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thin">
        <color indexed="64"/>
      </left>
      <right/>
      <top style="thin">
        <color indexed="64"/>
      </top>
      <bottom style="medium">
        <color indexed="60"/>
      </bottom>
      <diagonal/>
    </border>
    <border>
      <left/>
      <right style="thin">
        <color indexed="64"/>
      </right>
      <top style="thin">
        <color indexed="64"/>
      </top>
      <bottom style="medium">
        <color indexed="6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0"/>
      </top>
      <bottom/>
      <diagonal/>
    </border>
    <border>
      <left style="thin">
        <color indexed="64"/>
      </left>
      <right/>
      <top style="medium">
        <color indexed="6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0"/>
      </left>
      <right/>
      <top style="medium">
        <color indexed="60"/>
      </top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0"/>
      </left>
      <right style="medium">
        <color indexed="60"/>
      </right>
      <top/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/>
      <diagonal/>
    </border>
    <border>
      <left/>
      <right/>
      <top/>
      <bottom style="medium">
        <color indexed="60"/>
      </bottom>
      <diagonal/>
    </border>
    <border>
      <left/>
      <right/>
      <top style="medium">
        <color indexed="60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0" fillId="0" borderId="0" xfId="0" applyNumberFormat="1"/>
    <xf numFmtId="0" fontId="3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right" indent="2"/>
    </xf>
    <xf numFmtId="2" fontId="5" fillId="2" borderId="15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right" vertical="center" indent="2"/>
    </xf>
    <xf numFmtId="0" fontId="5" fillId="2" borderId="16" xfId="0" applyFont="1" applyFill="1" applyBorder="1" applyAlignment="1">
      <alignment horizontal="right" vertical="center" indent="2"/>
    </xf>
    <xf numFmtId="2" fontId="1" fillId="0" borderId="0" xfId="0" applyNumberFormat="1" applyFont="1" applyBorder="1"/>
    <xf numFmtId="0" fontId="1" fillId="0" borderId="18" xfId="0" applyFont="1" applyBorder="1" applyAlignment="1">
      <alignment horizontal="right" indent="2"/>
    </xf>
    <xf numFmtId="2" fontId="5" fillId="0" borderId="15" xfId="0" applyNumberFormat="1" applyFont="1" applyBorder="1" applyAlignment="1">
      <alignment vertical="center"/>
    </xf>
    <xf numFmtId="0" fontId="1" fillId="0" borderId="9" xfId="0" applyFont="1" applyFill="1" applyBorder="1" applyAlignment="1">
      <alignment horizontal="right" indent="2"/>
    </xf>
    <xf numFmtId="2" fontId="5" fillId="0" borderId="1" xfId="0" applyNumberFormat="1" applyFont="1" applyBorder="1" applyAlignment="1">
      <alignment vertical="center"/>
    </xf>
    <xf numFmtId="0" fontId="5" fillId="0" borderId="16" xfId="0" applyFont="1" applyBorder="1" applyAlignment="1">
      <alignment horizontal="right" vertical="center" indent="2"/>
    </xf>
    <xf numFmtId="49" fontId="1" fillId="0" borderId="18" xfId="0" applyNumberFormat="1" applyFont="1" applyBorder="1"/>
    <xf numFmtId="49" fontId="1" fillId="0" borderId="16" xfId="0" applyNumberFormat="1" applyFont="1" applyFill="1" applyBorder="1"/>
    <xf numFmtId="2" fontId="5" fillId="0" borderId="23" xfId="0" applyNumberFormat="1" applyFont="1" applyBorder="1" applyAlignment="1">
      <alignment vertical="center"/>
    </xf>
    <xf numFmtId="49" fontId="1" fillId="0" borderId="16" xfId="0" applyNumberFormat="1" applyFont="1" applyBorder="1"/>
    <xf numFmtId="49" fontId="1" fillId="0" borderId="9" xfId="0" applyNumberFormat="1" applyFont="1" applyBorder="1"/>
    <xf numFmtId="49" fontId="2" fillId="5" borderId="20" xfId="0" applyNumberFormat="1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 wrapText="1"/>
    </xf>
    <xf numFmtId="49" fontId="2" fillId="6" borderId="20" xfId="0" applyNumberFormat="1" applyFont="1" applyFill="1" applyBorder="1" applyAlignment="1"/>
    <xf numFmtId="49" fontId="2" fillId="6" borderId="5" xfId="0" applyNumberFormat="1" applyFont="1" applyFill="1" applyBorder="1" applyAlignment="1"/>
    <xf numFmtId="0" fontId="7" fillId="0" borderId="0" xfId="0" applyFont="1"/>
    <xf numFmtId="164" fontId="0" fillId="0" borderId="0" xfId="0" applyNumberFormat="1"/>
    <xf numFmtId="0" fontId="1" fillId="0" borderId="14" xfId="0" applyFont="1" applyBorder="1" applyAlignment="1"/>
    <xf numFmtId="0" fontId="1" fillId="0" borderId="27" xfId="0" applyFont="1" applyBorder="1" applyAlignment="1"/>
    <xf numFmtId="0" fontId="1" fillId="0" borderId="27" xfId="0" applyFont="1" applyBorder="1" applyAlignment="1">
      <alignment horizontal="right" indent="2"/>
    </xf>
    <xf numFmtId="2" fontId="1" fillId="0" borderId="27" xfId="0" applyNumberFormat="1" applyFont="1" applyBorder="1"/>
    <xf numFmtId="0" fontId="1" fillId="0" borderId="12" xfId="0" applyFont="1" applyBorder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right" indent="2"/>
    </xf>
    <xf numFmtId="0" fontId="3" fillId="0" borderId="9" xfId="0" applyFont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49" fontId="2" fillId="5" borderId="25" xfId="0" applyNumberFormat="1" applyFont="1" applyFill="1" applyBorder="1" applyAlignment="1">
      <alignment horizontal="center" vertical="center" wrapText="1"/>
    </xf>
    <xf numFmtId="49" fontId="2" fillId="5" borderId="24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3" borderId="14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/>
    </xf>
    <xf numFmtId="49" fontId="1" fillId="0" borderId="19" xfId="0" applyNumberFormat="1" applyFont="1" applyBorder="1" applyAlignment="1">
      <alignment horizontal="left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49" fontId="1" fillId="0" borderId="11" xfId="0" applyNumberFormat="1" applyFont="1" applyBorder="1" applyAlignment="1">
      <alignment horizontal="left"/>
    </xf>
    <xf numFmtId="49" fontId="1" fillId="0" borderId="10" xfId="0" applyNumberFormat="1" applyFont="1" applyBorder="1" applyAlignment="1">
      <alignment horizontal="left"/>
    </xf>
    <xf numFmtId="49" fontId="2" fillId="6" borderId="5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9" fontId="4" fillId="7" borderId="5" xfId="0" applyNumberFormat="1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justify" vertical="justify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horizontal="left" vertical="center"/>
    </xf>
    <xf numFmtId="49" fontId="1" fillId="0" borderId="0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"/>
  <sheetViews>
    <sheetView topLeftCell="A10" zoomScale="130" zoomScaleNormal="130" workbookViewId="0">
      <selection activeCell="H34" sqref="H34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40" t="s">
        <v>36</v>
      </c>
      <c r="B1" s="40"/>
      <c r="C1" s="40"/>
      <c r="D1" s="40"/>
      <c r="E1" s="40"/>
      <c r="F1" s="40"/>
      <c r="G1" s="40"/>
    </row>
    <row r="2" spans="1:7" ht="15" customHeight="1" thickBot="1">
      <c r="A2" s="41" t="s">
        <v>35</v>
      </c>
      <c r="B2" s="42"/>
      <c r="C2" s="43" t="s">
        <v>34</v>
      </c>
      <c r="D2" s="45" t="s">
        <v>33</v>
      </c>
      <c r="E2" s="45"/>
      <c r="F2" s="43" t="s">
        <v>32</v>
      </c>
      <c r="G2" s="46" t="s">
        <v>31</v>
      </c>
    </row>
    <row r="3" spans="1:7" ht="15.75" thickBot="1">
      <c r="A3" s="34" t="s">
        <v>30</v>
      </c>
      <c r="B3" s="20" t="s">
        <v>29</v>
      </c>
      <c r="C3" s="44"/>
      <c r="D3" s="45"/>
      <c r="E3" s="45"/>
      <c r="F3" s="44"/>
      <c r="G3" s="46"/>
    </row>
    <row r="4" spans="1:7">
      <c r="A4" s="47" t="s">
        <v>28</v>
      </c>
      <c r="B4" s="19" t="s">
        <v>27</v>
      </c>
      <c r="C4" s="5">
        <v>450</v>
      </c>
      <c r="D4" s="49">
        <v>293</v>
      </c>
      <c r="E4" s="50"/>
      <c r="F4" s="5">
        <f t="shared" ref="F4:F13" si="0">C4-D4</f>
        <v>157</v>
      </c>
      <c r="G4" s="9">
        <f t="shared" ref="G4:G13" si="1">(D4/C4)*100</f>
        <v>65.111111111111114</v>
      </c>
    </row>
    <row r="5" spans="1:7">
      <c r="A5" s="47"/>
      <c r="B5" s="19" t="s">
        <v>26</v>
      </c>
      <c r="C5" s="5">
        <v>8</v>
      </c>
      <c r="D5" s="51">
        <v>7</v>
      </c>
      <c r="E5" s="52"/>
      <c r="F5" s="5">
        <f t="shared" si="0"/>
        <v>1</v>
      </c>
      <c r="G5" s="9">
        <f t="shared" si="1"/>
        <v>87.5</v>
      </c>
    </row>
    <row r="6" spans="1:7">
      <c r="A6" s="48"/>
      <c r="B6" s="15" t="s">
        <v>25</v>
      </c>
      <c r="C6" s="5">
        <v>90</v>
      </c>
      <c r="D6" s="53">
        <v>16</v>
      </c>
      <c r="E6" s="54"/>
      <c r="F6" s="5">
        <f t="shared" si="0"/>
        <v>74</v>
      </c>
      <c r="G6" s="9">
        <f t="shared" si="1"/>
        <v>17.777777777777779</v>
      </c>
    </row>
    <row r="7" spans="1:7">
      <c r="A7" s="55" t="s">
        <v>4</v>
      </c>
      <c r="B7" s="56"/>
      <c r="C7" s="7">
        <f>SUM(C4:C6)</f>
        <v>548</v>
      </c>
      <c r="D7" s="57">
        <f>SUM(D4:E6)</f>
        <v>316</v>
      </c>
      <c r="E7" s="58"/>
      <c r="F7" s="7">
        <f t="shared" si="0"/>
        <v>232</v>
      </c>
      <c r="G7" s="17">
        <f t="shared" si="1"/>
        <v>57.664233576642332</v>
      </c>
    </row>
    <row r="8" spans="1:7">
      <c r="A8" s="61" t="s">
        <v>24</v>
      </c>
      <c r="B8" s="18" t="s">
        <v>23</v>
      </c>
      <c r="C8" s="5">
        <v>5</v>
      </c>
      <c r="D8" s="62">
        <v>4</v>
      </c>
      <c r="E8" s="63"/>
      <c r="F8" s="5">
        <f t="shared" si="0"/>
        <v>1</v>
      </c>
      <c r="G8" s="9">
        <f t="shared" si="1"/>
        <v>80</v>
      </c>
    </row>
    <row r="9" spans="1:7">
      <c r="A9" s="48"/>
      <c r="B9" s="15" t="s">
        <v>22</v>
      </c>
      <c r="C9" s="5">
        <v>100</v>
      </c>
      <c r="D9" s="53">
        <v>59</v>
      </c>
      <c r="E9" s="54"/>
      <c r="F9" s="5">
        <f t="shared" si="0"/>
        <v>41</v>
      </c>
      <c r="G9" s="9">
        <f t="shared" si="1"/>
        <v>59</v>
      </c>
    </row>
    <row r="10" spans="1:7">
      <c r="A10" s="56" t="s">
        <v>4</v>
      </c>
      <c r="B10" s="64"/>
      <c r="C10" s="7">
        <f>SUM(C8:C9)</f>
        <v>105</v>
      </c>
      <c r="D10" s="57">
        <f>SUM(D8:E9)</f>
        <v>63</v>
      </c>
      <c r="E10" s="58"/>
      <c r="F10" s="7">
        <f t="shared" si="0"/>
        <v>42</v>
      </c>
      <c r="G10" s="17">
        <f t="shared" si="1"/>
        <v>60</v>
      </c>
    </row>
    <row r="11" spans="1:7">
      <c r="A11" s="61" t="s">
        <v>21</v>
      </c>
      <c r="B11" s="16" t="s">
        <v>20</v>
      </c>
      <c r="C11" s="5">
        <v>22</v>
      </c>
      <c r="D11" s="62">
        <v>15</v>
      </c>
      <c r="E11" s="63"/>
      <c r="F11" s="5">
        <f t="shared" si="0"/>
        <v>7</v>
      </c>
      <c r="G11" s="9">
        <f t="shared" si="1"/>
        <v>68.181818181818173</v>
      </c>
    </row>
    <row r="12" spans="1:7">
      <c r="A12" s="48"/>
      <c r="B12" s="15" t="s">
        <v>19</v>
      </c>
      <c r="C12" s="5">
        <v>15</v>
      </c>
      <c r="D12" s="53">
        <v>12</v>
      </c>
      <c r="E12" s="54"/>
      <c r="F12" s="5">
        <f t="shared" si="0"/>
        <v>3</v>
      </c>
      <c r="G12" s="9">
        <f t="shared" si="1"/>
        <v>80</v>
      </c>
    </row>
    <row r="13" spans="1:7" ht="15.75" thickBot="1">
      <c r="A13" s="65" t="s">
        <v>4</v>
      </c>
      <c r="B13" s="66"/>
      <c r="C13" s="14">
        <f>SUM(C11:C12)</f>
        <v>37</v>
      </c>
      <c r="D13" s="67">
        <f>SUM(D11:E12)</f>
        <v>27</v>
      </c>
      <c r="E13" s="68"/>
      <c r="F13" s="7">
        <f t="shared" si="0"/>
        <v>10</v>
      </c>
      <c r="G13" s="13">
        <f t="shared" si="1"/>
        <v>72.972972972972968</v>
      </c>
    </row>
    <row r="14" spans="1:7" ht="23.25" thickBot="1">
      <c r="A14" s="69" t="s">
        <v>18</v>
      </c>
      <c r="B14" s="70"/>
      <c r="C14" s="70"/>
      <c r="D14" s="35" t="s">
        <v>17</v>
      </c>
      <c r="E14" s="21" t="s">
        <v>16</v>
      </c>
      <c r="F14" s="22"/>
      <c r="G14" s="23"/>
    </row>
    <row r="15" spans="1:7">
      <c r="A15" s="59" t="s">
        <v>37</v>
      </c>
      <c r="B15" s="60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>
      <c r="A16" s="59" t="s">
        <v>15</v>
      </c>
      <c r="B16" s="60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>
      <c r="A17" s="59" t="s">
        <v>14</v>
      </c>
      <c r="B17" s="60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>
      <c r="A18" s="59" t="s">
        <v>13</v>
      </c>
      <c r="B18" s="60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>
      <c r="A19" s="59" t="s">
        <v>12</v>
      </c>
      <c r="B19" s="60"/>
      <c r="C19" s="5">
        <v>12</v>
      </c>
      <c r="D19" s="5">
        <v>6</v>
      </c>
      <c r="E19" s="5">
        <v>3</v>
      </c>
      <c r="F19" s="5">
        <f t="shared" si="2"/>
        <v>3</v>
      </c>
      <c r="G19" s="9">
        <f t="shared" si="3"/>
        <v>75</v>
      </c>
    </row>
    <row r="20" spans="1:10">
      <c r="A20" s="75" t="s">
        <v>11</v>
      </c>
      <c r="B20" s="76"/>
      <c r="C20" s="5">
        <v>31</v>
      </c>
      <c r="D20" s="5">
        <v>5</v>
      </c>
      <c r="E20" s="5">
        <v>25</v>
      </c>
      <c r="F20" s="5">
        <f t="shared" si="2"/>
        <v>1</v>
      </c>
      <c r="G20" s="9">
        <f t="shared" si="3"/>
        <v>96.774193548387103</v>
      </c>
    </row>
    <row r="21" spans="1:10" ht="15.75" thickBot="1">
      <c r="A21" s="65" t="s">
        <v>4</v>
      </c>
      <c r="B21" s="66"/>
      <c r="C21" s="8">
        <f>SUM(C15:C20)</f>
        <v>88</v>
      </c>
      <c r="D21" s="8">
        <f>SUM(D15:D20)</f>
        <v>54</v>
      </c>
      <c r="E21" s="8">
        <f>SUM(E15:E20)</f>
        <v>30</v>
      </c>
      <c r="F21" s="7">
        <f t="shared" si="2"/>
        <v>4</v>
      </c>
      <c r="G21" s="11">
        <f t="shared" si="3"/>
        <v>95.454545454545453</v>
      </c>
      <c r="I21" s="24"/>
    </row>
    <row r="22" spans="1:10" ht="15.75" thickBot="1">
      <c r="A22" s="77" t="s">
        <v>10</v>
      </c>
      <c r="B22" s="77"/>
      <c r="C22" s="77"/>
      <c r="D22" s="77"/>
      <c r="E22" s="77"/>
      <c r="F22" s="77"/>
      <c r="G22" s="77"/>
      <c r="J22" s="25"/>
    </row>
    <row r="23" spans="1:10">
      <c r="A23" s="59" t="s">
        <v>9</v>
      </c>
      <c r="B23" s="60"/>
      <c r="C23" s="5">
        <v>7</v>
      </c>
      <c r="D23" s="78">
        <v>7</v>
      </c>
      <c r="E23" s="79"/>
      <c r="F23" s="5">
        <f>C23-D23</f>
        <v>0</v>
      </c>
      <c r="G23" s="9">
        <f t="shared" si="3"/>
        <v>100</v>
      </c>
    </row>
    <row r="24" spans="1:10">
      <c r="A24" s="75" t="s">
        <v>8</v>
      </c>
      <c r="B24" s="76"/>
      <c r="C24" s="10">
        <v>5</v>
      </c>
      <c r="D24" s="53">
        <v>3</v>
      </c>
      <c r="E24" s="54"/>
      <c r="F24" s="5">
        <f>C24-D24</f>
        <v>2</v>
      </c>
      <c r="G24" s="9">
        <f>((D24+E24)/C24)*100</f>
        <v>60</v>
      </c>
    </row>
    <row r="25" spans="1:10" ht="15.75" thickBot="1">
      <c r="A25" s="65" t="s">
        <v>4</v>
      </c>
      <c r="B25" s="66"/>
      <c r="C25" s="8">
        <f>SUM(C22:C24)</f>
        <v>12</v>
      </c>
      <c r="D25" s="80">
        <f>SUM(D23:E24)</f>
        <v>10</v>
      </c>
      <c r="E25" s="81"/>
      <c r="F25" s="7">
        <f>C25-D25</f>
        <v>2</v>
      </c>
      <c r="G25" s="6">
        <f>(D25/C25)*100</f>
        <v>83.333333333333343</v>
      </c>
      <c r="I25" s="3"/>
    </row>
    <row r="26" spans="1:10" ht="19.5" thickBot="1">
      <c r="A26" s="82" t="s">
        <v>3</v>
      </c>
      <c r="B26" s="82"/>
      <c r="C26" s="82"/>
      <c r="D26" s="82"/>
      <c r="E26" s="82"/>
      <c r="F26" s="82"/>
      <c r="G26" s="82"/>
      <c r="I26" s="3"/>
    </row>
    <row r="27" spans="1:10" ht="15.75">
      <c r="A27" s="71" t="s">
        <v>2</v>
      </c>
      <c r="B27" s="72"/>
      <c r="C27" s="4">
        <f>SUM(C25,C21,C13,C10,C7)</f>
        <v>790</v>
      </c>
      <c r="D27" s="73"/>
      <c r="E27" s="73"/>
      <c r="F27" s="73"/>
      <c r="G27" s="74"/>
      <c r="I27" s="3"/>
    </row>
    <row r="28" spans="1:10" ht="15.75">
      <c r="A28" s="88" t="s">
        <v>38</v>
      </c>
      <c r="B28" s="72"/>
      <c r="C28" s="4">
        <f>SUM(D7,D10,D13,D21,E21,D25)</f>
        <v>500</v>
      </c>
      <c r="D28" s="73"/>
      <c r="E28" s="73"/>
      <c r="F28" s="73"/>
      <c r="G28" s="74"/>
      <c r="I28" s="3"/>
    </row>
    <row r="29" spans="1:10" ht="16.5" thickBot="1">
      <c r="A29" s="88" t="s">
        <v>1</v>
      </c>
      <c r="B29" s="72"/>
      <c r="C29" s="4">
        <f>C27-C28</f>
        <v>290</v>
      </c>
      <c r="D29" s="73"/>
      <c r="E29" s="73"/>
      <c r="F29" s="73"/>
      <c r="G29" s="74"/>
      <c r="I29" s="3"/>
    </row>
    <row r="30" spans="1:10" ht="15.75" thickBot="1">
      <c r="A30" s="77" t="s">
        <v>7</v>
      </c>
      <c r="B30" s="77"/>
      <c r="C30" s="77"/>
      <c r="D30" s="77"/>
      <c r="E30" s="77"/>
      <c r="F30" s="77"/>
      <c r="G30" s="77"/>
    </row>
    <row r="31" spans="1:10" ht="15.75">
      <c r="A31" s="89" t="s">
        <v>6</v>
      </c>
      <c r="B31" s="89"/>
      <c r="C31" s="33">
        <v>6</v>
      </c>
      <c r="D31" s="26"/>
      <c r="E31" s="27"/>
      <c r="F31" s="28"/>
      <c r="G31" s="29"/>
    </row>
    <row r="32" spans="1:10" ht="15.75">
      <c r="A32" s="83" t="s">
        <v>5</v>
      </c>
      <c r="B32" s="83"/>
      <c r="C32" s="33">
        <v>40</v>
      </c>
      <c r="D32" s="30"/>
      <c r="E32" s="31"/>
      <c r="F32" s="32"/>
      <c r="G32" s="9"/>
    </row>
    <row r="33" spans="1:7" ht="12.75" customHeight="1">
      <c r="A33" s="84" t="s">
        <v>0</v>
      </c>
      <c r="B33" s="84"/>
      <c r="C33" s="84"/>
      <c r="D33" s="85"/>
      <c r="E33" s="85"/>
      <c r="F33" s="85"/>
      <c r="G33" s="85"/>
    </row>
    <row r="34" spans="1:7" ht="24.75" customHeight="1">
      <c r="A34" s="86" t="s">
        <v>40</v>
      </c>
      <c r="B34" s="86"/>
      <c r="C34" s="86"/>
      <c r="D34" s="86"/>
      <c r="E34" s="86"/>
      <c r="F34" s="86"/>
      <c r="G34" s="86"/>
    </row>
    <row r="35" spans="1:7">
      <c r="A35" s="87" t="s">
        <v>39</v>
      </c>
      <c r="B35" s="87"/>
      <c r="C35" s="87"/>
      <c r="D35" s="87"/>
      <c r="E35" s="87"/>
      <c r="F35" s="87"/>
      <c r="G35" s="87"/>
    </row>
  </sheetData>
  <mergeCells count="50"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5"/>
  <sheetViews>
    <sheetView topLeftCell="A19" zoomScale="130" zoomScaleNormal="130" workbookViewId="0">
      <selection activeCell="D21" sqref="D21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40" t="s">
        <v>36</v>
      </c>
      <c r="B1" s="40"/>
      <c r="C1" s="40"/>
      <c r="D1" s="40"/>
      <c r="E1" s="40"/>
      <c r="F1" s="40"/>
      <c r="G1" s="40"/>
    </row>
    <row r="2" spans="1:7" ht="15" customHeight="1" thickBot="1">
      <c r="A2" s="41" t="s">
        <v>35</v>
      </c>
      <c r="B2" s="42"/>
      <c r="C2" s="43" t="s">
        <v>34</v>
      </c>
      <c r="D2" s="45" t="s">
        <v>33</v>
      </c>
      <c r="E2" s="45"/>
      <c r="F2" s="43" t="s">
        <v>32</v>
      </c>
      <c r="G2" s="46" t="s">
        <v>31</v>
      </c>
    </row>
    <row r="3" spans="1:7" ht="15.75" thickBot="1">
      <c r="A3" s="37" t="s">
        <v>30</v>
      </c>
      <c r="B3" s="20" t="s">
        <v>29</v>
      </c>
      <c r="C3" s="44"/>
      <c r="D3" s="45"/>
      <c r="E3" s="45"/>
      <c r="F3" s="44"/>
      <c r="G3" s="46"/>
    </row>
    <row r="4" spans="1:7">
      <c r="A4" s="47" t="s">
        <v>28</v>
      </c>
      <c r="B4" s="19" t="s">
        <v>27</v>
      </c>
      <c r="C4" s="5">
        <v>450</v>
      </c>
      <c r="D4" s="49">
        <v>289</v>
      </c>
      <c r="E4" s="50"/>
      <c r="F4" s="5">
        <f t="shared" ref="F4:F13" si="0">C4-D4</f>
        <v>161</v>
      </c>
      <c r="G4" s="9">
        <f t="shared" ref="G4:G13" si="1">(D4/C4)*100</f>
        <v>64.222222222222229</v>
      </c>
    </row>
    <row r="5" spans="1:7">
      <c r="A5" s="47"/>
      <c r="B5" s="19" t="s">
        <v>26</v>
      </c>
      <c r="C5" s="5">
        <v>8</v>
      </c>
      <c r="D5" s="51">
        <v>6</v>
      </c>
      <c r="E5" s="52"/>
      <c r="F5" s="5">
        <f t="shared" si="0"/>
        <v>2</v>
      </c>
      <c r="G5" s="9">
        <f t="shared" si="1"/>
        <v>75</v>
      </c>
    </row>
    <row r="6" spans="1:7">
      <c r="A6" s="48"/>
      <c r="B6" s="15" t="s">
        <v>25</v>
      </c>
      <c r="C6" s="5">
        <v>90</v>
      </c>
      <c r="D6" s="53">
        <v>16</v>
      </c>
      <c r="E6" s="54"/>
      <c r="F6" s="5">
        <f t="shared" si="0"/>
        <v>74</v>
      </c>
      <c r="G6" s="9">
        <f t="shared" si="1"/>
        <v>17.777777777777779</v>
      </c>
    </row>
    <row r="7" spans="1:7">
      <c r="A7" s="55" t="s">
        <v>4</v>
      </c>
      <c r="B7" s="56"/>
      <c r="C7" s="7">
        <f>SUM(C4:C6)</f>
        <v>548</v>
      </c>
      <c r="D7" s="57">
        <f>SUM(D4:E6)</f>
        <v>311</v>
      </c>
      <c r="E7" s="58"/>
      <c r="F7" s="7">
        <f t="shared" si="0"/>
        <v>237</v>
      </c>
      <c r="G7" s="17">
        <f t="shared" si="1"/>
        <v>56.751824817518248</v>
      </c>
    </row>
    <row r="8" spans="1:7">
      <c r="A8" s="61" t="s">
        <v>24</v>
      </c>
      <c r="B8" s="18" t="s">
        <v>23</v>
      </c>
      <c r="C8" s="5">
        <v>5</v>
      </c>
      <c r="D8" s="62">
        <v>4</v>
      </c>
      <c r="E8" s="63"/>
      <c r="F8" s="5">
        <f t="shared" si="0"/>
        <v>1</v>
      </c>
      <c r="G8" s="9">
        <f t="shared" si="1"/>
        <v>80</v>
      </c>
    </row>
    <row r="9" spans="1:7">
      <c r="A9" s="48"/>
      <c r="B9" s="15" t="s">
        <v>22</v>
      </c>
      <c r="C9" s="5">
        <v>100</v>
      </c>
      <c r="D9" s="53">
        <v>57</v>
      </c>
      <c r="E9" s="54"/>
      <c r="F9" s="5">
        <f t="shared" si="0"/>
        <v>43</v>
      </c>
      <c r="G9" s="9">
        <f t="shared" si="1"/>
        <v>56.999999999999993</v>
      </c>
    </row>
    <row r="10" spans="1:7">
      <c r="A10" s="56" t="s">
        <v>4</v>
      </c>
      <c r="B10" s="64"/>
      <c r="C10" s="7">
        <f>SUM(C8:C9)</f>
        <v>105</v>
      </c>
      <c r="D10" s="57">
        <f>SUM(D8:E9)</f>
        <v>61</v>
      </c>
      <c r="E10" s="58"/>
      <c r="F10" s="7">
        <f t="shared" si="0"/>
        <v>44</v>
      </c>
      <c r="G10" s="17">
        <f t="shared" si="1"/>
        <v>58.095238095238102</v>
      </c>
    </row>
    <row r="11" spans="1:7">
      <c r="A11" s="61" t="s">
        <v>21</v>
      </c>
      <c r="B11" s="16" t="s">
        <v>20</v>
      </c>
      <c r="C11" s="5">
        <v>22</v>
      </c>
      <c r="D11" s="62">
        <v>15</v>
      </c>
      <c r="E11" s="63"/>
      <c r="F11" s="5">
        <f t="shared" si="0"/>
        <v>7</v>
      </c>
      <c r="G11" s="9">
        <f t="shared" si="1"/>
        <v>68.181818181818173</v>
      </c>
    </row>
    <row r="12" spans="1:7">
      <c r="A12" s="48"/>
      <c r="B12" s="15" t="s">
        <v>19</v>
      </c>
      <c r="C12" s="5">
        <v>15</v>
      </c>
      <c r="D12" s="53">
        <v>12</v>
      </c>
      <c r="E12" s="54"/>
      <c r="F12" s="5">
        <f t="shared" si="0"/>
        <v>3</v>
      </c>
      <c r="G12" s="9">
        <f t="shared" si="1"/>
        <v>80</v>
      </c>
    </row>
    <row r="13" spans="1:7" ht="15.75" thickBot="1">
      <c r="A13" s="65" t="s">
        <v>4</v>
      </c>
      <c r="B13" s="66"/>
      <c r="C13" s="14">
        <f>SUM(C11:C12)</f>
        <v>37</v>
      </c>
      <c r="D13" s="67">
        <f>SUM(D11:E12)</f>
        <v>27</v>
      </c>
      <c r="E13" s="68"/>
      <c r="F13" s="7">
        <f t="shared" si="0"/>
        <v>10</v>
      </c>
      <c r="G13" s="13">
        <f t="shared" si="1"/>
        <v>72.972972972972968</v>
      </c>
    </row>
    <row r="14" spans="1:7" ht="23.25" thickBot="1">
      <c r="A14" s="69" t="s">
        <v>18</v>
      </c>
      <c r="B14" s="70"/>
      <c r="C14" s="70"/>
      <c r="D14" s="36" t="s">
        <v>17</v>
      </c>
      <c r="E14" s="21" t="s">
        <v>16</v>
      </c>
      <c r="F14" s="22"/>
      <c r="G14" s="23"/>
    </row>
    <row r="15" spans="1:7">
      <c r="A15" s="59" t="s">
        <v>37</v>
      </c>
      <c r="B15" s="60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>
      <c r="A16" s="59" t="s">
        <v>15</v>
      </c>
      <c r="B16" s="60"/>
      <c r="C16" s="5">
        <v>1</v>
      </c>
      <c r="D16" s="5">
        <v>0</v>
      </c>
      <c r="E16" s="5">
        <v>1</v>
      </c>
      <c r="F16" s="5">
        <f t="shared" si="2"/>
        <v>0</v>
      </c>
      <c r="G16" s="9">
        <f t="shared" si="3"/>
        <v>100</v>
      </c>
    </row>
    <row r="17" spans="1:10">
      <c r="A17" s="59" t="s">
        <v>14</v>
      </c>
      <c r="B17" s="60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>
      <c r="A18" s="59" t="s">
        <v>13</v>
      </c>
      <c r="B18" s="60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>
      <c r="A19" s="59" t="s">
        <v>12</v>
      </c>
      <c r="B19" s="60"/>
      <c r="C19" s="5">
        <v>12</v>
      </c>
      <c r="D19" s="5">
        <v>6</v>
      </c>
      <c r="E19" s="5">
        <v>3</v>
      </c>
      <c r="F19" s="5">
        <f t="shared" si="2"/>
        <v>3</v>
      </c>
      <c r="G19" s="9">
        <f t="shared" si="3"/>
        <v>75</v>
      </c>
    </row>
    <row r="20" spans="1:10">
      <c r="A20" s="75" t="s">
        <v>11</v>
      </c>
      <c r="B20" s="76"/>
      <c r="C20" s="5">
        <v>31</v>
      </c>
      <c r="D20" s="5">
        <v>6</v>
      </c>
      <c r="E20" s="5">
        <v>23</v>
      </c>
      <c r="F20" s="5">
        <f t="shared" si="2"/>
        <v>2</v>
      </c>
      <c r="G20" s="9">
        <f t="shared" si="3"/>
        <v>93.548387096774192</v>
      </c>
    </row>
    <row r="21" spans="1:10" ht="15.75" thickBot="1">
      <c r="A21" s="65" t="s">
        <v>4</v>
      </c>
      <c r="B21" s="66"/>
      <c r="C21" s="8">
        <f>SUM(C15:C20)</f>
        <v>88</v>
      </c>
      <c r="D21" s="8">
        <f>SUM(D15:D20)</f>
        <v>54</v>
      </c>
      <c r="E21" s="8">
        <f>SUM(E15:E20)</f>
        <v>29</v>
      </c>
      <c r="F21" s="7">
        <f t="shared" si="2"/>
        <v>5</v>
      </c>
      <c r="G21" s="11">
        <f t="shared" si="3"/>
        <v>94.318181818181827</v>
      </c>
      <c r="I21" s="24"/>
    </row>
    <row r="22" spans="1:10" ht="15.75" thickBot="1">
      <c r="A22" s="77" t="s">
        <v>10</v>
      </c>
      <c r="B22" s="77"/>
      <c r="C22" s="77"/>
      <c r="D22" s="77"/>
      <c r="E22" s="77"/>
      <c r="F22" s="77"/>
      <c r="G22" s="77"/>
      <c r="J22" s="25"/>
    </row>
    <row r="23" spans="1:10">
      <c r="A23" s="59" t="s">
        <v>9</v>
      </c>
      <c r="B23" s="60"/>
      <c r="C23" s="5">
        <v>7</v>
      </c>
      <c r="D23" s="78">
        <v>7</v>
      </c>
      <c r="E23" s="79"/>
      <c r="F23" s="5">
        <f>C23-D23</f>
        <v>0</v>
      </c>
      <c r="G23" s="9">
        <f t="shared" si="3"/>
        <v>100</v>
      </c>
    </row>
    <row r="24" spans="1:10">
      <c r="A24" s="75" t="s">
        <v>8</v>
      </c>
      <c r="B24" s="76"/>
      <c r="C24" s="10">
        <v>5</v>
      </c>
      <c r="D24" s="53">
        <v>3</v>
      </c>
      <c r="E24" s="54"/>
      <c r="F24" s="5">
        <f>C24-D24</f>
        <v>2</v>
      </c>
      <c r="G24" s="9">
        <f>((D24+E24)/C24)*100</f>
        <v>60</v>
      </c>
    </row>
    <row r="25" spans="1:10" ht="15.75" thickBot="1">
      <c r="A25" s="65" t="s">
        <v>4</v>
      </c>
      <c r="B25" s="66"/>
      <c r="C25" s="8">
        <f>SUM(C22:C24)</f>
        <v>12</v>
      </c>
      <c r="D25" s="80">
        <f>SUM(D23:E24)</f>
        <v>10</v>
      </c>
      <c r="E25" s="81"/>
      <c r="F25" s="7">
        <f>C25-D25</f>
        <v>2</v>
      </c>
      <c r="G25" s="6">
        <f>(D25/C25)*100</f>
        <v>83.333333333333343</v>
      </c>
      <c r="I25" s="3"/>
    </row>
    <row r="26" spans="1:10" ht="19.5" thickBot="1">
      <c r="A26" s="82" t="s">
        <v>3</v>
      </c>
      <c r="B26" s="82"/>
      <c r="C26" s="82"/>
      <c r="D26" s="82"/>
      <c r="E26" s="82"/>
      <c r="F26" s="82"/>
      <c r="G26" s="82"/>
      <c r="I26" s="3"/>
    </row>
    <row r="27" spans="1:10" ht="15.75">
      <c r="A27" s="71" t="s">
        <v>2</v>
      </c>
      <c r="B27" s="72"/>
      <c r="C27" s="4">
        <f>SUM(C25,C21,C13,C10,C7)</f>
        <v>790</v>
      </c>
      <c r="D27" s="73"/>
      <c r="E27" s="73"/>
      <c r="F27" s="73"/>
      <c r="G27" s="74"/>
      <c r="I27" s="3"/>
    </row>
    <row r="28" spans="1:10" ht="15.75">
      <c r="A28" s="88" t="s">
        <v>38</v>
      </c>
      <c r="B28" s="72"/>
      <c r="C28" s="4">
        <f>SUM(D7,D10,D13,D21,E21,D25)</f>
        <v>492</v>
      </c>
      <c r="D28" s="73"/>
      <c r="E28" s="73"/>
      <c r="F28" s="73"/>
      <c r="G28" s="74"/>
      <c r="I28" s="3"/>
    </row>
    <row r="29" spans="1:10" ht="16.5" thickBot="1">
      <c r="A29" s="88" t="s">
        <v>1</v>
      </c>
      <c r="B29" s="72"/>
      <c r="C29" s="4">
        <f>C27-C28</f>
        <v>298</v>
      </c>
      <c r="D29" s="73"/>
      <c r="E29" s="73"/>
      <c r="F29" s="73"/>
      <c r="G29" s="74"/>
      <c r="I29" s="3"/>
    </row>
    <row r="30" spans="1:10" ht="15.75" thickBot="1">
      <c r="A30" s="77" t="s">
        <v>7</v>
      </c>
      <c r="B30" s="77"/>
      <c r="C30" s="77"/>
      <c r="D30" s="77"/>
      <c r="E30" s="77"/>
      <c r="F30" s="77"/>
      <c r="G30" s="77"/>
    </row>
    <row r="31" spans="1:10" ht="15.75">
      <c r="A31" s="89" t="s">
        <v>6</v>
      </c>
      <c r="B31" s="89"/>
      <c r="C31" s="33">
        <v>5</v>
      </c>
      <c r="D31" s="26"/>
      <c r="E31" s="27"/>
      <c r="F31" s="28"/>
      <c r="G31" s="29"/>
    </row>
    <row r="32" spans="1:10" ht="15.75">
      <c r="A32" s="83" t="s">
        <v>5</v>
      </c>
      <c r="B32" s="83"/>
      <c r="C32" s="33">
        <v>39</v>
      </c>
      <c r="D32" s="30"/>
      <c r="E32" s="31"/>
      <c r="F32" s="32"/>
      <c r="G32" s="9"/>
    </row>
    <row r="33" spans="1:7" ht="12.75" customHeight="1">
      <c r="A33" s="84" t="s">
        <v>0</v>
      </c>
      <c r="B33" s="84"/>
      <c r="C33" s="84"/>
      <c r="D33" s="85"/>
      <c r="E33" s="85"/>
      <c r="F33" s="85"/>
      <c r="G33" s="85"/>
    </row>
    <row r="34" spans="1:7" ht="24.75" customHeight="1">
      <c r="A34" s="86" t="s">
        <v>41</v>
      </c>
      <c r="B34" s="86"/>
      <c r="C34" s="86"/>
      <c r="D34" s="86"/>
      <c r="E34" s="86"/>
      <c r="F34" s="86"/>
      <c r="G34" s="86"/>
    </row>
    <row r="35" spans="1:7">
      <c r="A35" s="87" t="s">
        <v>39</v>
      </c>
      <c r="B35" s="87"/>
      <c r="C35" s="87"/>
      <c r="D35" s="87"/>
      <c r="E35" s="87"/>
      <c r="F35" s="87"/>
      <c r="G35" s="87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5"/>
  <sheetViews>
    <sheetView tabSelected="1" topLeftCell="A16" zoomScale="130" zoomScaleNormal="130" workbookViewId="0">
      <selection activeCell="I30" sqref="I30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40" t="s">
        <v>36</v>
      </c>
      <c r="B1" s="40"/>
      <c r="C1" s="40"/>
      <c r="D1" s="40"/>
      <c r="E1" s="40"/>
      <c r="F1" s="40"/>
      <c r="G1" s="40"/>
    </row>
    <row r="2" spans="1:7" ht="15" customHeight="1" thickBot="1">
      <c r="A2" s="41" t="s">
        <v>35</v>
      </c>
      <c r="B2" s="42"/>
      <c r="C2" s="43" t="s">
        <v>34</v>
      </c>
      <c r="D2" s="45" t="s">
        <v>33</v>
      </c>
      <c r="E2" s="45"/>
      <c r="F2" s="43" t="s">
        <v>32</v>
      </c>
      <c r="G2" s="46" t="s">
        <v>31</v>
      </c>
    </row>
    <row r="3" spans="1:7" ht="15.75" thickBot="1">
      <c r="A3" s="38" t="s">
        <v>30</v>
      </c>
      <c r="B3" s="20" t="s">
        <v>29</v>
      </c>
      <c r="C3" s="44"/>
      <c r="D3" s="45"/>
      <c r="E3" s="45"/>
      <c r="F3" s="44"/>
      <c r="G3" s="46"/>
    </row>
    <row r="4" spans="1:7">
      <c r="A4" s="47" t="s">
        <v>28</v>
      </c>
      <c r="B4" s="19" t="s">
        <v>27</v>
      </c>
      <c r="C4" s="5">
        <v>450</v>
      </c>
      <c r="D4" s="49">
        <v>288</v>
      </c>
      <c r="E4" s="50"/>
      <c r="F4" s="5">
        <f t="shared" ref="F4:F13" si="0">C4-D4</f>
        <v>162</v>
      </c>
      <c r="G4" s="9">
        <f t="shared" ref="G4:G13" si="1">(D4/C4)*100</f>
        <v>64</v>
      </c>
    </row>
    <row r="5" spans="1:7">
      <c r="A5" s="47"/>
      <c r="B5" s="19" t="s">
        <v>26</v>
      </c>
      <c r="C5" s="5">
        <v>8</v>
      </c>
      <c r="D5" s="51">
        <v>6</v>
      </c>
      <c r="E5" s="52"/>
      <c r="F5" s="5">
        <f t="shared" si="0"/>
        <v>2</v>
      </c>
      <c r="G5" s="9">
        <f t="shared" si="1"/>
        <v>75</v>
      </c>
    </row>
    <row r="6" spans="1:7">
      <c r="A6" s="48"/>
      <c r="B6" s="15" t="s">
        <v>25</v>
      </c>
      <c r="C6" s="5">
        <v>90</v>
      </c>
      <c r="D6" s="53">
        <v>16</v>
      </c>
      <c r="E6" s="54"/>
      <c r="F6" s="5">
        <f t="shared" si="0"/>
        <v>74</v>
      </c>
      <c r="G6" s="9">
        <f t="shared" si="1"/>
        <v>17.777777777777779</v>
      </c>
    </row>
    <row r="7" spans="1:7">
      <c r="A7" s="55" t="s">
        <v>4</v>
      </c>
      <c r="B7" s="56"/>
      <c r="C7" s="7">
        <f>SUM(C4:C6)</f>
        <v>548</v>
      </c>
      <c r="D7" s="57">
        <f>SUM(D4:E6)</f>
        <v>310</v>
      </c>
      <c r="E7" s="58"/>
      <c r="F7" s="7">
        <f t="shared" si="0"/>
        <v>238</v>
      </c>
      <c r="G7" s="17">
        <f t="shared" si="1"/>
        <v>56.569343065693431</v>
      </c>
    </row>
    <row r="8" spans="1:7">
      <c r="A8" s="61" t="s">
        <v>24</v>
      </c>
      <c r="B8" s="18" t="s">
        <v>23</v>
      </c>
      <c r="C8" s="5">
        <v>5</v>
      </c>
      <c r="D8" s="62">
        <v>4</v>
      </c>
      <c r="E8" s="63"/>
      <c r="F8" s="5">
        <f t="shared" si="0"/>
        <v>1</v>
      </c>
      <c r="G8" s="9">
        <f t="shared" si="1"/>
        <v>80</v>
      </c>
    </row>
    <row r="9" spans="1:7">
      <c r="A9" s="48"/>
      <c r="B9" s="15" t="s">
        <v>22</v>
      </c>
      <c r="C9" s="5">
        <v>100</v>
      </c>
      <c r="D9" s="53">
        <v>56</v>
      </c>
      <c r="E9" s="54"/>
      <c r="F9" s="5">
        <f t="shared" si="0"/>
        <v>44</v>
      </c>
      <c r="G9" s="9">
        <f t="shared" si="1"/>
        <v>56.000000000000007</v>
      </c>
    </row>
    <row r="10" spans="1:7">
      <c r="A10" s="56" t="s">
        <v>4</v>
      </c>
      <c r="B10" s="64"/>
      <c r="C10" s="7">
        <f>SUM(C8:C9)</f>
        <v>105</v>
      </c>
      <c r="D10" s="57">
        <f>SUM(D8:E9)</f>
        <v>60</v>
      </c>
      <c r="E10" s="58"/>
      <c r="F10" s="7">
        <f t="shared" si="0"/>
        <v>45</v>
      </c>
      <c r="G10" s="17">
        <f t="shared" si="1"/>
        <v>57.142857142857139</v>
      </c>
    </row>
    <row r="11" spans="1:7">
      <c r="A11" s="61" t="s">
        <v>21</v>
      </c>
      <c r="B11" s="16" t="s">
        <v>20</v>
      </c>
      <c r="C11" s="5">
        <v>22</v>
      </c>
      <c r="D11" s="62">
        <v>15</v>
      </c>
      <c r="E11" s="63"/>
      <c r="F11" s="5">
        <f t="shared" si="0"/>
        <v>7</v>
      </c>
      <c r="G11" s="9">
        <f t="shared" si="1"/>
        <v>68.181818181818173</v>
      </c>
    </row>
    <row r="12" spans="1:7">
      <c r="A12" s="48"/>
      <c r="B12" s="15" t="s">
        <v>19</v>
      </c>
      <c r="C12" s="5">
        <v>15</v>
      </c>
      <c r="D12" s="53">
        <v>12</v>
      </c>
      <c r="E12" s="54"/>
      <c r="F12" s="5">
        <f t="shared" si="0"/>
        <v>3</v>
      </c>
      <c r="G12" s="9">
        <f t="shared" si="1"/>
        <v>80</v>
      </c>
    </row>
    <row r="13" spans="1:7" ht="15.75" thickBot="1">
      <c r="A13" s="65" t="s">
        <v>4</v>
      </c>
      <c r="B13" s="66"/>
      <c r="C13" s="14">
        <f>SUM(C11:C12)</f>
        <v>37</v>
      </c>
      <c r="D13" s="67">
        <f>SUM(D11:E12)</f>
        <v>27</v>
      </c>
      <c r="E13" s="68"/>
      <c r="F13" s="7">
        <f t="shared" si="0"/>
        <v>10</v>
      </c>
      <c r="G13" s="13">
        <f t="shared" si="1"/>
        <v>72.972972972972968</v>
      </c>
    </row>
    <row r="14" spans="1:7" ht="23.25" thickBot="1">
      <c r="A14" s="69" t="s">
        <v>18</v>
      </c>
      <c r="B14" s="70"/>
      <c r="C14" s="70"/>
      <c r="D14" s="39" t="s">
        <v>17</v>
      </c>
      <c r="E14" s="21" t="s">
        <v>16</v>
      </c>
      <c r="F14" s="22"/>
      <c r="G14" s="23"/>
    </row>
    <row r="15" spans="1:7">
      <c r="A15" s="59" t="s">
        <v>37</v>
      </c>
      <c r="B15" s="60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>
      <c r="A16" s="59" t="s">
        <v>15</v>
      </c>
      <c r="B16" s="60"/>
      <c r="C16" s="5">
        <v>1</v>
      </c>
      <c r="D16" s="5">
        <v>0</v>
      </c>
      <c r="E16" s="5">
        <v>1</v>
      </c>
      <c r="F16" s="5">
        <f t="shared" si="2"/>
        <v>0</v>
      </c>
      <c r="G16" s="9">
        <f t="shared" si="3"/>
        <v>100</v>
      </c>
    </row>
    <row r="17" spans="1:10">
      <c r="A17" s="59" t="s">
        <v>14</v>
      </c>
      <c r="B17" s="60"/>
      <c r="C17" s="5">
        <v>11</v>
      </c>
      <c r="D17" s="5">
        <v>9</v>
      </c>
      <c r="E17" s="5">
        <v>2</v>
      </c>
      <c r="F17" s="5">
        <f t="shared" si="2"/>
        <v>0</v>
      </c>
      <c r="G17" s="9">
        <f t="shared" si="3"/>
        <v>100</v>
      </c>
    </row>
    <row r="18" spans="1:10">
      <c r="A18" s="59" t="s">
        <v>13</v>
      </c>
      <c r="B18" s="60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>
      <c r="A19" s="59" t="s">
        <v>12</v>
      </c>
      <c r="B19" s="60"/>
      <c r="C19" s="5">
        <v>12</v>
      </c>
      <c r="D19" s="5">
        <v>6</v>
      </c>
      <c r="E19" s="5">
        <v>6</v>
      </c>
      <c r="F19" s="5">
        <f t="shared" si="2"/>
        <v>0</v>
      </c>
      <c r="G19" s="9">
        <f t="shared" si="3"/>
        <v>100</v>
      </c>
    </row>
    <row r="20" spans="1:10">
      <c r="A20" s="75" t="s">
        <v>11</v>
      </c>
      <c r="B20" s="76"/>
      <c r="C20" s="5">
        <v>31</v>
      </c>
      <c r="D20" s="5">
        <v>6</v>
      </c>
      <c r="E20" s="5">
        <v>25</v>
      </c>
      <c r="F20" s="5">
        <f t="shared" si="2"/>
        <v>0</v>
      </c>
      <c r="G20" s="9">
        <f t="shared" si="3"/>
        <v>100</v>
      </c>
    </row>
    <row r="21" spans="1:10" ht="15.75" thickBot="1">
      <c r="A21" s="65" t="s">
        <v>4</v>
      </c>
      <c r="B21" s="66"/>
      <c r="C21" s="8">
        <f>SUM(C15:C20)</f>
        <v>88</v>
      </c>
      <c r="D21" s="8">
        <f>SUM(D15:D20)</f>
        <v>53</v>
      </c>
      <c r="E21" s="8">
        <f>SUM(E15:E20)</f>
        <v>35</v>
      </c>
      <c r="F21" s="7">
        <f t="shared" si="2"/>
        <v>0</v>
      </c>
      <c r="G21" s="11">
        <f t="shared" si="3"/>
        <v>100</v>
      </c>
      <c r="I21" s="24"/>
    </row>
    <row r="22" spans="1:10" ht="15.75" thickBot="1">
      <c r="A22" s="77" t="s">
        <v>10</v>
      </c>
      <c r="B22" s="77"/>
      <c r="C22" s="77"/>
      <c r="D22" s="77"/>
      <c r="E22" s="77"/>
      <c r="F22" s="77"/>
      <c r="G22" s="77"/>
      <c r="J22" s="25"/>
    </row>
    <row r="23" spans="1:10">
      <c r="A23" s="59" t="s">
        <v>9</v>
      </c>
      <c r="B23" s="60"/>
      <c r="C23" s="5">
        <v>7</v>
      </c>
      <c r="D23" s="78">
        <v>7</v>
      </c>
      <c r="E23" s="79"/>
      <c r="F23" s="5">
        <f>C23-D23</f>
        <v>0</v>
      </c>
      <c r="G23" s="9">
        <f t="shared" si="3"/>
        <v>100</v>
      </c>
    </row>
    <row r="24" spans="1:10">
      <c r="A24" s="75" t="s">
        <v>8</v>
      </c>
      <c r="B24" s="76"/>
      <c r="C24" s="10">
        <v>5</v>
      </c>
      <c r="D24" s="53">
        <v>3</v>
      </c>
      <c r="E24" s="54"/>
      <c r="F24" s="5">
        <f>C24-D24</f>
        <v>2</v>
      </c>
      <c r="G24" s="9">
        <f>((D24+E24)/C24)*100</f>
        <v>60</v>
      </c>
    </row>
    <row r="25" spans="1:10" ht="15.75" thickBot="1">
      <c r="A25" s="65" t="s">
        <v>4</v>
      </c>
      <c r="B25" s="66"/>
      <c r="C25" s="8">
        <f>SUM(C22:C24)</f>
        <v>12</v>
      </c>
      <c r="D25" s="80">
        <f>SUM(D23:E24)</f>
        <v>10</v>
      </c>
      <c r="E25" s="81"/>
      <c r="F25" s="7">
        <f>C25-D25</f>
        <v>2</v>
      </c>
      <c r="G25" s="6">
        <f>(D25/C25)*100</f>
        <v>83.333333333333343</v>
      </c>
      <c r="I25" s="3"/>
    </row>
    <row r="26" spans="1:10" ht="19.5" thickBot="1">
      <c r="A26" s="82" t="s">
        <v>3</v>
      </c>
      <c r="B26" s="82"/>
      <c r="C26" s="82"/>
      <c r="D26" s="82"/>
      <c r="E26" s="82"/>
      <c r="F26" s="82"/>
      <c r="G26" s="82"/>
      <c r="I26" s="3"/>
    </row>
    <row r="27" spans="1:10" ht="15.75">
      <c r="A27" s="71" t="s">
        <v>2</v>
      </c>
      <c r="B27" s="72"/>
      <c r="C27" s="4">
        <f>SUM(C25,C21,C13,C10,C7)</f>
        <v>790</v>
      </c>
      <c r="D27" s="73"/>
      <c r="E27" s="73"/>
      <c r="F27" s="73"/>
      <c r="G27" s="74"/>
      <c r="I27" s="3"/>
    </row>
    <row r="28" spans="1:10" ht="15.75">
      <c r="A28" s="88" t="s">
        <v>38</v>
      </c>
      <c r="B28" s="72"/>
      <c r="C28" s="4">
        <f>SUM(D7,D10,D13,D21,E21,D25)</f>
        <v>495</v>
      </c>
      <c r="D28" s="73"/>
      <c r="E28" s="73"/>
      <c r="F28" s="73"/>
      <c r="G28" s="74"/>
      <c r="I28" s="3"/>
    </row>
    <row r="29" spans="1:10" ht="16.5" thickBot="1">
      <c r="A29" s="88" t="s">
        <v>1</v>
      </c>
      <c r="B29" s="72"/>
      <c r="C29" s="4">
        <f>C27-C28</f>
        <v>295</v>
      </c>
      <c r="D29" s="73"/>
      <c r="E29" s="73"/>
      <c r="F29" s="73"/>
      <c r="G29" s="74"/>
      <c r="I29" s="3"/>
    </row>
    <row r="30" spans="1:10" ht="15.75" thickBot="1">
      <c r="A30" s="77" t="s">
        <v>7</v>
      </c>
      <c r="B30" s="77"/>
      <c r="C30" s="77"/>
      <c r="D30" s="77"/>
      <c r="E30" s="77"/>
      <c r="F30" s="77"/>
      <c r="G30" s="77"/>
    </row>
    <row r="31" spans="1:10" ht="15.75">
      <c r="A31" s="89" t="s">
        <v>6</v>
      </c>
      <c r="B31" s="89"/>
      <c r="C31" s="33">
        <v>5</v>
      </c>
      <c r="D31" s="26"/>
      <c r="E31" s="27"/>
      <c r="F31" s="28"/>
      <c r="G31" s="29"/>
    </row>
    <row r="32" spans="1:10" ht="15.75">
      <c r="A32" s="83" t="s">
        <v>5</v>
      </c>
      <c r="B32" s="83"/>
      <c r="C32" s="33">
        <v>43</v>
      </c>
      <c r="D32" s="30"/>
      <c r="E32" s="31"/>
      <c r="F32" s="32"/>
      <c r="G32" s="9"/>
    </row>
    <row r="33" spans="1:7" ht="12.75" customHeight="1">
      <c r="A33" s="84" t="s">
        <v>0</v>
      </c>
      <c r="B33" s="84"/>
      <c r="C33" s="84"/>
      <c r="D33" s="85"/>
      <c r="E33" s="85"/>
      <c r="F33" s="85"/>
      <c r="G33" s="85"/>
    </row>
    <row r="34" spans="1:7" ht="24.75" customHeight="1">
      <c r="A34" s="86" t="s">
        <v>42</v>
      </c>
      <c r="B34" s="86"/>
      <c r="C34" s="86"/>
      <c r="D34" s="86"/>
      <c r="E34" s="86"/>
      <c r="F34" s="86"/>
      <c r="G34" s="86"/>
    </row>
    <row r="35" spans="1:7">
      <c r="A35" s="87" t="s">
        <v>39</v>
      </c>
      <c r="B35" s="87"/>
      <c r="C35" s="87"/>
      <c r="D35" s="87"/>
      <c r="E35" s="87"/>
      <c r="F35" s="87"/>
      <c r="G35" s="87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JAN</vt:lpstr>
      <vt:lpstr>FEV</vt:lpstr>
      <vt:lpstr>MAR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2015-08-17T21:01:47Z</cp:lastPrinted>
  <dcterms:created xsi:type="dcterms:W3CDTF">2013-04-15T20:13:49Z</dcterms:created>
  <dcterms:modified xsi:type="dcterms:W3CDTF">2016-04-13T17:29:33Z</dcterms:modified>
</cp:coreProperties>
</file>