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0 TABELAS OUT\"/>
    </mc:Choice>
  </mc:AlternateContent>
  <bookViews>
    <workbookView xWindow="0" yWindow="45" windowWidth="19155" windowHeight="11820" activeTab="9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  <sheet name="OUTUBRO" sheetId="44" r:id="rId10"/>
    <sheet name="Plan1" sheetId="1" r:id="rId11"/>
    <sheet name="Plan2" sheetId="2" r:id="rId12"/>
    <sheet name="Plan3" sheetId="3" r:id="rId13"/>
  </sheets>
  <calcPr calcId="152511"/>
</workbook>
</file>

<file path=xl/calcChain.xml><?xml version="1.0" encoding="utf-8"?>
<calcChain xmlns="http://schemas.openxmlformats.org/spreadsheetml/2006/main">
  <c r="D25" i="44" l="1"/>
  <c r="G25" i="44" s="1"/>
  <c r="C25" i="44"/>
  <c r="C27" i="44" s="1"/>
  <c r="G24" i="44"/>
  <c r="F24" i="44"/>
  <c r="G23" i="44"/>
  <c r="F23" i="44"/>
  <c r="E21" i="44"/>
  <c r="G21" i="44" s="1"/>
  <c r="D21" i="44"/>
  <c r="C21" i="44"/>
  <c r="G20" i="44"/>
  <c r="F20" i="44"/>
  <c r="G19" i="44"/>
  <c r="F19" i="44"/>
  <c r="G18" i="44"/>
  <c r="F18" i="44"/>
  <c r="G17" i="44"/>
  <c r="F17" i="44"/>
  <c r="G16" i="44"/>
  <c r="F16" i="44"/>
  <c r="G15" i="44"/>
  <c r="F15" i="44"/>
  <c r="G13" i="44"/>
  <c r="D13" i="44"/>
  <c r="F13" i="44" s="1"/>
  <c r="C13" i="44"/>
  <c r="G12" i="44"/>
  <c r="F12" i="44"/>
  <c r="G11" i="44"/>
  <c r="F11" i="44"/>
  <c r="G10" i="44"/>
  <c r="F10" i="44"/>
  <c r="D10" i="44"/>
  <c r="C10" i="44"/>
  <c r="G9" i="44"/>
  <c r="F9" i="44"/>
  <c r="G8" i="44"/>
  <c r="F8" i="44"/>
  <c r="G7" i="44"/>
  <c r="F7" i="44"/>
  <c r="D7" i="44"/>
  <c r="C7" i="44"/>
  <c r="G6" i="44"/>
  <c r="F6" i="44"/>
  <c r="G5" i="44"/>
  <c r="F5" i="44"/>
  <c r="G4" i="44"/>
  <c r="F4" i="44"/>
  <c r="C28" i="44" l="1"/>
  <c r="C29" i="44" s="1"/>
  <c r="F21" i="44"/>
  <c r="F25" i="44"/>
  <c r="G25" i="43"/>
  <c r="D25" i="43"/>
  <c r="C25" i="43"/>
  <c r="F25" i="43" s="1"/>
  <c r="G24" i="43"/>
  <c r="F24" i="43"/>
  <c r="G23" i="43"/>
  <c r="F23" i="43"/>
  <c r="E21" i="43"/>
  <c r="D21" i="43"/>
  <c r="C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D13" i="43"/>
  <c r="G13" i="43" s="1"/>
  <c r="C13" i="43"/>
  <c r="F13" i="43" s="1"/>
  <c r="G12" i="43"/>
  <c r="F12" i="43"/>
  <c r="G11" i="43"/>
  <c r="F11" i="43"/>
  <c r="D10" i="43"/>
  <c r="G10" i="43" s="1"/>
  <c r="C10" i="43"/>
  <c r="F10" i="43" s="1"/>
  <c r="G9" i="43"/>
  <c r="F9" i="43"/>
  <c r="G8" i="43"/>
  <c r="F8" i="43"/>
  <c r="D7" i="43"/>
  <c r="G7" i="43" s="1"/>
  <c r="C7" i="43"/>
  <c r="F7" i="43" s="1"/>
  <c r="G6" i="43"/>
  <c r="F6" i="43"/>
  <c r="G5" i="43"/>
  <c r="F5" i="43"/>
  <c r="G4" i="43"/>
  <c r="F4" i="43"/>
  <c r="F21" i="43" l="1"/>
  <c r="G21" i="43"/>
  <c r="C27" i="43"/>
  <c r="C28" i="43"/>
  <c r="G25" i="42"/>
  <c r="D25" i="42"/>
  <c r="C25" i="42"/>
  <c r="F25" i="42" s="1"/>
  <c r="G24" i="42"/>
  <c r="F24" i="42"/>
  <c r="G23" i="42"/>
  <c r="F23" i="42"/>
  <c r="E21" i="42"/>
  <c r="D21" i="42"/>
  <c r="C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D13" i="42"/>
  <c r="G13" i="42" s="1"/>
  <c r="C13" i="42"/>
  <c r="F13" i="42" s="1"/>
  <c r="G12" i="42"/>
  <c r="F12" i="42"/>
  <c r="G11" i="42"/>
  <c r="F11" i="42"/>
  <c r="D10" i="42"/>
  <c r="G10" i="42" s="1"/>
  <c r="C10" i="42"/>
  <c r="F10" i="42" s="1"/>
  <c r="G9" i="42"/>
  <c r="F9" i="42"/>
  <c r="G8" i="42"/>
  <c r="F8" i="42"/>
  <c r="D7" i="42"/>
  <c r="G7" i="42" s="1"/>
  <c r="C7" i="42"/>
  <c r="F7" i="42" s="1"/>
  <c r="G6" i="42"/>
  <c r="F6" i="42"/>
  <c r="G5" i="42"/>
  <c r="F5" i="42"/>
  <c r="G4" i="42"/>
  <c r="F4" i="42"/>
  <c r="C29" i="43" l="1"/>
  <c r="F21" i="42"/>
  <c r="G21" i="42"/>
  <c r="C27" i="42"/>
  <c r="C28" i="42"/>
  <c r="G25" i="41"/>
  <c r="D25" i="41"/>
  <c r="C25" i="41"/>
  <c r="F25" i="41" s="1"/>
  <c r="G24" i="41"/>
  <c r="F24" i="41"/>
  <c r="G23" i="41"/>
  <c r="F23" i="41"/>
  <c r="E21" i="41"/>
  <c r="D21" i="41"/>
  <c r="C21" i="41"/>
  <c r="F21" i="41" s="1"/>
  <c r="G20" i="41"/>
  <c r="F20" i="41"/>
  <c r="G19" i="41"/>
  <c r="F19" i="41"/>
  <c r="G18" i="41"/>
  <c r="F18" i="41"/>
  <c r="G17" i="41"/>
  <c r="F17" i="41"/>
  <c r="G16" i="41"/>
  <c r="F16" i="41"/>
  <c r="G15" i="41"/>
  <c r="F15" i="41"/>
  <c r="D13" i="41"/>
  <c r="G13" i="41" s="1"/>
  <c r="C13" i="41"/>
  <c r="F13" i="41" s="1"/>
  <c r="G12" i="41"/>
  <c r="F12" i="41"/>
  <c r="G11" i="41"/>
  <c r="F11" i="41"/>
  <c r="D10" i="41"/>
  <c r="G10" i="41" s="1"/>
  <c r="C10" i="41"/>
  <c r="F10" i="41" s="1"/>
  <c r="G9" i="41"/>
  <c r="F9" i="41"/>
  <c r="G8" i="41"/>
  <c r="F8" i="41"/>
  <c r="D7" i="41"/>
  <c r="G7" i="41" s="1"/>
  <c r="C7" i="41"/>
  <c r="G6" i="41"/>
  <c r="F6" i="41"/>
  <c r="G5" i="41"/>
  <c r="F5" i="41"/>
  <c r="G4" i="41"/>
  <c r="F4" i="41"/>
  <c r="C29" i="42" l="1"/>
  <c r="F7" i="41"/>
  <c r="G21" i="41"/>
  <c r="C27" i="41"/>
  <c r="C28" i="41"/>
  <c r="D25" i="40"/>
  <c r="G25" i="40" s="1"/>
  <c r="C25" i="40"/>
  <c r="F25" i="40" s="1"/>
  <c r="G24" i="40"/>
  <c r="F24" i="40"/>
  <c r="G23" i="40"/>
  <c r="F23" i="40"/>
  <c r="E21" i="40"/>
  <c r="D21" i="40"/>
  <c r="G21" i="40" s="1"/>
  <c r="C21" i="40"/>
  <c r="G20" i="40"/>
  <c r="F20" i="40"/>
  <c r="G19" i="40"/>
  <c r="F19" i="40"/>
  <c r="G18" i="40"/>
  <c r="F18" i="40"/>
  <c r="G17" i="40"/>
  <c r="F17" i="40"/>
  <c r="G16" i="40"/>
  <c r="F16" i="40"/>
  <c r="G15" i="40"/>
  <c r="F15" i="40"/>
  <c r="D13" i="40"/>
  <c r="G13" i="40" s="1"/>
  <c r="C13" i="40"/>
  <c r="G12" i="40"/>
  <c r="F12" i="40"/>
  <c r="G11" i="40"/>
  <c r="F11" i="40"/>
  <c r="D10" i="40"/>
  <c r="G10" i="40" s="1"/>
  <c r="C10" i="40"/>
  <c r="G9" i="40"/>
  <c r="F9" i="40"/>
  <c r="G8" i="40"/>
  <c r="F8" i="40"/>
  <c r="D7" i="40"/>
  <c r="G7" i="40" s="1"/>
  <c r="C7" i="40"/>
  <c r="G6" i="40"/>
  <c r="F6" i="40"/>
  <c r="G5" i="40"/>
  <c r="F5" i="40"/>
  <c r="G4" i="40"/>
  <c r="F4" i="40"/>
  <c r="C29" i="41" l="1"/>
  <c r="F21" i="40"/>
  <c r="C27" i="40"/>
  <c r="F7" i="40"/>
  <c r="F10" i="40"/>
  <c r="F13" i="40"/>
  <c r="C28" i="40"/>
  <c r="D25" i="39"/>
  <c r="G25" i="39" s="1"/>
  <c r="C25" i="39"/>
  <c r="C27" i="39" s="1"/>
  <c r="G24" i="39"/>
  <c r="F24" i="39"/>
  <c r="G23" i="39"/>
  <c r="F23" i="39"/>
  <c r="E21" i="39"/>
  <c r="D21" i="39"/>
  <c r="G21" i="39" s="1"/>
  <c r="C21" i="39"/>
  <c r="G20" i="39"/>
  <c r="F20" i="39"/>
  <c r="G19" i="39"/>
  <c r="F19" i="39"/>
  <c r="G18" i="39"/>
  <c r="F18" i="39"/>
  <c r="G17" i="39"/>
  <c r="F17" i="39"/>
  <c r="G16" i="39"/>
  <c r="F16" i="39"/>
  <c r="G15" i="39"/>
  <c r="F15" i="39"/>
  <c r="G13" i="39"/>
  <c r="F13" i="39"/>
  <c r="D13" i="39"/>
  <c r="C13" i="39"/>
  <c r="G12" i="39"/>
  <c r="F12" i="39"/>
  <c r="G11" i="39"/>
  <c r="F11" i="39"/>
  <c r="D10" i="39"/>
  <c r="G10" i="39" s="1"/>
  <c r="C10" i="39"/>
  <c r="G9" i="39"/>
  <c r="F9" i="39"/>
  <c r="G8" i="39"/>
  <c r="F8" i="39"/>
  <c r="D7" i="39"/>
  <c r="G7" i="39" s="1"/>
  <c r="C7" i="39"/>
  <c r="G6" i="39"/>
  <c r="F6" i="39"/>
  <c r="G5" i="39"/>
  <c r="F5" i="39"/>
  <c r="G4" i="39"/>
  <c r="F4" i="39"/>
  <c r="C29" i="40" l="1"/>
  <c r="F10" i="39"/>
  <c r="F7" i="39"/>
  <c r="C28" i="39"/>
  <c r="C29" i="39" s="1"/>
  <c r="F21" i="39"/>
  <c r="F25" i="39"/>
  <c r="G25" i="38"/>
  <c r="D25" i="38"/>
  <c r="C25" i="38"/>
  <c r="F25" i="38" s="1"/>
  <c r="G24" i="38"/>
  <c r="F24" i="38"/>
  <c r="G23" i="38"/>
  <c r="F23" i="38"/>
  <c r="E21" i="38"/>
  <c r="D21" i="38"/>
  <c r="C21" i="38"/>
  <c r="F21" i="38" s="1"/>
  <c r="G20" i="38"/>
  <c r="F20" i="38"/>
  <c r="G19" i="38"/>
  <c r="F19" i="38"/>
  <c r="G18" i="38"/>
  <c r="F18" i="38"/>
  <c r="G17" i="38"/>
  <c r="F17" i="38"/>
  <c r="G16" i="38"/>
  <c r="F16" i="38"/>
  <c r="G15" i="38"/>
  <c r="F15" i="38"/>
  <c r="D13" i="38"/>
  <c r="G13" i="38" s="1"/>
  <c r="C13" i="38"/>
  <c r="G12" i="38"/>
  <c r="F12" i="38"/>
  <c r="G11" i="38"/>
  <c r="F11" i="38"/>
  <c r="D10" i="38"/>
  <c r="G10" i="38" s="1"/>
  <c r="C10" i="38"/>
  <c r="G9" i="38"/>
  <c r="F9" i="38"/>
  <c r="G8" i="38"/>
  <c r="F8" i="38"/>
  <c r="D7" i="38"/>
  <c r="C7" i="38"/>
  <c r="G6" i="38"/>
  <c r="F6" i="38"/>
  <c r="G5" i="38"/>
  <c r="F5" i="38"/>
  <c r="G4" i="38"/>
  <c r="F4" i="38"/>
  <c r="F10" i="38" l="1"/>
  <c r="C28" i="38"/>
  <c r="F7" i="38"/>
  <c r="G7" i="38"/>
  <c r="G21" i="38"/>
  <c r="F13" i="38"/>
  <c r="C27" i="38"/>
  <c r="C29" i="38" s="1"/>
  <c r="H14" i="37"/>
  <c r="H10" i="37"/>
  <c r="G25" i="37" l="1"/>
  <c r="D25" i="37"/>
  <c r="C25" i="37"/>
  <c r="F25" i="37" s="1"/>
  <c r="G24" i="37"/>
  <c r="F24" i="37"/>
  <c r="G23" i="37"/>
  <c r="F23" i="37"/>
  <c r="E21" i="37"/>
  <c r="D21" i="37"/>
  <c r="C21" i="37"/>
  <c r="F21" i="37" s="1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G13" i="37" s="1"/>
  <c r="C13" i="37"/>
  <c r="F13" i="37" s="1"/>
  <c r="G12" i="37"/>
  <c r="F12" i="37"/>
  <c r="G11" i="37"/>
  <c r="F11" i="37"/>
  <c r="D10" i="37"/>
  <c r="G10" i="37" s="1"/>
  <c r="C10" i="37"/>
  <c r="G9" i="37"/>
  <c r="F9" i="37"/>
  <c r="G8" i="37"/>
  <c r="F8" i="37"/>
  <c r="D7" i="37"/>
  <c r="G7" i="37" s="1"/>
  <c r="C7" i="37"/>
  <c r="F7" i="37" s="1"/>
  <c r="G6" i="37"/>
  <c r="F6" i="37"/>
  <c r="G5" i="37"/>
  <c r="F5" i="37"/>
  <c r="G4" i="37"/>
  <c r="F4" i="37"/>
  <c r="F10" i="37" l="1"/>
  <c r="G21" i="37"/>
  <c r="C27" i="37"/>
  <c r="C28" i="37"/>
  <c r="G25" i="36"/>
  <c r="D25" i="36"/>
  <c r="C25" i="36"/>
  <c r="F25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G7" i="36" s="1"/>
  <c r="C7" i="36"/>
  <c r="F7" i="36" s="1"/>
  <c r="G6" i="36"/>
  <c r="F6" i="36"/>
  <c r="G5" i="36"/>
  <c r="F5" i="36"/>
  <c r="G4" i="36"/>
  <c r="F4" i="36"/>
  <c r="C29" i="37" l="1"/>
  <c r="F21" i="36"/>
  <c r="F13" i="36"/>
  <c r="F10" i="36"/>
  <c r="G21" i="36"/>
  <c r="C27" i="36"/>
  <c r="C28" i="36"/>
  <c r="D25" i="35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C29" i="36" l="1"/>
  <c r="F7" i="35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<sst xmlns="http://schemas.openxmlformats.org/spreadsheetml/2006/main" count="450" uniqueCount="50">
  <si>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</si>
  <si>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</si>
  <si>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</si>
  <si>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</si>
  <si>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</si>
  <si>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</si>
  <si>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</si>
  <si>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</si>
  <si>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</si>
  <si>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</si>
  <si>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</si>
  <si>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</si>
  <si>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</si>
  <si>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</si>
  <si>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</si>
  <si>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</si>
  <si>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</si>
  <si>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</si>
  <si>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</si>
  <si>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</si>
  <si>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</si>
  <si>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</si>
  <si>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</si>
  <si>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</si>
  <si>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</si>
  <si>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</si>
  <si>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</si>
  <si>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</si>
  <si>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</si>
  <si>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</si>
  <si>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</si>
  <si>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</si>
  <si>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</si>
  <si>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</si>
  <si>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</si>
  <si>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</si>
  <si>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</si>
  <si>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</si>
  <si>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</si>
  <si>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</si>
  <si>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</si>
  <si>
    <t>(**) Este total não coincide com o que consta na TAB 16 (=506),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</si>
  <si>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</si>
  <si>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</si>
  <si>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(=493), porque nesta tabela não estão computados 40 servidores de outros órgãos à disposição do TCE, mas estão computados os 27 servidores efetivos que, concomitantemente, exercem cargos comissionados.</t>
  </si>
  <si>
    <t>(**) Este total não coincide com o que consta na TAB 16 (=485), porque nesta tabela não estão computados 42 servidores de outros órgãos à disposição do TCE, mas estão computados os 28 servidores efetivos que, concomitantemente, exercem cargos comissionados.</t>
  </si>
  <si>
    <t>(**) Este total não coincide com o que consta na TAB 16 (=483), porque nesta tabela não estão computados 42 servidores de outros órgãos à disposição do TCE, mas estão computados os 28 servidores efetivos que, concomitantemente, exercem cargos comissionados.</t>
  </si>
  <si>
    <t xml:space="preserve">(**) Este total não coincide com o que consta na TAB 16 (=484), porque nesta tabela não estão computados 43 servidores de outros órgãos à disposição do TCE, mas estão computados os 26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</si>
  <si>
    <t xml:space="preserve">(**) Este total não coincide com o que consta na TAB 16 (=481), porque nesta tabela não estão computados 43 servidores de outros órgãos à disposição do TCE, mas estão computados os 25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</si>
  <si>
    <t xml:space="preserve">(**) Este total não coincide com o que consta na TAB 16 (=483), porque nesta tabela não estão computados 43 servidores de outros órgãos à disposição do TCE, mas estão computados os 25 servidores efetivos que, concomitantemente, exercem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</si>
</sst>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34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301</v>
      </c>
      <c r="E4" s="93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91"/>
      <c r="B5" s="19" t="s">
        <v>26</v>
      </c>
      <c r="C5" s="5">
        <v>8</v>
      </c>
      <c r="D5" s="94">
        <v>5</v>
      </c>
      <c r="E5" s="95"/>
      <c r="F5" s="5">
        <f t="shared" si="0"/>
        <v>3</v>
      </c>
      <c r="G5" s="9">
        <f t="shared" si="1"/>
        <v>62.5</v>
      </c>
    </row>
    <row r="6" spans="1:7" x14ac:dyDescent="0.25">
      <c r="A6" s="80"/>
      <c r="B6" s="15" t="s">
        <v>25</v>
      </c>
      <c r="C6" s="5">
        <v>90</v>
      </c>
      <c r="D6" s="74">
        <v>16</v>
      </c>
      <c r="E6" s="75"/>
      <c r="F6" s="5">
        <f t="shared" si="0"/>
        <v>74</v>
      </c>
      <c r="G6" s="9">
        <f t="shared" si="1"/>
        <v>17.777777777777779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322</v>
      </c>
      <c r="E7" s="86"/>
      <c r="F7" s="7">
        <f t="shared" si="0"/>
        <v>226</v>
      </c>
      <c r="G7" s="17">
        <f t="shared" si="1"/>
        <v>58.759124087591239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4</v>
      </c>
      <c r="E8" s="82"/>
      <c r="F8" s="5">
        <f t="shared" si="0"/>
        <v>1</v>
      </c>
      <c r="G8" s="9">
        <f t="shared" si="1"/>
        <v>80</v>
      </c>
    </row>
    <row r="9" spans="1:7" x14ac:dyDescent="0.25">
      <c r="A9" s="80"/>
      <c r="B9" s="15" t="s">
        <v>22</v>
      </c>
      <c r="C9" s="5">
        <v>100</v>
      </c>
      <c r="D9" s="74">
        <v>53</v>
      </c>
      <c r="E9" s="75"/>
      <c r="F9" s="5">
        <f t="shared" si="0"/>
        <v>47</v>
      </c>
      <c r="G9" s="9">
        <f t="shared" si="1"/>
        <v>53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57</v>
      </c>
      <c r="E10" s="86"/>
      <c r="F10" s="7">
        <f t="shared" si="0"/>
        <v>48</v>
      </c>
      <c r="G10" s="17">
        <f t="shared" si="1"/>
        <v>54.285714285714285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16</v>
      </c>
      <c r="E11" s="82"/>
      <c r="F11" s="5">
        <f t="shared" si="0"/>
        <v>6</v>
      </c>
      <c r="G11" s="9">
        <f t="shared" si="1"/>
        <v>72.727272727272734</v>
      </c>
    </row>
    <row r="12" spans="1:7" x14ac:dyDescent="0.25">
      <c r="A12" s="80"/>
      <c r="B12" s="15" t="s">
        <v>19</v>
      </c>
      <c r="C12" s="5">
        <v>15</v>
      </c>
      <c r="D12" s="74">
        <v>12</v>
      </c>
      <c r="E12" s="75"/>
      <c r="F12" s="5">
        <f t="shared" si="0"/>
        <v>3</v>
      </c>
      <c r="G12" s="9">
        <f t="shared" si="1"/>
        <v>80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28</v>
      </c>
      <c r="E13" s="88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89" t="s">
        <v>18</v>
      </c>
      <c r="B14" s="90"/>
      <c r="C14" s="90"/>
      <c r="D14" s="35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6" t="s">
        <v>12</v>
      </c>
      <c r="B19" s="6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68" t="s">
        <v>11</v>
      </c>
      <c r="B20" s="69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501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289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38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 x14ac:dyDescent="0.25">
      <c r="A34" s="57" t="s">
        <v>40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37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299</v>
      </c>
      <c r="E4" s="93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91"/>
      <c r="B5" s="19" t="s">
        <v>26</v>
      </c>
      <c r="C5" s="5">
        <v>8</v>
      </c>
      <c r="D5" s="94">
        <v>5</v>
      </c>
      <c r="E5" s="95"/>
      <c r="F5" s="5">
        <f t="shared" si="0"/>
        <v>3</v>
      </c>
      <c r="G5" s="9">
        <f t="shared" si="1"/>
        <v>62.5</v>
      </c>
    </row>
    <row r="6" spans="1:7" x14ac:dyDescent="0.25">
      <c r="A6" s="80"/>
      <c r="B6" s="15" t="s">
        <v>25</v>
      </c>
      <c r="C6" s="5">
        <v>90</v>
      </c>
      <c r="D6" s="74">
        <v>16</v>
      </c>
      <c r="E6" s="75"/>
      <c r="F6" s="5">
        <f t="shared" si="0"/>
        <v>74</v>
      </c>
      <c r="G6" s="9">
        <f t="shared" si="1"/>
        <v>17.777777777777779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320</v>
      </c>
      <c r="E7" s="86"/>
      <c r="F7" s="7">
        <f t="shared" si="0"/>
        <v>228</v>
      </c>
      <c r="G7" s="17">
        <f t="shared" si="1"/>
        <v>58.394160583941598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3</v>
      </c>
      <c r="E8" s="82"/>
      <c r="F8" s="5">
        <f t="shared" si="0"/>
        <v>2</v>
      </c>
      <c r="G8" s="9">
        <f t="shared" si="1"/>
        <v>60</v>
      </c>
    </row>
    <row r="9" spans="1:7" x14ac:dyDescent="0.25">
      <c r="A9" s="80"/>
      <c r="B9" s="15" t="s">
        <v>22</v>
      </c>
      <c r="C9" s="5">
        <v>100</v>
      </c>
      <c r="D9" s="74">
        <v>51</v>
      </c>
      <c r="E9" s="75"/>
      <c r="F9" s="5">
        <f t="shared" si="0"/>
        <v>49</v>
      </c>
      <c r="G9" s="9">
        <f t="shared" si="1"/>
        <v>51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54</v>
      </c>
      <c r="E10" s="86"/>
      <c r="F10" s="7">
        <f t="shared" si="0"/>
        <v>51</v>
      </c>
      <c r="G10" s="17">
        <f t="shared" si="1"/>
        <v>51.428571428571423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13</v>
      </c>
      <c r="E11" s="82"/>
      <c r="F11" s="5">
        <f t="shared" si="0"/>
        <v>9</v>
      </c>
      <c r="G11" s="9">
        <f t="shared" si="1"/>
        <v>59.090909090909093</v>
      </c>
    </row>
    <row r="12" spans="1:7" x14ac:dyDescent="0.25">
      <c r="A12" s="80"/>
      <c r="B12" s="15" t="s">
        <v>19</v>
      </c>
      <c r="C12" s="5">
        <v>15</v>
      </c>
      <c r="D12" s="74">
        <v>10</v>
      </c>
      <c r="E12" s="75"/>
      <c r="F12" s="5">
        <f t="shared" si="0"/>
        <v>5</v>
      </c>
      <c r="G12" s="9">
        <f t="shared" si="1"/>
        <v>66.666666666666657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23</v>
      </c>
      <c r="E13" s="88"/>
      <c r="F13" s="7">
        <f t="shared" si="0"/>
        <v>14</v>
      </c>
      <c r="G13" s="13">
        <f t="shared" si="1"/>
        <v>62.162162162162161</v>
      </c>
    </row>
    <row r="14" spans="1:7" ht="23.25" thickBot="1" x14ac:dyDescent="0.3">
      <c r="A14" s="89" t="s">
        <v>18</v>
      </c>
      <c r="B14" s="90"/>
      <c r="C14" s="90"/>
      <c r="D14" s="36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68" t="s">
        <v>11</v>
      </c>
      <c r="B20" s="69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493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297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40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 x14ac:dyDescent="0.25">
      <c r="A34" s="57" t="s">
        <v>41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="130" zoomScaleNormal="130" workbookViewId="0">
      <selection activeCell="D5" sqref="D5:E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8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8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8" ht="15.75" thickBot="1" x14ac:dyDescent="0.3">
      <c r="A3" s="39" t="s">
        <v>30</v>
      </c>
      <c r="B3" s="20" t="s">
        <v>29</v>
      </c>
      <c r="C3" s="101"/>
      <c r="D3" s="102"/>
      <c r="E3" s="102"/>
      <c r="F3" s="101"/>
      <c r="G3" s="103"/>
    </row>
    <row r="4" spans="1:8" x14ac:dyDescent="0.25">
      <c r="A4" s="91" t="s">
        <v>28</v>
      </c>
      <c r="B4" s="19" t="s">
        <v>27</v>
      </c>
      <c r="C4" s="5">
        <v>450</v>
      </c>
      <c r="D4" s="92">
        <v>296</v>
      </c>
      <c r="E4" s="93"/>
      <c r="F4" s="5">
        <f t="shared" ref="F4:F13" si="0">C4-D4</f>
        <v>154</v>
      </c>
      <c r="G4" s="9">
        <f t="shared" ref="G4:G13" si="1">(D4/C4)*100</f>
        <v>65.777777777777786</v>
      </c>
    </row>
    <row r="5" spans="1:8" x14ac:dyDescent="0.25">
      <c r="A5" s="91"/>
      <c r="B5" s="19" t="s">
        <v>26</v>
      </c>
      <c r="C5" s="5">
        <v>8</v>
      </c>
      <c r="D5" s="94">
        <v>3</v>
      </c>
      <c r="E5" s="95"/>
      <c r="F5" s="5">
        <f t="shared" si="0"/>
        <v>5</v>
      </c>
      <c r="G5" s="9">
        <f t="shared" si="1"/>
        <v>37.5</v>
      </c>
    </row>
    <row r="6" spans="1:8" x14ac:dyDescent="0.25">
      <c r="A6" s="80"/>
      <c r="B6" s="15" t="s">
        <v>25</v>
      </c>
      <c r="C6" s="5">
        <v>90</v>
      </c>
      <c r="D6" s="74">
        <v>16</v>
      </c>
      <c r="E6" s="75"/>
      <c r="F6" s="5">
        <f t="shared" si="0"/>
        <v>74</v>
      </c>
      <c r="G6" s="9">
        <f t="shared" si="1"/>
        <v>17.777777777777779</v>
      </c>
    </row>
    <row r="7" spans="1:8" x14ac:dyDescent="0.25">
      <c r="A7" s="96" t="s">
        <v>4</v>
      </c>
      <c r="B7" s="83"/>
      <c r="C7" s="7">
        <f>SUM(C4:C6)</f>
        <v>548</v>
      </c>
      <c r="D7" s="85">
        <f>SUM(D4:E6)</f>
        <v>315</v>
      </c>
      <c r="E7" s="86"/>
      <c r="F7" s="7">
        <f t="shared" si="0"/>
        <v>233</v>
      </c>
      <c r="G7" s="17">
        <f t="shared" si="1"/>
        <v>57.481751824817515</v>
      </c>
      <c r="H7">
        <v>316</v>
      </c>
    </row>
    <row r="8" spans="1:8" x14ac:dyDescent="0.25">
      <c r="A8" s="79" t="s">
        <v>24</v>
      </c>
      <c r="B8" s="18" t="s">
        <v>23</v>
      </c>
      <c r="C8" s="5">
        <v>5</v>
      </c>
      <c r="D8" s="81">
        <v>2</v>
      </c>
      <c r="E8" s="82"/>
      <c r="F8" s="5">
        <f t="shared" si="0"/>
        <v>3</v>
      </c>
      <c r="G8" s="9">
        <f t="shared" si="1"/>
        <v>40</v>
      </c>
      <c r="H8">
        <v>52</v>
      </c>
    </row>
    <row r="9" spans="1:8" x14ac:dyDescent="0.25">
      <c r="A9" s="80"/>
      <c r="B9" s="15" t="s">
        <v>22</v>
      </c>
      <c r="C9" s="5">
        <v>100</v>
      </c>
      <c r="D9" s="74">
        <v>50</v>
      </c>
      <c r="E9" s="75"/>
      <c r="F9" s="5">
        <f t="shared" si="0"/>
        <v>50</v>
      </c>
      <c r="G9" s="9">
        <f t="shared" si="1"/>
        <v>50</v>
      </c>
      <c r="H9">
        <v>22</v>
      </c>
    </row>
    <row r="10" spans="1:8" x14ac:dyDescent="0.25">
      <c r="A10" s="83" t="s">
        <v>4</v>
      </c>
      <c r="B10" s="84"/>
      <c r="C10" s="7">
        <f>SUM(C8:C9)</f>
        <v>105</v>
      </c>
      <c r="D10" s="85">
        <f>SUM(D8:E9)</f>
        <v>52</v>
      </c>
      <c r="E10" s="86"/>
      <c r="F10" s="7">
        <f t="shared" si="0"/>
        <v>53</v>
      </c>
      <c r="G10" s="17">
        <f t="shared" si="1"/>
        <v>49.523809523809526</v>
      </c>
      <c r="H10">
        <f>SUM(H7:H9)</f>
        <v>390</v>
      </c>
    </row>
    <row r="11" spans="1:8" x14ac:dyDescent="0.25">
      <c r="A11" s="79" t="s">
        <v>21</v>
      </c>
      <c r="B11" s="16" t="s">
        <v>20</v>
      </c>
      <c r="C11" s="5">
        <v>22</v>
      </c>
      <c r="D11" s="81">
        <v>13</v>
      </c>
      <c r="E11" s="82"/>
      <c r="F11" s="5">
        <f t="shared" si="0"/>
        <v>9</v>
      </c>
      <c r="G11" s="9">
        <f t="shared" si="1"/>
        <v>59.090909090909093</v>
      </c>
      <c r="H11">
        <v>59</v>
      </c>
    </row>
    <row r="12" spans="1:8" x14ac:dyDescent="0.25">
      <c r="A12" s="80"/>
      <c r="B12" s="15" t="s">
        <v>19</v>
      </c>
      <c r="C12" s="5">
        <v>15</v>
      </c>
      <c r="D12" s="74">
        <v>9</v>
      </c>
      <c r="E12" s="75"/>
      <c r="F12" s="5">
        <f t="shared" si="0"/>
        <v>6</v>
      </c>
      <c r="G12" s="9">
        <f t="shared" si="1"/>
        <v>60</v>
      </c>
      <c r="H12">
        <v>27</v>
      </c>
    </row>
    <row r="13" spans="1:8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22</v>
      </c>
      <c r="E13" s="88"/>
      <c r="F13" s="7">
        <f t="shared" si="0"/>
        <v>15</v>
      </c>
      <c r="G13" s="13">
        <f t="shared" si="1"/>
        <v>59.45945945945946</v>
      </c>
      <c r="H13">
        <v>10</v>
      </c>
    </row>
    <row r="14" spans="1:8" ht="23.25" thickBot="1" x14ac:dyDescent="0.3">
      <c r="A14" s="89" t="s">
        <v>18</v>
      </c>
      <c r="B14" s="90"/>
      <c r="C14" s="90"/>
      <c r="D14" s="38" t="s">
        <v>17</v>
      </c>
      <c r="E14" s="21" t="s">
        <v>16</v>
      </c>
      <c r="F14" s="22"/>
      <c r="G14" s="23"/>
      <c r="H14">
        <f>SUM(H10:H13)</f>
        <v>486</v>
      </c>
    </row>
    <row r="15" spans="1:8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8" x14ac:dyDescent="0.25">
      <c r="A16" s="66" t="s">
        <v>15</v>
      </c>
      <c r="B16" s="6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68" t="s">
        <v>11</v>
      </c>
      <c r="B20" s="69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485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305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40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 x14ac:dyDescent="0.25">
      <c r="A34" s="57" t="s">
        <v>42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B36" sqref="B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41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295</v>
      </c>
      <c r="E4" s="93"/>
      <c r="F4" s="5">
        <f t="shared" ref="F4:F13" si="0">C4-D4</f>
        <v>155</v>
      </c>
      <c r="G4" s="9">
        <f t="shared" ref="G4:G13" si="1">(D4/C4)*100</f>
        <v>65.555555555555557</v>
      </c>
    </row>
    <row r="5" spans="1:7" x14ac:dyDescent="0.25">
      <c r="A5" s="91"/>
      <c r="B5" s="19" t="s">
        <v>26</v>
      </c>
      <c r="C5" s="5">
        <v>8</v>
      </c>
      <c r="D5" s="94">
        <v>3</v>
      </c>
      <c r="E5" s="95"/>
      <c r="F5" s="5">
        <f t="shared" si="0"/>
        <v>5</v>
      </c>
      <c r="G5" s="9">
        <f t="shared" si="1"/>
        <v>37.5</v>
      </c>
    </row>
    <row r="6" spans="1:7" x14ac:dyDescent="0.25">
      <c r="A6" s="80"/>
      <c r="B6" s="15" t="s">
        <v>25</v>
      </c>
      <c r="C6" s="5">
        <v>90</v>
      </c>
      <c r="D6" s="74">
        <v>16</v>
      </c>
      <c r="E6" s="75"/>
      <c r="F6" s="5">
        <f t="shared" si="0"/>
        <v>74</v>
      </c>
      <c r="G6" s="9">
        <f t="shared" si="1"/>
        <v>17.777777777777779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314</v>
      </c>
      <c r="E7" s="86"/>
      <c r="F7" s="7">
        <f t="shared" si="0"/>
        <v>234</v>
      </c>
      <c r="G7" s="17">
        <f t="shared" si="1"/>
        <v>57.299270072992705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2</v>
      </c>
      <c r="E8" s="82"/>
      <c r="F8" s="5">
        <f t="shared" si="0"/>
        <v>3</v>
      </c>
      <c r="G8" s="9">
        <f t="shared" si="1"/>
        <v>40</v>
      </c>
    </row>
    <row r="9" spans="1:7" x14ac:dyDescent="0.25">
      <c r="A9" s="80"/>
      <c r="B9" s="15" t="s">
        <v>22</v>
      </c>
      <c r="C9" s="5">
        <v>100</v>
      </c>
      <c r="D9" s="74">
        <v>49</v>
      </c>
      <c r="E9" s="75"/>
      <c r="F9" s="5">
        <f t="shared" si="0"/>
        <v>51</v>
      </c>
      <c r="G9" s="9">
        <f t="shared" si="1"/>
        <v>49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51</v>
      </c>
      <c r="E10" s="86"/>
      <c r="F10" s="7">
        <f t="shared" si="0"/>
        <v>54</v>
      </c>
      <c r="G10" s="17">
        <f t="shared" si="1"/>
        <v>48.571428571428569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13</v>
      </c>
      <c r="E11" s="82"/>
      <c r="F11" s="5">
        <f t="shared" si="0"/>
        <v>9</v>
      </c>
      <c r="G11" s="9">
        <f t="shared" si="1"/>
        <v>59.090909090909093</v>
      </c>
    </row>
    <row r="12" spans="1:7" x14ac:dyDescent="0.25">
      <c r="A12" s="80"/>
      <c r="B12" s="15" t="s">
        <v>19</v>
      </c>
      <c r="C12" s="5">
        <v>15</v>
      </c>
      <c r="D12" s="74">
        <v>9</v>
      </c>
      <c r="E12" s="75"/>
      <c r="F12" s="5">
        <f t="shared" si="0"/>
        <v>6</v>
      </c>
      <c r="G12" s="9">
        <f t="shared" si="1"/>
        <v>60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22</v>
      </c>
      <c r="E13" s="88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89" t="s">
        <v>18</v>
      </c>
      <c r="B14" s="90"/>
      <c r="C14" s="90"/>
      <c r="D14" s="40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8" t="s">
        <v>11</v>
      </c>
      <c r="B20" s="69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484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306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40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 x14ac:dyDescent="0.25">
      <c r="A34" s="57" t="s">
        <v>43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F38" sqref="F38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43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294</v>
      </c>
      <c r="E4" s="93"/>
      <c r="F4" s="5">
        <f t="shared" ref="F4:F13" si="0">C4-D4</f>
        <v>156</v>
      </c>
      <c r="G4" s="9">
        <f t="shared" ref="G4:G13" si="1">(D4/C4)*100</f>
        <v>65.333333333333329</v>
      </c>
    </row>
    <row r="5" spans="1:7" x14ac:dyDescent="0.25">
      <c r="A5" s="91"/>
      <c r="B5" s="19" t="s">
        <v>26</v>
      </c>
      <c r="C5" s="5">
        <v>8</v>
      </c>
      <c r="D5" s="94">
        <v>3</v>
      </c>
      <c r="E5" s="95"/>
      <c r="F5" s="5">
        <f t="shared" si="0"/>
        <v>5</v>
      </c>
      <c r="G5" s="9">
        <f t="shared" si="1"/>
        <v>37.5</v>
      </c>
    </row>
    <row r="6" spans="1:7" x14ac:dyDescent="0.25">
      <c r="A6" s="80"/>
      <c r="B6" s="15" t="s">
        <v>25</v>
      </c>
      <c r="C6" s="5">
        <v>90</v>
      </c>
      <c r="D6" s="74">
        <v>15</v>
      </c>
      <c r="E6" s="75"/>
      <c r="F6" s="5">
        <f t="shared" si="0"/>
        <v>75</v>
      </c>
      <c r="G6" s="9">
        <f t="shared" si="1"/>
        <v>16.666666666666664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312</v>
      </c>
      <c r="E7" s="86"/>
      <c r="F7" s="7">
        <f t="shared" si="0"/>
        <v>236</v>
      </c>
      <c r="G7" s="17">
        <f t="shared" si="1"/>
        <v>56.934306569343065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2</v>
      </c>
      <c r="E8" s="82"/>
      <c r="F8" s="5">
        <f t="shared" si="0"/>
        <v>3</v>
      </c>
      <c r="G8" s="9">
        <f t="shared" si="1"/>
        <v>40</v>
      </c>
    </row>
    <row r="9" spans="1:7" x14ac:dyDescent="0.25">
      <c r="A9" s="80"/>
      <c r="B9" s="15" t="s">
        <v>22</v>
      </c>
      <c r="C9" s="5">
        <v>100</v>
      </c>
      <c r="D9" s="74">
        <v>47</v>
      </c>
      <c r="E9" s="75"/>
      <c r="F9" s="5">
        <f t="shared" si="0"/>
        <v>53</v>
      </c>
      <c r="G9" s="9">
        <f t="shared" si="1"/>
        <v>47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49</v>
      </c>
      <c r="E10" s="86"/>
      <c r="F10" s="7">
        <f t="shared" si="0"/>
        <v>56</v>
      </c>
      <c r="G10" s="17">
        <f t="shared" si="1"/>
        <v>46.666666666666664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13</v>
      </c>
      <c r="E11" s="82"/>
      <c r="F11" s="5">
        <f t="shared" si="0"/>
        <v>9</v>
      </c>
      <c r="G11" s="9">
        <f t="shared" si="1"/>
        <v>59.090909090909093</v>
      </c>
    </row>
    <row r="12" spans="1:7" x14ac:dyDescent="0.25">
      <c r="A12" s="80"/>
      <c r="B12" s="15" t="s">
        <v>19</v>
      </c>
      <c r="C12" s="5">
        <v>15</v>
      </c>
      <c r="D12" s="74">
        <v>9</v>
      </c>
      <c r="E12" s="75"/>
      <c r="F12" s="5">
        <f t="shared" si="0"/>
        <v>6</v>
      </c>
      <c r="G12" s="9">
        <f t="shared" si="1"/>
        <v>60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22</v>
      </c>
      <c r="E13" s="88"/>
      <c r="F13" s="7">
        <f t="shared" si="0"/>
        <v>15</v>
      </c>
      <c r="G13" s="13">
        <f t="shared" si="1"/>
        <v>59.45945945945946</v>
      </c>
    </row>
    <row r="14" spans="1:7" ht="23.25" thickBot="1" x14ac:dyDescent="0.3">
      <c r="A14" s="89" t="s">
        <v>18</v>
      </c>
      <c r="B14" s="90"/>
      <c r="C14" s="90"/>
      <c r="D14" s="42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8" t="s">
        <v>11</v>
      </c>
      <c r="B20" s="69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60</v>
      </c>
      <c r="E21" s="8">
        <f>SUM(E15:E20)</f>
        <v>27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480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310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40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 x14ac:dyDescent="0.25">
      <c r="A34" s="57" t="s">
        <v>44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4" sqref="A34:G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44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292</v>
      </c>
      <c r="E4" s="93"/>
      <c r="F4" s="5">
        <f t="shared" ref="F4:F13" si="0">C4-D4</f>
        <v>158</v>
      </c>
      <c r="G4" s="9">
        <f t="shared" ref="G4:G13" si="1">(D4/C4)*100</f>
        <v>64.888888888888886</v>
      </c>
    </row>
    <row r="5" spans="1:7" x14ac:dyDescent="0.25">
      <c r="A5" s="91"/>
      <c r="B5" s="19" t="s">
        <v>26</v>
      </c>
      <c r="C5" s="5">
        <v>8</v>
      </c>
      <c r="D5" s="94">
        <v>3</v>
      </c>
      <c r="E5" s="95"/>
      <c r="F5" s="5">
        <f t="shared" si="0"/>
        <v>5</v>
      </c>
      <c r="G5" s="9">
        <f t="shared" si="1"/>
        <v>37.5</v>
      </c>
    </row>
    <row r="6" spans="1:7" x14ac:dyDescent="0.25">
      <c r="A6" s="80"/>
      <c r="B6" s="15" t="s">
        <v>25</v>
      </c>
      <c r="C6" s="5">
        <v>90</v>
      </c>
      <c r="D6" s="74">
        <v>13</v>
      </c>
      <c r="E6" s="75"/>
      <c r="F6" s="5">
        <f t="shared" si="0"/>
        <v>77</v>
      </c>
      <c r="G6" s="9">
        <f t="shared" si="1"/>
        <v>14.444444444444443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308</v>
      </c>
      <c r="E7" s="86"/>
      <c r="F7" s="7">
        <f t="shared" si="0"/>
        <v>240</v>
      </c>
      <c r="G7" s="17">
        <f t="shared" si="1"/>
        <v>56.20437956204379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2</v>
      </c>
      <c r="E8" s="82"/>
      <c r="F8" s="5">
        <f t="shared" si="0"/>
        <v>3</v>
      </c>
      <c r="G8" s="9">
        <f t="shared" si="1"/>
        <v>40</v>
      </c>
    </row>
    <row r="9" spans="1:7" x14ac:dyDescent="0.25">
      <c r="A9" s="80"/>
      <c r="B9" s="15" t="s">
        <v>22</v>
      </c>
      <c r="C9" s="5">
        <v>100</v>
      </c>
      <c r="D9" s="74">
        <v>43</v>
      </c>
      <c r="E9" s="75"/>
      <c r="F9" s="5">
        <f t="shared" si="0"/>
        <v>57</v>
      </c>
      <c r="G9" s="9">
        <f t="shared" si="1"/>
        <v>43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45</v>
      </c>
      <c r="E10" s="86"/>
      <c r="F10" s="7">
        <f t="shared" si="0"/>
        <v>60</v>
      </c>
      <c r="G10" s="17">
        <f t="shared" si="1"/>
        <v>42.857142857142854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12</v>
      </c>
      <c r="E11" s="82"/>
      <c r="F11" s="5">
        <f t="shared" si="0"/>
        <v>10</v>
      </c>
      <c r="G11" s="9">
        <f t="shared" si="1"/>
        <v>54.54545454545454</v>
      </c>
    </row>
    <row r="12" spans="1:7" x14ac:dyDescent="0.25">
      <c r="A12" s="80"/>
      <c r="B12" s="15" t="s">
        <v>19</v>
      </c>
      <c r="C12" s="5">
        <v>15</v>
      </c>
      <c r="D12" s="74">
        <v>9</v>
      </c>
      <c r="E12" s="75"/>
      <c r="F12" s="5">
        <f t="shared" si="0"/>
        <v>6</v>
      </c>
      <c r="G12" s="9">
        <f t="shared" si="1"/>
        <v>60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21</v>
      </c>
      <c r="E13" s="88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9" t="s">
        <v>18</v>
      </c>
      <c r="B14" s="90"/>
      <c r="C14" s="90"/>
      <c r="D14" s="45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8" t="s">
        <v>11</v>
      </c>
      <c r="B20" s="6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59</v>
      </c>
      <c r="E21" s="8">
        <f>SUM(E15:E20)</f>
        <v>28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471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319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42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 x14ac:dyDescent="0.25">
      <c r="A34" s="57" t="s">
        <v>45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="130" zoomScaleNormal="130" workbookViewId="0">
      <selection activeCell="I35" sqref="I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47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291</v>
      </c>
      <c r="E4" s="93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91"/>
      <c r="B5" s="19" t="s">
        <v>26</v>
      </c>
      <c r="C5" s="5">
        <v>8</v>
      </c>
      <c r="D5" s="104">
        <v>3</v>
      </c>
      <c r="E5" s="105"/>
      <c r="F5" s="5">
        <f t="shared" si="0"/>
        <v>5</v>
      </c>
      <c r="G5" s="9">
        <f t="shared" si="1"/>
        <v>37.5</v>
      </c>
    </row>
    <row r="6" spans="1:7" x14ac:dyDescent="0.25">
      <c r="A6" s="80"/>
      <c r="B6" s="15" t="s">
        <v>25</v>
      </c>
      <c r="C6" s="5">
        <v>90</v>
      </c>
      <c r="D6" s="74">
        <v>12</v>
      </c>
      <c r="E6" s="75"/>
      <c r="F6" s="5">
        <f t="shared" si="0"/>
        <v>78</v>
      </c>
      <c r="G6" s="9">
        <f t="shared" si="1"/>
        <v>13.333333333333334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306</v>
      </c>
      <c r="E7" s="86"/>
      <c r="F7" s="7">
        <f t="shared" si="0"/>
        <v>242</v>
      </c>
      <c r="G7" s="17">
        <f t="shared" si="1"/>
        <v>55.839416058394164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2</v>
      </c>
      <c r="E8" s="82"/>
      <c r="F8" s="5">
        <f t="shared" si="0"/>
        <v>3</v>
      </c>
      <c r="G8" s="9">
        <f t="shared" si="1"/>
        <v>40</v>
      </c>
    </row>
    <row r="9" spans="1:7" x14ac:dyDescent="0.25">
      <c r="A9" s="80"/>
      <c r="B9" s="15" t="s">
        <v>22</v>
      </c>
      <c r="C9" s="5">
        <v>100</v>
      </c>
      <c r="D9" s="74">
        <v>43</v>
      </c>
      <c r="E9" s="75"/>
      <c r="F9" s="5">
        <f t="shared" si="0"/>
        <v>57</v>
      </c>
      <c r="G9" s="9">
        <f t="shared" si="1"/>
        <v>43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45</v>
      </c>
      <c r="E10" s="86"/>
      <c r="F10" s="7">
        <f t="shared" si="0"/>
        <v>60</v>
      </c>
      <c r="G10" s="17">
        <f t="shared" si="1"/>
        <v>42.857142857142854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12</v>
      </c>
      <c r="E11" s="82"/>
      <c r="F11" s="5">
        <f t="shared" si="0"/>
        <v>10</v>
      </c>
      <c r="G11" s="9">
        <f t="shared" si="1"/>
        <v>54.54545454545454</v>
      </c>
    </row>
    <row r="12" spans="1:7" x14ac:dyDescent="0.25">
      <c r="A12" s="80"/>
      <c r="B12" s="15" t="s">
        <v>19</v>
      </c>
      <c r="C12" s="5">
        <v>15</v>
      </c>
      <c r="D12" s="74">
        <v>9</v>
      </c>
      <c r="E12" s="75"/>
      <c r="F12" s="5">
        <f t="shared" si="0"/>
        <v>6</v>
      </c>
      <c r="G12" s="9">
        <f t="shared" si="1"/>
        <v>60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21</v>
      </c>
      <c r="E13" s="88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9" t="s">
        <v>18</v>
      </c>
      <c r="B14" s="90"/>
      <c r="C14" s="90"/>
      <c r="D14" s="46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8" t="s">
        <v>11</v>
      </c>
      <c r="B20" s="6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59</v>
      </c>
      <c r="E21" s="8">
        <f>SUM(E15:E20)</f>
        <v>28</v>
      </c>
      <c r="F21" s="7">
        <f t="shared" si="2"/>
        <v>1</v>
      </c>
      <c r="G21" s="11">
        <f t="shared" si="3"/>
        <v>98.86363636363636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469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321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42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 x14ac:dyDescent="0.25">
      <c r="A34" s="57" t="s">
        <v>46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7" zoomScale="130" zoomScaleNormal="130" workbookViewId="0">
      <selection activeCell="A34" sqref="A34:G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49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291</v>
      </c>
      <c r="E4" s="93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91"/>
      <c r="B5" s="19" t="s">
        <v>26</v>
      </c>
      <c r="C5" s="5">
        <v>8</v>
      </c>
      <c r="D5" s="104">
        <v>3</v>
      </c>
      <c r="E5" s="105"/>
      <c r="F5" s="5">
        <f t="shared" si="0"/>
        <v>5</v>
      </c>
      <c r="G5" s="9">
        <f t="shared" si="1"/>
        <v>37.5</v>
      </c>
    </row>
    <row r="6" spans="1:7" x14ac:dyDescent="0.25">
      <c r="A6" s="80"/>
      <c r="B6" s="15" t="s">
        <v>25</v>
      </c>
      <c r="C6" s="5">
        <v>90</v>
      </c>
      <c r="D6" s="74">
        <v>12</v>
      </c>
      <c r="E6" s="75"/>
      <c r="F6" s="5">
        <f t="shared" si="0"/>
        <v>78</v>
      </c>
      <c r="G6" s="9">
        <f t="shared" si="1"/>
        <v>13.333333333333334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306</v>
      </c>
      <c r="E7" s="86"/>
      <c r="F7" s="7">
        <f t="shared" si="0"/>
        <v>242</v>
      </c>
      <c r="G7" s="17">
        <f t="shared" si="1"/>
        <v>55.839416058394164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2</v>
      </c>
      <c r="E8" s="82"/>
      <c r="F8" s="5">
        <f t="shared" si="0"/>
        <v>3</v>
      </c>
      <c r="G8" s="9">
        <f t="shared" si="1"/>
        <v>40</v>
      </c>
    </row>
    <row r="9" spans="1:7" x14ac:dyDescent="0.25">
      <c r="A9" s="80"/>
      <c r="B9" s="15" t="s">
        <v>22</v>
      </c>
      <c r="C9" s="5">
        <v>100</v>
      </c>
      <c r="D9" s="74">
        <v>43</v>
      </c>
      <c r="E9" s="75"/>
      <c r="F9" s="5">
        <f t="shared" si="0"/>
        <v>57</v>
      </c>
      <c r="G9" s="9">
        <f t="shared" si="1"/>
        <v>43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45</v>
      </c>
      <c r="E10" s="86"/>
      <c r="F10" s="7">
        <f t="shared" si="0"/>
        <v>60</v>
      </c>
      <c r="G10" s="17">
        <f t="shared" si="1"/>
        <v>42.857142857142854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12</v>
      </c>
      <c r="E11" s="82"/>
      <c r="F11" s="5">
        <f t="shared" si="0"/>
        <v>10</v>
      </c>
      <c r="G11" s="9">
        <f t="shared" si="1"/>
        <v>54.54545454545454</v>
      </c>
    </row>
    <row r="12" spans="1:7" x14ac:dyDescent="0.25">
      <c r="A12" s="80"/>
      <c r="B12" s="15" t="s">
        <v>19</v>
      </c>
      <c r="C12" s="5">
        <v>15</v>
      </c>
      <c r="D12" s="74">
        <v>9</v>
      </c>
      <c r="E12" s="75"/>
      <c r="F12" s="5">
        <f t="shared" si="0"/>
        <v>6</v>
      </c>
      <c r="G12" s="9">
        <f t="shared" si="1"/>
        <v>60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21</v>
      </c>
      <c r="E13" s="88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9" t="s">
        <v>18</v>
      </c>
      <c r="B14" s="90"/>
      <c r="C14" s="90"/>
      <c r="D14" s="48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6" t="s">
        <v>15</v>
      </c>
      <c r="B16" s="67"/>
      <c r="C16" s="5">
        <v>1</v>
      </c>
      <c r="D16" s="5">
        <v>0</v>
      </c>
      <c r="E16" s="5">
        <v>0</v>
      </c>
      <c r="F16" s="5">
        <f t="shared" si="2"/>
        <v>1</v>
      </c>
      <c r="G16" s="9">
        <f t="shared" si="3"/>
        <v>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8" t="s">
        <v>11</v>
      </c>
      <c r="B20" s="69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468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322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43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44.25" customHeight="1" x14ac:dyDescent="0.25">
      <c r="A34" s="57" t="s">
        <v>47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51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291</v>
      </c>
      <c r="E4" s="93"/>
      <c r="F4" s="5">
        <f t="shared" ref="F4:F13" si="0">C4-D4</f>
        <v>159</v>
      </c>
      <c r="G4" s="9">
        <f t="shared" ref="G4:G13" si="1">(D4/C4)*100</f>
        <v>64.666666666666657</v>
      </c>
    </row>
    <row r="5" spans="1:7" x14ac:dyDescent="0.25">
      <c r="A5" s="91"/>
      <c r="B5" s="19" t="s">
        <v>26</v>
      </c>
      <c r="C5" s="5">
        <v>8</v>
      </c>
      <c r="D5" s="104">
        <v>3</v>
      </c>
      <c r="E5" s="105"/>
      <c r="F5" s="5">
        <f t="shared" si="0"/>
        <v>5</v>
      </c>
      <c r="G5" s="9">
        <f t="shared" si="1"/>
        <v>37.5</v>
      </c>
    </row>
    <row r="6" spans="1:7" x14ac:dyDescent="0.25">
      <c r="A6" s="80"/>
      <c r="B6" s="15" t="s">
        <v>25</v>
      </c>
      <c r="C6" s="5">
        <v>90</v>
      </c>
      <c r="D6" s="74">
        <v>12</v>
      </c>
      <c r="E6" s="75"/>
      <c r="F6" s="5">
        <f t="shared" si="0"/>
        <v>78</v>
      </c>
      <c r="G6" s="9">
        <f t="shared" si="1"/>
        <v>13.333333333333334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306</v>
      </c>
      <c r="E7" s="86"/>
      <c r="F7" s="7">
        <f t="shared" si="0"/>
        <v>242</v>
      </c>
      <c r="G7" s="17">
        <f t="shared" si="1"/>
        <v>55.839416058394164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2</v>
      </c>
      <c r="E8" s="82"/>
      <c r="F8" s="5">
        <f t="shared" si="0"/>
        <v>3</v>
      </c>
      <c r="G8" s="9">
        <f t="shared" si="1"/>
        <v>40</v>
      </c>
    </row>
    <row r="9" spans="1:7" x14ac:dyDescent="0.25">
      <c r="A9" s="80"/>
      <c r="B9" s="15" t="s">
        <v>22</v>
      </c>
      <c r="C9" s="5">
        <v>100</v>
      </c>
      <c r="D9" s="74">
        <v>42</v>
      </c>
      <c r="E9" s="75"/>
      <c r="F9" s="5">
        <f t="shared" si="0"/>
        <v>58</v>
      </c>
      <c r="G9" s="9">
        <f t="shared" si="1"/>
        <v>42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44</v>
      </c>
      <c r="E10" s="86"/>
      <c r="F10" s="7">
        <f t="shared" si="0"/>
        <v>61</v>
      </c>
      <c r="G10" s="17">
        <f t="shared" si="1"/>
        <v>41.904761904761905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12</v>
      </c>
      <c r="E11" s="82"/>
      <c r="F11" s="5">
        <f t="shared" si="0"/>
        <v>10</v>
      </c>
      <c r="G11" s="9">
        <f t="shared" si="1"/>
        <v>54.54545454545454</v>
      </c>
    </row>
    <row r="12" spans="1:7" x14ac:dyDescent="0.25">
      <c r="A12" s="80"/>
      <c r="B12" s="15" t="s">
        <v>19</v>
      </c>
      <c r="C12" s="5">
        <v>15</v>
      </c>
      <c r="D12" s="74">
        <v>9</v>
      </c>
      <c r="E12" s="75"/>
      <c r="F12" s="5">
        <f t="shared" si="0"/>
        <v>6</v>
      </c>
      <c r="G12" s="9">
        <f t="shared" si="1"/>
        <v>60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21</v>
      </c>
      <c r="E13" s="88"/>
      <c r="F13" s="7">
        <f t="shared" si="0"/>
        <v>16</v>
      </c>
      <c r="G13" s="13">
        <f t="shared" si="1"/>
        <v>56.756756756756758</v>
      </c>
    </row>
    <row r="14" spans="1:7" ht="23.25" thickBot="1" x14ac:dyDescent="0.3">
      <c r="A14" s="89" t="s">
        <v>18</v>
      </c>
      <c r="B14" s="90"/>
      <c r="C14" s="90"/>
      <c r="D14" s="50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19</v>
      </c>
      <c r="E15" s="5">
        <v>0</v>
      </c>
      <c r="F15" s="5">
        <f t="shared" ref="F15:F21" si="2">C15-D15-E15</f>
        <v>1</v>
      </c>
      <c r="G15" s="9">
        <f t="shared" ref="G15:G23" si="3">((D15+E15)/C15)*100</f>
        <v>95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8" t="s">
        <v>11</v>
      </c>
      <c r="B20" s="69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467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323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43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50.25" customHeight="1" x14ac:dyDescent="0.25">
      <c r="A34" s="57" t="s">
        <v>49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9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7" t="s">
        <v>36</v>
      </c>
      <c r="B1" s="97"/>
      <c r="C1" s="97"/>
      <c r="D1" s="97"/>
      <c r="E1" s="97"/>
      <c r="F1" s="97"/>
      <c r="G1" s="97"/>
    </row>
    <row r="2" spans="1:7" ht="15" customHeight="1" thickBot="1" x14ac:dyDescent="0.3">
      <c r="A2" s="98" t="s">
        <v>35</v>
      </c>
      <c r="B2" s="99"/>
      <c r="C2" s="100" t="s">
        <v>34</v>
      </c>
      <c r="D2" s="102" t="s">
        <v>33</v>
      </c>
      <c r="E2" s="102"/>
      <c r="F2" s="100" t="s">
        <v>32</v>
      </c>
      <c r="G2" s="103" t="s">
        <v>31</v>
      </c>
    </row>
    <row r="3" spans="1:7" ht="15.75" thickBot="1" x14ac:dyDescent="0.3">
      <c r="A3" s="53" t="s">
        <v>30</v>
      </c>
      <c r="B3" s="20" t="s">
        <v>29</v>
      </c>
      <c r="C3" s="101"/>
      <c r="D3" s="102"/>
      <c r="E3" s="102"/>
      <c r="F3" s="101"/>
      <c r="G3" s="103"/>
    </row>
    <row r="4" spans="1:7" x14ac:dyDescent="0.25">
      <c r="A4" s="91" t="s">
        <v>28</v>
      </c>
      <c r="B4" s="19" t="s">
        <v>27</v>
      </c>
      <c r="C4" s="5">
        <v>450</v>
      </c>
      <c r="D4" s="92">
        <v>290</v>
      </c>
      <c r="E4" s="93"/>
      <c r="F4" s="5">
        <f t="shared" ref="F4:F13" si="0">C4-D4</f>
        <v>160</v>
      </c>
      <c r="G4" s="9">
        <f t="shared" ref="G4:G13" si="1">(D4/C4)*100</f>
        <v>64.444444444444443</v>
      </c>
    </row>
    <row r="5" spans="1:7" x14ac:dyDescent="0.25">
      <c r="A5" s="91"/>
      <c r="B5" s="19" t="s">
        <v>26</v>
      </c>
      <c r="C5" s="5">
        <v>8</v>
      </c>
      <c r="D5" s="104">
        <v>3</v>
      </c>
      <c r="E5" s="105"/>
      <c r="F5" s="5">
        <f t="shared" si="0"/>
        <v>5</v>
      </c>
      <c r="G5" s="9">
        <f t="shared" si="1"/>
        <v>37.5</v>
      </c>
    </row>
    <row r="6" spans="1:7" x14ac:dyDescent="0.25">
      <c r="A6" s="80"/>
      <c r="B6" s="15" t="s">
        <v>25</v>
      </c>
      <c r="C6" s="5">
        <v>90</v>
      </c>
      <c r="D6" s="74">
        <v>12</v>
      </c>
      <c r="E6" s="75"/>
      <c r="F6" s="5">
        <f t="shared" si="0"/>
        <v>78</v>
      </c>
      <c r="G6" s="9">
        <f t="shared" si="1"/>
        <v>13.333333333333334</v>
      </c>
    </row>
    <row r="7" spans="1:7" x14ac:dyDescent="0.25">
      <c r="A7" s="96" t="s">
        <v>4</v>
      </c>
      <c r="B7" s="83"/>
      <c r="C7" s="7">
        <f>SUM(C4:C6)</f>
        <v>548</v>
      </c>
      <c r="D7" s="85">
        <f>SUM(D4:E6)</f>
        <v>305</v>
      </c>
      <c r="E7" s="86"/>
      <c r="F7" s="7">
        <f t="shared" si="0"/>
        <v>243</v>
      </c>
      <c r="G7" s="17">
        <f t="shared" si="1"/>
        <v>55.65693430656934</v>
      </c>
    </row>
    <row r="8" spans="1:7" x14ac:dyDescent="0.25">
      <c r="A8" s="79" t="s">
        <v>24</v>
      </c>
      <c r="B8" s="18" t="s">
        <v>23</v>
      </c>
      <c r="C8" s="5">
        <v>5</v>
      </c>
      <c r="D8" s="81">
        <v>2</v>
      </c>
      <c r="E8" s="82"/>
      <c r="F8" s="5">
        <f t="shared" si="0"/>
        <v>3</v>
      </c>
      <c r="G8" s="9">
        <f t="shared" si="1"/>
        <v>40</v>
      </c>
    </row>
    <row r="9" spans="1:7" x14ac:dyDescent="0.25">
      <c r="A9" s="80"/>
      <c r="B9" s="15" t="s">
        <v>22</v>
      </c>
      <c r="C9" s="5">
        <v>100</v>
      </c>
      <c r="D9" s="74">
        <v>41</v>
      </c>
      <c r="E9" s="75"/>
      <c r="F9" s="5">
        <f t="shared" si="0"/>
        <v>59</v>
      </c>
      <c r="G9" s="9">
        <f t="shared" si="1"/>
        <v>41</v>
      </c>
    </row>
    <row r="10" spans="1:7" x14ac:dyDescent="0.25">
      <c r="A10" s="83" t="s">
        <v>4</v>
      </c>
      <c r="B10" s="84"/>
      <c r="C10" s="7">
        <f>SUM(C8:C9)</f>
        <v>105</v>
      </c>
      <c r="D10" s="85">
        <f>SUM(D8:E9)</f>
        <v>43</v>
      </c>
      <c r="E10" s="86"/>
      <c r="F10" s="7">
        <f t="shared" si="0"/>
        <v>62</v>
      </c>
      <c r="G10" s="17">
        <f t="shared" si="1"/>
        <v>40.952380952380949</v>
      </c>
    </row>
    <row r="11" spans="1:7" x14ac:dyDescent="0.25">
      <c r="A11" s="79" t="s">
        <v>21</v>
      </c>
      <c r="B11" s="16" t="s">
        <v>20</v>
      </c>
      <c r="C11" s="5">
        <v>22</v>
      </c>
      <c r="D11" s="81">
        <v>11</v>
      </c>
      <c r="E11" s="82"/>
      <c r="F11" s="5">
        <f t="shared" si="0"/>
        <v>11</v>
      </c>
      <c r="G11" s="9">
        <f t="shared" si="1"/>
        <v>50</v>
      </c>
    </row>
    <row r="12" spans="1:7" x14ac:dyDescent="0.25">
      <c r="A12" s="80"/>
      <c r="B12" s="15" t="s">
        <v>19</v>
      </c>
      <c r="C12" s="5">
        <v>15</v>
      </c>
      <c r="D12" s="74">
        <v>9</v>
      </c>
      <c r="E12" s="75"/>
      <c r="F12" s="5">
        <f t="shared" si="0"/>
        <v>6</v>
      </c>
      <c r="G12" s="9">
        <f t="shared" si="1"/>
        <v>60</v>
      </c>
    </row>
    <row r="13" spans="1:7" ht="15.75" thickBot="1" x14ac:dyDescent="0.3">
      <c r="A13" s="70" t="s">
        <v>4</v>
      </c>
      <c r="B13" s="71"/>
      <c r="C13" s="14">
        <f>SUM(C11:C12)</f>
        <v>37</v>
      </c>
      <c r="D13" s="87">
        <f>SUM(D11:E12)</f>
        <v>20</v>
      </c>
      <c r="E13" s="88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89" t="s">
        <v>18</v>
      </c>
      <c r="B14" s="90"/>
      <c r="C14" s="90"/>
      <c r="D14" s="52" t="s">
        <v>17</v>
      </c>
      <c r="E14" s="21" t="s">
        <v>16</v>
      </c>
      <c r="F14" s="22"/>
      <c r="G14" s="23"/>
    </row>
    <row r="15" spans="1:7" x14ac:dyDescent="0.25">
      <c r="A15" s="66" t="s">
        <v>37</v>
      </c>
      <c r="B15" s="67"/>
      <c r="C15" s="5">
        <v>20</v>
      </c>
      <c r="D15" s="5">
        <v>19</v>
      </c>
      <c r="E15" s="5">
        <v>0</v>
      </c>
      <c r="F15" s="5">
        <f t="shared" ref="F15:F21" si="2">C15-D15-E15</f>
        <v>1</v>
      </c>
      <c r="G15" s="9">
        <f t="shared" ref="G15:G23" si="3">((D15+E15)/C15)*100</f>
        <v>95</v>
      </c>
    </row>
    <row r="16" spans="1:7" x14ac:dyDescent="0.25">
      <c r="A16" s="66" t="s">
        <v>15</v>
      </c>
      <c r="B16" s="6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6" t="s">
        <v>14</v>
      </c>
      <c r="B17" s="67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6" t="s">
        <v>13</v>
      </c>
      <c r="B18" s="67"/>
      <c r="C18" s="5">
        <v>13</v>
      </c>
      <c r="D18" s="5">
        <v>12</v>
      </c>
      <c r="E18" s="12">
        <v>0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66" t="s">
        <v>12</v>
      </c>
      <c r="B19" s="6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 x14ac:dyDescent="0.25">
      <c r="A20" s="68" t="s">
        <v>11</v>
      </c>
      <c r="B20" s="69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0" t="s">
        <v>4</v>
      </c>
      <c r="B21" s="71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63" t="s">
        <v>10</v>
      </c>
      <c r="B22" s="63"/>
      <c r="C22" s="63"/>
      <c r="D22" s="63"/>
      <c r="E22" s="63"/>
      <c r="F22" s="63"/>
      <c r="G22" s="63"/>
      <c r="J22" s="25"/>
    </row>
    <row r="23" spans="1:10" x14ac:dyDescent="0.25">
      <c r="A23" s="66" t="s">
        <v>9</v>
      </c>
      <c r="B23" s="67"/>
      <c r="C23" s="5">
        <v>7</v>
      </c>
      <c r="D23" s="72">
        <v>7</v>
      </c>
      <c r="E23" s="73"/>
      <c r="F23" s="5">
        <f>C23-D23</f>
        <v>0</v>
      </c>
      <c r="G23" s="9">
        <f t="shared" si="3"/>
        <v>100</v>
      </c>
    </row>
    <row r="24" spans="1:10" x14ac:dyDescent="0.25">
      <c r="A24" s="68" t="s">
        <v>8</v>
      </c>
      <c r="B24" s="69"/>
      <c r="C24" s="10">
        <v>5</v>
      </c>
      <c r="D24" s="74">
        <v>3</v>
      </c>
      <c r="E24" s="75"/>
      <c r="F24" s="5">
        <f>C24-D24</f>
        <v>2</v>
      </c>
      <c r="G24" s="9">
        <f>((D24+E24)/C24)*100</f>
        <v>60</v>
      </c>
    </row>
    <row r="25" spans="1:10" ht="15.75" thickBot="1" x14ac:dyDescent="0.3">
      <c r="A25" s="70" t="s">
        <v>4</v>
      </c>
      <c r="B25" s="71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5" t="s">
        <v>2</v>
      </c>
      <c r="B27" s="60"/>
      <c r="C27" s="4">
        <f>SUM(C25,C21,C13,C10,C7)</f>
        <v>790</v>
      </c>
      <c r="D27" s="61"/>
      <c r="E27" s="61"/>
      <c r="F27" s="61"/>
      <c r="G27" s="62"/>
      <c r="I27" s="3"/>
    </row>
    <row r="28" spans="1:10" ht="15.75" x14ac:dyDescent="0.25">
      <c r="A28" s="59" t="s">
        <v>38</v>
      </c>
      <c r="B28" s="60"/>
      <c r="C28" s="4">
        <f>SUM(D7,D10,D13,D21,E21,D25)</f>
        <v>464</v>
      </c>
      <c r="D28" s="61"/>
      <c r="E28" s="61"/>
      <c r="F28" s="61"/>
      <c r="G28" s="62"/>
      <c r="I28" s="3"/>
    </row>
    <row r="29" spans="1:10" ht="16.5" thickBot="1" x14ac:dyDescent="0.3">
      <c r="A29" s="59" t="s">
        <v>1</v>
      </c>
      <c r="B29" s="60"/>
      <c r="C29" s="4">
        <f>C27-C28</f>
        <v>326</v>
      </c>
      <c r="D29" s="61"/>
      <c r="E29" s="61"/>
      <c r="F29" s="61"/>
      <c r="G29" s="62"/>
      <c r="I29" s="3"/>
    </row>
    <row r="30" spans="1:10" ht="15.75" thickBot="1" x14ac:dyDescent="0.3">
      <c r="A30" s="63" t="s">
        <v>7</v>
      </c>
      <c r="B30" s="63"/>
      <c r="C30" s="63"/>
      <c r="D30" s="63"/>
      <c r="E30" s="63"/>
      <c r="F30" s="63"/>
      <c r="G30" s="63"/>
    </row>
    <row r="31" spans="1:10" ht="15.75" x14ac:dyDescent="0.25">
      <c r="A31" s="64" t="s">
        <v>6</v>
      </c>
      <c r="B31" s="64"/>
      <c r="C31" s="33">
        <v>5</v>
      </c>
      <c r="D31" s="26"/>
      <c r="E31" s="27"/>
      <c r="F31" s="28"/>
      <c r="G31" s="29"/>
    </row>
    <row r="32" spans="1:10" ht="15.75" x14ac:dyDescent="0.25">
      <c r="A32" s="54" t="s">
        <v>5</v>
      </c>
      <c r="B32" s="54"/>
      <c r="C32" s="33">
        <v>43</v>
      </c>
      <c r="D32" s="30"/>
      <c r="E32" s="31"/>
      <c r="F32" s="32"/>
      <c r="G32" s="9"/>
    </row>
    <row r="33" spans="1:7" ht="12.75" customHeight="1" x14ac:dyDescent="0.25">
      <c r="A33" s="55" t="s">
        <v>0</v>
      </c>
      <c r="B33" s="55"/>
      <c r="C33" s="55"/>
      <c r="D33" s="56"/>
      <c r="E33" s="56"/>
      <c r="F33" s="56"/>
      <c r="G33" s="56"/>
    </row>
    <row r="34" spans="1:7" ht="50.25" customHeight="1" x14ac:dyDescent="0.25">
      <c r="A34" s="57" t="s">
        <v>48</v>
      </c>
      <c r="B34" s="57"/>
      <c r="C34" s="57"/>
      <c r="D34" s="57"/>
      <c r="E34" s="57"/>
      <c r="F34" s="57"/>
      <c r="G34" s="57"/>
    </row>
    <row r="35" spans="1:7" x14ac:dyDescent="0.25">
      <c r="A35" s="58" t="s">
        <v>39</v>
      </c>
      <c r="B35" s="58"/>
      <c r="C35" s="58"/>
      <c r="D35" s="58"/>
      <c r="E35" s="58"/>
      <c r="F35" s="58"/>
      <c r="G35" s="58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SETEMBRO</vt:lpstr>
      <vt:lpstr>OUTUBRO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2017-10-25T20:05:43Z</cp:lastPrinted>
  <dcterms:created xsi:type="dcterms:W3CDTF">2013-04-15T20:13:49Z</dcterms:created>
  <dcterms:modified xsi:type="dcterms:W3CDTF">2017-11-13T15:00:33Z</dcterms:modified>
</cp:coreProperties>
</file>