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0" yWindow="45" windowWidth="19155" windowHeight="11820" activeTab="3"/>
  </bookViews>
  <sheets>
    <sheet name="JAN" sheetId="36" r:id="rId1"/>
    <sheet name="FEV" sheetId="37" r:id="rId2"/>
    <sheet name="MAR" sheetId="38" r:id="rId3"/>
    <sheet name="ABR" sheetId="39" r:id="rId4"/>
    <sheet name="Plan1" sheetId="22" r:id="rId5"/>
    <sheet name="Plan2" sheetId="2" r:id="rId6"/>
    <sheet name="Plan3" sheetId="3" r:id="rId7"/>
  </sheets>
  <calcPr calcId="152511"/>
</workbook>
</file>

<file path=xl/calcChain.xml><?xml version="1.0" encoding="utf-8"?>
<calcChain xmlns="http://schemas.openxmlformats.org/spreadsheetml/2006/main">
  <c r="B46" i="39" l="1"/>
  <c r="B45" i="39"/>
  <c r="B44" i="39"/>
  <c r="H39" i="39"/>
  <c r="I36" i="39" s="1"/>
  <c r="F39" i="39"/>
  <c r="G35" i="39" s="1"/>
  <c r="D39" i="39"/>
  <c r="E38" i="39" s="1"/>
  <c r="G38" i="39"/>
  <c r="G34" i="39"/>
  <c r="G30" i="39"/>
  <c r="G26" i="39"/>
  <c r="G22" i="39"/>
  <c r="G18" i="39"/>
  <c r="G14" i="39"/>
  <c r="G10" i="39"/>
  <c r="G6" i="39"/>
  <c r="E21" i="39" l="1"/>
  <c r="E32" i="39"/>
  <c r="E16" i="39"/>
  <c r="E37" i="39"/>
  <c r="E7" i="39"/>
  <c r="I10" i="39"/>
  <c r="I31" i="39"/>
  <c r="I23" i="39"/>
  <c r="I14" i="39"/>
  <c r="I21" i="39"/>
  <c r="I27" i="39"/>
  <c r="I34" i="39"/>
  <c r="E5" i="39"/>
  <c r="E23" i="39"/>
  <c r="I5" i="39"/>
  <c r="I7" i="39"/>
  <c r="I11" i="39"/>
  <c r="I15" i="39"/>
  <c r="I18" i="39"/>
  <c r="I25" i="39"/>
  <c r="I29" i="39"/>
  <c r="I35" i="39"/>
  <c r="I38" i="39"/>
  <c r="I9" i="39"/>
  <c r="I13" i="39"/>
  <c r="I19" i="39"/>
  <c r="I22" i="39"/>
  <c r="I33" i="39"/>
  <c r="I6" i="39"/>
  <c r="I17" i="39"/>
  <c r="I26" i="39"/>
  <c r="I30" i="39"/>
  <c r="I37" i="39"/>
  <c r="E12" i="39"/>
  <c r="E17" i="39"/>
  <c r="E19" i="39"/>
  <c r="E28" i="39"/>
  <c r="E33" i="39"/>
  <c r="E35" i="39"/>
  <c r="E8" i="39"/>
  <c r="E13" i="39"/>
  <c r="E15" i="39"/>
  <c r="E24" i="39"/>
  <c r="E29" i="39"/>
  <c r="E31" i="39"/>
  <c r="E4" i="39"/>
  <c r="E9" i="39"/>
  <c r="E11" i="39"/>
  <c r="E20" i="39"/>
  <c r="E25" i="39"/>
  <c r="E27" i="39"/>
  <c r="E36" i="39"/>
  <c r="C46" i="39"/>
  <c r="G5" i="39"/>
  <c r="G9" i="39"/>
  <c r="G13" i="39"/>
  <c r="G17" i="39"/>
  <c r="G21" i="39"/>
  <c r="G25" i="39"/>
  <c r="G29" i="39"/>
  <c r="G33" i="39"/>
  <c r="G37" i="39"/>
  <c r="G4" i="39"/>
  <c r="G8" i="39"/>
  <c r="G12" i="39"/>
  <c r="G16" i="39"/>
  <c r="G20" i="39"/>
  <c r="G24" i="39"/>
  <c r="G28" i="39"/>
  <c r="G32" i="39"/>
  <c r="G36" i="39"/>
  <c r="I4" i="39"/>
  <c r="E6" i="39"/>
  <c r="G7" i="39"/>
  <c r="I8" i="39"/>
  <c r="E10" i="39"/>
  <c r="G11" i="39"/>
  <c r="I12" i="39"/>
  <c r="E14" i="39"/>
  <c r="G15" i="39"/>
  <c r="I16" i="39"/>
  <c r="E18" i="39"/>
  <c r="G19" i="39"/>
  <c r="I20" i="39"/>
  <c r="E22" i="39"/>
  <c r="G23" i="39"/>
  <c r="I24" i="39"/>
  <c r="E26" i="39"/>
  <c r="G27" i="39"/>
  <c r="I28" i="39"/>
  <c r="E30" i="39"/>
  <c r="G31" i="39"/>
  <c r="I32" i="39"/>
  <c r="E34" i="39"/>
  <c r="B46" i="38"/>
  <c r="B45" i="38"/>
  <c r="B44" i="38"/>
  <c r="H39" i="38"/>
  <c r="I38" i="38" s="1"/>
  <c r="F39" i="38"/>
  <c r="G38" i="38" s="1"/>
  <c r="D39" i="38"/>
  <c r="E38" i="38" s="1"/>
  <c r="E37" i="38"/>
  <c r="G36" i="38"/>
  <c r="G35" i="38"/>
  <c r="E33" i="38"/>
  <c r="G32" i="38"/>
  <c r="G31" i="38"/>
  <c r="E29" i="38"/>
  <c r="G28" i="38"/>
  <c r="G27" i="38"/>
  <c r="I25" i="38"/>
  <c r="I23" i="38"/>
  <c r="I21" i="38"/>
  <c r="G21" i="38"/>
  <c r="E21" i="38"/>
  <c r="E20" i="38"/>
  <c r="G19" i="38"/>
  <c r="E19" i="38"/>
  <c r="I18" i="38"/>
  <c r="G18" i="38"/>
  <c r="E18" i="38"/>
  <c r="G17" i="38"/>
  <c r="G16" i="38"/>
  <c r="E16" i="38"/>
  <c r="G15" i="38"/>
  <c r="E15" i="38"/>
  <c r="I14" i="38"/>
  <c r="G14" i="38"/>
  <c r="E14" i="38"/>
  <c r="G13" i="38"/>
  <c r="G12" i="38"/>
  <c r="E12" i="38"/>
  <c r="G11" i="38"/>
  <c r="E11" i="38"/>
  <c r="I10" i="38"/>
  <c r="G10" i="38"/>
  <c r="E10" i="38"/>
  <c r="G9" i="38"/>
  <c r="G8" i="38"/>
  <c r="E8" i="38"/>
  <c r="G7" i="38"/>
  <c r="E7" i="38"/>
  <c r="I6" i="38"/>
  <c r="G6" i="38"/>
  <c r="E6" i="38"/>
  <c r="G5" i="38"/>
  <c r="G4" i="38"/>
  <c r="E4" i="38"/>
  <c r="B46" i="37"/>
  <c r="B45" i="37"/>
  <c r="B44" i="37"/>
  <c r="H39" i="37"/>
  <c r="I38" i="37" s="1"/>
  <c r="F39" i="37"/>
  <c r="G38" i="37" s="1"/>
  <c r="D39" i="37"/>
  <c r="E38" i="37" s="1"/>
  <c r="I25" i="37"/>
  <c r="I22" i="37"/>
  <c r="I19" i="37"/>
  <c r="G18" i="37"/>
  <c r="G17" i="37"/>
  <c r="G16" i="37"/>
  <c r="G15" i="37"/>
  <c r="I12" i="37"/>
  <c r="G11" i="37"/>
  <c r="I10" i="37"/>
  <c r="G10" i="37"/>
  <c r="E10" i="37"/>
  <c r="G9" i="37"/>
  <c r="G8" i="37"/>
  <c r="I7" i="37"/>
  <c r="G7" i="37"/>
  <c r="G6" i="37"/>
  <c r="E6" i="37"/>
  <c r="G5" i="37"/>
  <c r="G4" i="37"/>
  <c r="B46" i="36"/>
  <c r="B45" i="36"/>
  <c r="B44" i="36"/>
  <c r="H39" i="36"/>
  <c r="I38" i="36" s="1"/>
  <c r="F39" i="36"/>
  <c r="G38" i="36" s="1"/>
  <c r="D39" i="36"/>
  <c r="E36" i="36" s="1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G15" i="36"/>
  <c r="I14" i="36"/>
  <c r="I13" i="36"/>
  <c r="I12" i="36"/>
  <c r="I11" i="36"/>
  <c r="I10" i="36"/>
  <c r="G10" i="36"/>
  <c r="I9" i="36"/>
  <c r="I8" i="36"/>
  <c r="I7" i="36"/>
  <c r="G7" i="36"/>
  <c r="I6" i="36"/>
  <c r="I5" i="36"/>
  <c r="I4" i="36"/>
  <c r="G4" i="36"/>
  <c r="E39" i="39" l="1"/>
  <c r="I39" i="39"/>
  <c r="G39" i="39"/>
  <c r="I28" i="37"/>
  <c r="I32" i="37"/>
  <c r="I4" i="37"/>
  <c r="I39" i="37" s="1"/>
  <c r="E8" i="37"/>
  <c r="I9" i="37"/>
  <c r="I13" i="37"/>
  <c r="I15" i="37"/>
  <c r="I17" i="37"/>
  <c r="I20" i="37"/>
  <c r="I23" i="37"/>
  <c r="E26" i="37"/>
  <c r="I29" i="37"/>
  <c r="I33" i="37"/>
  <c r="I5" i="38"/>
  <c r="I9" i="38"/>
  <c r="I13" i="38"/>
  <c r="I17" i="38"/>
  <c r="I20" i="38"/>
  <c r="E22" i="38"/>
  <c r="E24" i="38"/>
  <c r="E26" i="38"/>
  <c r="I27" i="38"/>
  <c r="I29" i="38"/>
  <c r="I31" i="38"/>
  <c r="I33" i="38"/>
  <c r="I35" i="38"/>
  <c r="I37" i="38"/>
  <c r="I6" i="37"/>
  <c r="I11" i="37"/>
  <c r="I14" i="37"/>
  <c r="I21" i="37"/>
  <c r="I24" i="37"/>
  <c r="I26" i="37"/>
  <c r="I30" i="37"/>
  <c r="I4" i="38"/>
  <c r="I39" i="38" s="1"/>
  <c r="I8" i="38"/>
  <c r="I12" i="38"/>
  <c r="I16" i="38"/>
  <c r="I22" i="38"/>
  <c r="I24" i="38"/>
  <c r="I26" i="38"/>
  <c r="I30" i="38"/>
  <c r="I34" i="38"/>
  <c r="G6" i="36"/>
  <c r="G11" i="36"/>
  <c r="G14" i="36"/>
  <c r="E4" i="37"/>
  <c r="I5" i="37"/>
  <c r="I8" i="37"/>
  <c r="E12" i="37"/>
  <c r="E15" i="37"/>
  <c r="I16" i="37"/>
  <c r="I18" i="37"/>
  <c r="E22" i="37"/>
  <c r="E25" i="37"/>
  <c r="I27" i="37"/>
  <c r="I31" i="37"/>
  <c r="E5" i="38"/>
  <c r="I7" i="38"/>
  <c r="E9" i="38"/>
  <c r="I11" i="38"/>
  <c r="E13" i="38"/>
  <c r="I15" i="38"/>
  <c r="E17" i="38"/>
  <c r="I19" i="38"/>
  <c r="E23" i="38"/>
  <c r="E25" i="38"/>
  <c r="E27" i="38"/>
  <c r="I28" i="38"/>
  <c r="E31" i="38"/>
  <c r="I32" i="38"/>
  <c r="E35" i="38"/>
  <c r="I36" i="38"/>
  <c r="G20" i="38"/>
  <c r="G23" i="38"/>
  <c r="G22" i="38"/>
  <c r="G25" i="38"/>
  <c r="G24" i="38"/>
  <c r="G26" i="38"/>
  <c r="G29" i="38"/>
  <c r="G30" i="38"/>
  <c r="G33" i="38"/>
  <c r="G34" i="38"/>
  <c r="G37" i="38"/>
  <c r="E28" i="38"/>
  <c r="E30" i="38"/>
  <c r="E32" i="38"/>
  <c r="E34" i="38"/>
  <c r="E36" i="38"/>
  <c r="C46" i="38"/>
  <c r="I34" i="37"/>
  <c r="G12" i="37"/>
  <c r="G13" i="37"/>
  <c r="G14" i="37"/>
  <c r="G19" i="37"/>
  <c r="G20" i="37"/>
  <c r="G22" i="37"/>
  <c r="G26" i="37"/>
  <c r="I35" i="37"/>
  <c r="G21" i="37"/>
  <c r="G24" i="37"/>
  <c r="E5" i="37"/>
  <c r="E7" i="37"/>
  <c r="E9" i="37"/>
  <c r="E11" i="37"/>
  <c r="E13" i="37"/>
  <c r="E18" i="37"/>
  <c r="E14" i="37"/>
  <c r="E16" i="37"/>
  <c r="E20" i="37"/>
  <c r="E29" i="37"/>
  <c r="E30" i="37"/>
  <c r="G30" i="37"/>
  <c r="G35" i="37"/>
  <c r="E17" i="37"/>
  <c r="E19" i="37"/>
  <c r="E21" i="37"/>
  <c r="E23" i="37"/>
  <c r="E24" i="37"/>
  <c r="E27" i="37"/>
  <c r="E33" i="37"/>
  <c r="I36" i="37"/>
  <c r="G23" i="37"/>
  <c r="G25" i="37"/>
  <c r="G27" i="37"/>
  <c r="G28" i="37"/>
  <c r="G32" i="37"/>
  <c r="E28" i="37"/>
  <c r="E31" i="37"/>
  <c r="E32" i="37"/>
  <c r="E36" i="37"/>
  <c r="E37" i="37"/>
  <c r="I37" i="37"/>
  <c r="G29" i="37"/>
  <c r="G31" i="37"/>
  <c r="G33" i="37"/>
  <c r="G37" i="37"/>
  <c r="E34" i="37"/>
  <c r="E35" i="37"/>
  <c r="G34" i="37"/>
  <c r="G36" i="37"/>
  <c r="C46" i="37"/>
  <c r="E10" i="36"/>
  <c r="E18" i="36"/>
  <c r="E4" i="36"/>
  <c r="E6" i="36"/>
  <c r="E14" i="36"/>
  <c r="E24" i="36"/>
  <c r="E20" i="36"/>
  <c r="E28" i="36"/>
  <c r="G18" i="36"/>
  <c r="E8" i="36"/>
  <c r="E12" i="36"/>
  <c r="E16" i="36"/>
  <c r="E22" i="36"/>
  <c r="E26" i="36"/>
  <c r="E30" i="36"/>
  <c r="I35" i="36"/>
  <c r="G19" i="36"/>
  <c r="E33" i="36"/>
  <c r="E34" i="36"/>
  <c r="E37" i="36"/>
  <c r="I34" i="36"/>
  <c r="G22" i="36"/>
  <c r="G23" i="36"/>
  <c r="G26" i="36"/>
  <c r="G27" i="36"/>
  <c r="G30" i="36"/>
  <c r="G5" i="36"/>
  <c r="G8" i="36"/>
  <c r="G9" i="36"/>
  <c r="G12" i="36"/>
  <c r="G13" i="36"/>
  <c r="G16" i="36"/>
  <c r="G17" i="36"/>
  <c r="G34" i="36"/>
  <c r="E38" i="36"/>
  <c r="I36" i="36"/>
  <c r="I37" i="36"/>
  <c r="G20" i="36"/>
  <c r="G21" i="36"/>
  <c r="G24" i="36"/>
  <c r="G25" i="36"/>
  <c r="G28" i="36"/>
  <c r="G29" i="36"/>
  <c r="G32" i="36"/>
  <c r="G36" i="36"/>
  <c r="E5" i="36"/>
  <c r="E7" i="36"/>
  <c r="E9" i="36"/>
  <c r="E11" i="36"/>
  <c r="E13" i="36"/>
  <c r="E15" i="36"/>
  <c r="E17" i="36"/>
  <c r="E19" i="36"/>
  <c r="E21" i="36"/>
  <c r="E23" i="36"/>
  <c r="E25" i="36"/>
  <c r="E27" i="36"/>
  <c r="E29" i="36"/>
  <c r="E31" i="36"/>
  <c r="E32" i="36"/>
  <c r="E35" i="36"/>
  <c r="G31" i="36"/>
  <c r="G33" i="36"/>
  <c r="G35" i="36"/>
  <c r="G37" i="36"/>
  <c r="C46" i="36"/>
  <c r="G39" i="38" l="1"/>
  <c r="E39" i="38"/>
  <c r="G39" i="37"/>
  <c r="E39" i="37"/>
  <c r="I39" i="36"/>
  <c r="G39" i="36"/>
  <c r="E39" i="36"/>
</calcChain>
</file>

<file path=xl/sharedStrings.xml><?xml version="1.0" encoding="utf-8"?>
<sst xmlns="http://schemas.openxmlformats.org/spreadsheetml/2006/main" count="508" uniqueCount="96">
  <si>
    <t>UNIDADE</t>
  </si>
  <si>
    <t>Com Nível Superior</t>
  </si>
  <si>
    <t>Qte.</t>
  </si>
  <si>
    <t>%</t>
  </si>
  <si>
    <t xml:space="preserve">ASSOCIAÇÃO DOS SERVIDORES DO TRIBUNAL DE CONTAS </t>
  </si>
  <si>
    <t xml:space="preserve">SECRETARIA GERAL </t>
  </si>
  <si>
    <t xml:space="preserve">SERVIDORES À DISPOSIÇÃO DE OUTROS ÓRGÃOS </t>
  </si>
  <si>
    <t>T o t a l</t>
  </si>
  <si>
    <t>Todas as categorias</t>
  </si>
  <si>
    <t>(*) Unidades que executam atividades finalísticas do TCE/SC</t>
  </si>
  <si>
    <t>ASTC</t>
  </si>
  <si>
    <t>COG</t>
  </si>
  <si>
    <t>DAF</t>
  </si>
  <si>
    <t>DAE</t>
  </si>
  <si>
    <t>DCE</t>
  </si>
  <si>
    <t>DAP</t>
  </si>
  <si>
    <t>DLC</t>
  </si>
  <si>
    <t>DMU</t>
  </si>
  <si>
    <t>DIN</t>
  </si>
  <si>
    <t>DPE</t>
  </si>
  <si>
    <t>DGCE</t>
  </si>
  <si>
    <t>DGPA</t>
  </si>
  <si>
    <t>GAC</t>
  </si>
  <si>
    <t>GAP</t>
  </si>
  <si>
    <t>SEG</t>
  </si>
  <si>
    <t>SERV À DISP.</t>
  </si>
  <si>
    <t>SIGLA</t>
  </si>
  <si>
    <t>Auditor Fiscal de
Controle Externo</t>
  </si>
  <si>
    <t>ACOM</t>
  </si>
  <si>
    <t>ICON</t>
  </si>
  <si>
    <t>ASMI</t>
  </si>
  <si>
    <t>AUDI</t>
  </si>
  <si>
    <t>OUVI</t>
  </si>
  <si>
    <t>DCG</t>
  </si>
  <si>
    <t>DGP</t>
  </si>
  <si>
    <t>Atividade</t>
  </si>
  <si>
    <t>Fim</t>
  </si>
  <si>
    <t>Meio</t>
  </si>
  <si>
    <t>x</t>
  </si>
  <si>
    <t>DRR</t>
  </si>
  <si>
    <t xml:space="preserve">DIRETORIA DE CONTROLE DE LICITAÇÕES E CONTRATAÇÕES </t>
  </si>
  <si>
    <t xml:space="preserve">CONSULTORIA GERAL </t>
  </si>
  <si>
    <t xml:space="preserve">DIRETORIA DE CONTROLE DA ADMINISTRAÇÃO ESTADUAL </t>
  </si>
  <si>
    <t>DIRETORIA DE CONTROLE DE ATOS DE PESSOAL</t>
  </si>
  <si>
    <t xml:space="preserve">DIRETORIA DE CONTROLE DE CONTAS DO GOVERNO </t>
  </si>
  <si>
    <t xml:space="preserve">DIRETORIA DE GESTÃO DE PESSOAS </t>
  </si>
  <si>
    <t>DIRETORIA DE INFORMÁTICA</t>
  </si>
  <si>
    <t xml:space="preserve">DIRETORIA GERAL DE PLANEJAMENTO E ADMINISTRAÇÃO </t>
  </si>
  <si>
    <t xml:space="preserve">GABINETE DO CONSELHEIRO CORREGEDOR GERAL </t>
  </si>
  <si>
    <t>ÁREA MEIO</t>
  </si>
  <si>
    <t>ÁREA FIM</t>
  </si>
  <si>
    <t>À DISPOSIÇÃO + ASTC</t>
  </si>
  <si>
    <t>DIRETORIA DE ADMINISTRAÇÃO E FINANÇAS</t>
  </si>
  <si>
    <t xml:space="preserve">DIRETORIA DE ATIVIDADES ESPECIAIS </t>
  </si>
  <si>
    <t xml:space="preserve">DIRETORIA DE CONTROLE DE MUNICÍPIOS  </t>
  </si>
  <si>
    <t>DIRETORIA DE PLANEJAMENTO E PROJETOS ESPECIAIS</t>
  </si>
  <si>
    <t>DIRETORIA DE RECURSOS E REEXAMES</t>
  </si>
  <si>
    <t>DIRETORIA GERAL DE CONTROLE EXTERNO</t>
  </si>
  <si>
    <t xml:space="preserve">PRESIDÊNCIA  </t>
  </si>
  <si>
    <t xml:space="preserve">ASSESSORIA DE COMUNICAÇÃO - PRESIDÊNCIA </t>
  </si>
  <si>
    <t xml:space="preserve">ASSESSORIA MILITAR - PRESIDÊNCIA </t>
  </si>
  <si>
    <t xml:space="preserve">AUDITORIA INTERNA - PRESIDÊNCIA </t>
  </si>
  <si>
    <t xml:space="preserve">INSTITUTO DE CONTAS - PRESIDÊNCIA </t>
  </si>
  <si>
    <t xml:space="preserve">OUVIDORIA - PRESIDÊNCIA </t>
  </si>
  <si>
    <t>TABELA 16 - DISTRIBUIÇÃO FUNCIONAL DO TCE</t>
  </si>
  <si>
    <t>GCG</t>
  </si>
  <si>
    <t>GABINETE AUDITOR CLEBER MUNIZ GAVI</t>
  </si>
  <si>
    <t>GACMG</t>
  </si>
  <si>
    <t>GABINETE AUDITOR GERSON DOS SANTOS SICCA</t>
  </si>
  <si>
    <t>GAGSC</t>
  </si>
  <si>
    <t>GABINETE AUDITORA SABRINA NUNES IOCKEN</t>
  </si>
  <si>
    <t>GASNI</t>
  </si>
  <si>
    <t>FONTE: Diretoria de Gestão de Pessoas - DGP</t>
  </si>
  <si>
    <t xml:space="preserve">GABINETE DO CONSELHEIRO - ADIRCÉLIO DE MORAES FERREIRA JÚNIOR </t>
  </si>
  <si>
    <t>GABINETE DO CONSELHEIRO - CÉSAR FILOMENO FONTES</t>
  </si>
  <si>
    <t>GABINETE DO CONSELHEIRO - HERNEUS JOÃO DE NADAL</t>
  </si>
  <si>
    <t xml:space="preserve">GABINETE DO CONSELHEIRO - JÚLIO CÉSAR GARCIA </t>
  </si>
  <si>
    <t>GABINETE DO CONSELHEIRO - LUIZ EDUARDO CHEREM</t>
  </si>
  <si>
    <t xml:space="preserve">GABINETE DO CONSELHEIRO - LUIZ ROBERTO HERBST </t>
  </si>
  <si>
    <t>GABINETE DO CONSELHEIRO - WILSON ROGÉRIO WAN DALL</t>
  </si>
  <si>
    <t>GCAMFJ</t>
  </si>
  <si>
    <t>GCCFF</t>
  </si>
  <si>
    <t>GCJCG</t>
  </si>
  <si>
    <t>GCLEC</t>
  </si>
  <si>
    <t>GCLRH</t>
  </si>
  <si>
    <t>GCWRWD</t>
  </si>
  <si>
    <t>GAVP</t>
  </si>
  <si>
    <t>VICE-PRESIDÊNCIA</t>
  </si>
  <si>
    <t>À DISPOSIÇÃO OUTROS ÓRGÃOS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</si>
  <si>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511, TABELA 16) não coincide com o total de cargos lotados (= 500, TABELA 15), porque no total de 510 estão computados os 40 servidores de outros órgãos à disposição do TCE, menos 30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</si>
  <si>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502, TABELA 16) não coincide com o total de cargos lotados (= 492, TABELA 15), porque no total de 502 estão computados os 39 servidores de outros órgãos à disposição do TCE, menos 29 servidores efetivos que, concomitantemente, ocupam cargos comissionados.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</si>
  <si>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503, TABELA 16) não coincide com o total de cargos lotados (= 495, TABELA 15), porque no total de 503 estão computados os 43 servidores de outros órgãos à disposição do TCE, menos 35 servidores efetivos que, concomitantemente, ocupam cargos comissionados.</t>
    </r>
  </si>
  <si>
    <t>GAGSS</t>
  </si>
  <si>
    <t>GCHJN</t>
  </si>
  <si>
    <t>GCADMFJ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</si>
  <si>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 O total de TODAS AS CATEGORIAS (= 494, TABELA 16) não coincide com o total de cargos lotados (= 488, TABELA 15), porque no total de 494 estão computados os 41 servidores de outros órgãos à disposição do TCE, menos 35 servidores efetivos que, concomitantemente, ocupam cargos comissionados.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</si>
</sst>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8" applyNumberFormat="0" applyAlignment="0" applyProtection="0"/>
    <xf numFmtId="0" fontId="16" fillId="10" borderId="19" applyNumberFormat="0" applyAlignment="0" applyProtection="0"/>
    <xf numFmtId="0" fontId="17" fillId="10" borderId="18" applyNumberFormat="0" applyAlignment="0" applyProtection="0"/>
    <xf numFmtId="0" fontId="18" fillId="0" borderId="20" applyNumberFormat="0" applyFill="0" applyAlignment="0" applyProtection="0"/>
    <xf numFmtId="0" fontId="19" fillId="11" borderId="21" applyNumberFormat="0" applyAlignment="0" applyProtection="0"/>
    <xf numFmtId="0" fontId="20" fillId="0" borderId="0" applyNumberFormat="0" applyFill="0" applyBorder="0" applyAlignment="0" applyProtection="0"/>
    <xf numFmtId="0" fontId="7" fillId="12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40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indent="2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 indent="2"/>
    </xf>
    <xf numFmtId="164" fontId="6" fillId="0" borderId="28" xfId="0" applyNumberFormat="1" applyFont="1" applyBorder="1" applyAlignment="1">
      <alignment horizontal="right" indent="2"/>
    </xf>
    <xf numFmtId="0" fontId="6" fillId="0" borderId="29" xfId="0" applyFont="1" applyBorder="1" applyAlignment="1">
      <alignment horizontal="right" indent="2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right" vertical="center" wrapText="1" indent="2"/>
    </xf>
    <xf numFmtId="0" fontId="22" fillId="38" borderId="0" xfId="0" applyFont="1" applyFill="1"/>
    <xf numFmtId="0" fontId="25" fillId="0" borderId="0" xfId="0" applyFont="1" applyAlignment="1">
      <alignment horizontal="right"/>
    </xf>
    <xf numFmtId="0" fontId="26" fillId="0" borderId="0" xfId="0" applyFont="1"/>
    <xf numFmtId="0" fontId="2" fillId="38" borderId="25" xfId="0" applyFont="1" applyFill="1" applyBorder="1" applyAlignment="1">
      <alignment horizontal="center" vertical="center" wrapText="1"/>
    </xf>
    <xf numFmtId="1" fontId="26" fillId="0" borderId="0" xfId="0" applyNumberFormat="1" applyFont="1"/>
    <xf numFmtId="0" fontId="2" fillId="2" borderId="26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7" borderId="3" xfId="0" applyFont="1" applyFill="1" applyBorder="1" applyAlignment="1">
      <alignment horizontal="justify" vertical="center"/>
    </xf>
    <xf numFmtId="0" fontId="5" fillId="37" borderId="30" xfId="0" applyFont="1" applyFill="1" applyBorder="1" applyAlignment="1">
      <alignment horizontal="justify" vertical="center"/>
    </xf>
    <xf numFmtId="0" fontId="5" fillId="37" borderId="1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17"/>
          <c:y val="0.26295951958008434"/>
          <c:w val="0.42189216972879173"/>
          <c:h val="0.70270993962691974"/>
        </c:manualLayout>
      </c:layout>
      <c:pieChart>
        <c:varyColors val="1"/>
        <c:ser>
          <c:idx val="0"/>
          <c:order val="0"/>
          <c:tx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JAN!$D$4:$D$38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42</c:v>
                </c:pt>
                <c:pt idx="3">
                  <c:v>17</c:v>
                </c:pt>
                <c:pt idx="4">
                  <c:v>51</c:v>
                </c:pt>
                <c:pt idx="5">
                  <c:v>35</c:v>
                </c:pt>
                <c:pt idx="6">
                  <c:v>10</c:v>
                </c:pt>
                <c:pt idx="7">
                  <c:v>31</c:v>
                </c:pt>
                <c:pt idx="8">
                  <c:v>43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10</c:v>
                </c:pt>
                <c:pt idx="28">
                  <c:v>17</c:v>
                </c:pt>
                <c:pt idx="29">
                  <c:v>5</c:v>
                </c:pt>
                <c:pt idx="30">
                  <c:v>11</c:v>
                </c:pt>
                <c:pt idx="31">
                  <c:v>4</c:v>
                </c:pt>
                <c:pt idx="32">
                  <c:v>34</c:v>
                </c:pt>
                <c:pt idx="33">
                  <c:v>6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52" footer="0.314960620000008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56"/>
                  <c:y val="-1.26419842878197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JAN!$B$43:$B$46</c:f>
              <c:numCache>
                <c:formatCode>General</c:formatCode>
                <c:ptCount val="4"/>
                <c:pt idx="0">
                  <c:v>0</c:v>
                </c:pt>
                <c:pt idx="1">
                  <c:v>190</c:v>
                </c:pt>
                <c:pt idx="2" formatCode="0">
                  <c:v>314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02"/>
          <c:w val="0.27781420052176231"/>
          <c:h val="0.30895678267315313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5"/>
          <c:y val="0.26295951958008434"/>
          <c:w val="0.4218921697287919"/>
          <c:h val="0.70270993962691974"/>
        </c:manualLayout>
      </c:layout>
      <c:pieChart>
        <c:varyColors val="1"/>
        <c:ser>
          <c:idx val="0"/>
          <c:order val="0"/>
          <c:tx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GAGSC</c:v>
                </c:pt>
                <c:pt idx="17">
                  <c:v>GASNI</c:v>
                </c:pt>
                <c:pt idx="18">
                  <c:v>GCG</c:v>
                </c:pt>
                <c:pt idx="19">
                  <c:v>GCAMFJ</c:v>
                </c:pt>
                <c:pt idx="20">
                  <c:v>GCCFF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FEV!$D$4:$D$38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52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12</c:v>
                </c:pt>
                <c:pt idx="27">
                  <c:v>9</c:v>
                </c:pt>
                <c:pt idx="28">
                  <c:v>16</c:v>
                </c:pt>
                <c:pt idx="29">
                  <c:v>5</c:v>
                </c:pt>
                <c:pt idx="30">
                  <c:v>10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63" footer="0.314960620000008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FEV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1"/>
                  <c:y val="-1.264198428781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FEV!$B$43:$B$46</c:f>
              <c:numCache>
                <c:formatCode>General</c:formatCode>
                <c:ptCount val="4"/>
                <c:pt idx="0">
                  <c:v>0</c:v>
                </c:pt>
                <c:pt idx="1">
                  <c:v>185</c:v>
                </c:pt>
                <c:pt idx="2" formatCode="0">
                  <c:v>312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13"/>
          <c:w val="0.27781420052176231"/>
          <c:h val="0.3089567826731533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/ 2016</a:t>
            </a:r>
            <a:endParaRPr lang="pt-BR" sz="900"/>
          </a:p>
        </c:rich>
      </c:tx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MAR!$D$4:$D$38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51</c:v>
                </c:pt>
                <c:pt idx="5">
                  <c:v>33</c:v>
                </c:pt>
                <c:pt idx="6">
                  <c:v>9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20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MAR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MAR!$B$43:$B$46</c:f>
              <c:numCache>
                <c:formatCode>General</c:formatCode>
                <c:ptCount val="4"/>
                <c:pt idx="0">
                  <c:v>0</c:v>
                </c:pt>
                <c:pt idx="1">
                  <c:v>187</c:v>
                </c:pt>
                <c:pt idx="2" formatCode="0">
                  <c:v>311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/ 2016</a:t>
            </a:r>
            <a:endParaRPr lang="pt-BR" sz="900"/>
          </a:p>
        </c:rich>
      </c:tx>
      <c:layout/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30294291338584284"/>
          <c:y val="0.26295951958008434"/>
          <c:w val="0.42189216972879201"/>
          <c:h val="0.70270993962691974"/>
        </c:manualLayout>
      </c:layout>
      <c:pieChart>
        <c:varyColors val="1"/>
        <c:ser>
          <c:idx val="0"/>
          <c:order val="0"/>
          <c:tx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ABR!$J$4:$J$38</c:f>
              <c:strCache>
                <c:ptCount val="35"/>
                <c:pt idx="0">
                  <c:v>ASTC</c:v>
                </c:pt>
                <c:pt idx="1">
                  <c:v>COG</c:v>
                </c:pt>
                <c:pt idx="2">
                  <c:v>DAF</c:v>
                </c:pt>
                <c:pt idx="3">
                  <c:v>DAE</c:v>
                </c:pt>
                <c:pt idx="4">
                  <c:v>DCE</c:v>
                </c:pt>
                <c:pt idx="5">
                  <c:v>DAP</c:v>
                </c:pt>
                <c:pt idx="6">
                  <c:v>DCG</c:v>
                </c:pt>
                <c:pt idx="7">
                  <c:v>DLC</c:v>
                </c:pt>
                <c:pt idx="8">
                  <c:v>DMU</c:v>
                </c:pt>
                <c:pt idx="9">
                  <c:v>DGP</c:v>
                </c:pt>
                <c:pt idx="10">
                  <c:v>DIN</c:v>
                </c:pt>
                <c:pt idx="11">
                  <c:v>DPE</c:v>
                </c:pt>
                <c:pt idx="12">
                  <c:v>DRR</c:v>
                </c:pt>
                <c:pt idx="13">
                  <c:v>DGCE</c:v>
                </c:pt>
                <c:pt idx="14">
                  <c:v>DGPA</c:v>
                </c:pt>
                <c:pt idx="15">
                  <c:v>GACMG</c:v>
                </c:pt>
                <c:pt idx="16">
                  <c:v>GAGSS</c:v>
                </c:pt>
                <c:pt idx="17">
                  <c:v>GASNI</c:v>
                </c:pt>
                <c:pt idx="18">
                  <c:v>GCADMFJ</c:v>
                </c:pt>
                <c:pt idx="19">
                  <c:v>GCCFF</c:v>
                </c:pt>
                <c:pt idx="20">
                  <c:v>GCHJN</c:v>
                </c:pt>
                <c:pt idx="21">
                  <c:v>GCJCG</c:v>
                </c:pt>
                <c:pt idx="22">
                  <c:v>GCLEC</c:v>
                </c:pt>
                <c:pt idx="23">
                  <c:v>GCLRH</c:v>
                </c:pt>
                <c:pt idx="24">
                  <c:v>GCWRWD</c:v>
                </c:pt>
                <c:pt idx="25">
                  <c:v>GAC</c:v>
                </c:pt>
                <c:pt idx="26">
                  <c:v>GAP</c:v>
                </c:pt>
                <c:pt idx="27">
                  <c:v>ACOM</c:v>
                </c:pt>
                <c:pt idx="28">
                  <c:v>ASMI</c:v>
                </c:pt>
                <c:pt idx="29">
                  <c:v>AUDI</c:v>
                </c:pt>
                <c:pt idx="30">
                  <c:v>ICON</c:v>
                </c:pt>
                <c:pt idx="31">
                  <c:v>OUVI</c:v>
                </c:pt>
                <c:pt idx="32">
                  <c:v>SEG</c:v>
                </c:pt>
                <c:pt idx="33">
                  <c:v>SERV À DISP.</c:v>
                </c:pt>
                <c:pt idx="34">
                  <c:v>GAVP</c:v>
                </c:pt>
              </c:strCache>
            </c:strRef>
          </c:cat>
          <c:val>
            <c:numRef>
              <c:f>ABR!$D$4:$D$38</c:f>
              <c:numCache>
                <c:formatCode>General</c:formatCode>
                <c:ptCount val="35"/>
                <c:pt idx="0">
                  <c:v>0</c:v>
                </c:pt>
                <c:pt idx="1">
                  <c:v>11</c:v>
                </c:pt>
                <c:pt idx="2">
                  <c:v>41</c:v>
                </c:pt>
                <c:pt idx="3">
                  <c:v>17</c:v>
                </c:pt>
                <c:pt idx="4">
                  <c:v>47</c:v>
                </c:pt>
                <c:pt idx="5">
                  <c:v>33</c:v>
                </c:pt>
                <c:pt idx="6">
                  <c:v>8</c:v>
                </c:pt>
                <c:pt idx="7">
                  <c:v>31</c:v>
                </c:pt>
                <c:pt idx="8">
                  <c:v>42</c:v>
                </c:pt>
                <c:pt idx="9">
                  <c:v>23</c:v>
                </c:pt>
                <c:pt idx="10">
                  <c:v>16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14</c:v>
                </c:pt>
                <c:pt idx="23">
                  <c:v>9</c:v>
                </c:pt>
                <c:pt idx="24">
                  <c:v>11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18</c:v>
                </c:pt>
                <c:pt idx="29">
                  <c:v>5</c:v>
                </c:pt>
                <c:pt idx="30">
                  <c:v>9</c:v>
                </c:pt>
                <c:pt idx="31">
                  <c:v>3</c:v>
                </c:pt>
                <c:pt idx="32">
                  <c:v>34</c:v>
                </c:pt>
                <c:pt idx="33">
                  <c:v>5</c:v>
                </c:pt>
                <c:pt idx="3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85" footer="0.3149606200000088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JAN -  ABR   / 2016</a:t>
            </a:r>
            <a:endParaRPr lang="pt-BR" sz="900"/>
          </a:p>
        </c:rich>
      </c:tx>
      <c:layout>
        <c:manualLayout>
          <c:xMode val="edge"/>
          <c:yMode val="edge"/>
          <c:x val="0.13690464356851653"/>
          <c:y val="4.6808362408702057E-2"/>
        </c:manualLayout>
      </c:layout>
      <c:overlay val="0"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autoTitleDeleted val="0"/>
    <c:plotArea>
      <c:layout>
        <c:manualLayout>
          <c:layoutTarget val="inner"/>
          <c:xMode val="edge"/>
          <c:yMode val="edge"/>
          <c:x val="0.12705642998683642"/>
          <c:y val="0.27277845383249338"/>
          <c:w val="0.47579282385819527"/>
          <c:h val="0.6542153154752508"/>
        </c:manualLayout>
      </c:layout>
      <c:pie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4.0335515015124862E-2"/>
                  <c:y val="-3.53459560700260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8585788499767"/>
                  <c:y val="-1.26419842878197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38204888356491"/>
                  <c:y val="-4.46216588273668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cene3d>
                <a:camera prst="orthographicFront"/>
                <a:lightRig rig="threePt" dir="t"/>
              </a:scene3d>
              <a:sp3d prstMaterial="dkEdge"/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ABR!$A$43:$A$46</c:f>
              <c:strCache>
                <c:ptCount val="4"/>
                <c:pt idx="0">
                  <c:v>À DISPOSIÇÃO + ASTC</c:v>
                </c:pt>
                <c:pt idx="1">
                  <c:v>ÁREA MEIO</c:v>
                </c:pt>
                <c:pt idx="2">
                  <c:v>ÁREA FIM</c:v>
                </c:pt>
                <c:pt idx="3">
                  <c:v>À DISPOSIÇÃO OUTROS ÓRGÃOS</c:v>
                </c:pt>
              </c:strCache>
            </c:strRef>
          </c:cat>
          <c:val>
            <c:numRef>
              <c:f>ABR!$B$43:$B$46</c:f>
              <c:numCache>
                <c:formatCode>General</c:formatCode>
                <c:ptCount val="4"/>
                <c:pt idx="0">
                  <c:v>0</c:v>
                </c:pt>
                <c:pt idx="1">
                  <c:v>184</c:v>
                </c:pt>
                <c:pt idx="2" formatCode="0">
                  <c:v>305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12198109745214"/>
          <c:y val="0.42052931293005236"/>
          <c:w val="0.27781420052176231"/>
          <c:h val="0.30895678267315346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 rtl="0">
            <a:defRPr sz="8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6" footer="0.314960620000008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17318</xdr:rowOff>
    </xdr:from>
    <xdr:to>
      <xdr:col>10</xdr:col>
      <xdr:colOff>355024</xdr:colOff>
      <xdr:row>63</xdr:row>
      <xdr:rowOff>155864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268432</xdr:colOff>
      <xdr:row>47</xdr:row>
      <xdr:rowOff>34637</xdr:rowOff>
    </xdr:from>
    <xdr:to>
      <xdr:col>3</xdr:col>
      <xdr:colOff>77931</xdr:colOff>
      <xdr:row>64</xdr:row>
      <xdr:rowOff>51955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277091</xdr:colOff>
      <xdr:row>47</xdr:row>
      <xdr:rowOff>17317</xdr:rowOff>
    </xdr:from>
    <xdr:to>
      <xdr:col>10</xdr:col>
      <xdr:colOff>355024</xdr:colOff>
      <xdr:row>64</xdr:row>
      <xdr:rowOff>25976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6" zoomScale="110" zoomScaleNormal="110" workbookViewId="0">
      <selection activeCell="A43" sqref="A43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5.5" customHeight="1" thickBot="1" x14ac:dyDescent="0.3">
      <c r="A2" s="35" t="s">
        <v>0</v>
      </c>
      <c r="B2" s="37" t="s">
        <v>35</v>
      </c>
      <c r="C2" s="37"/>
      <c r="D2" s="37" t="s">
        <v>8</v>
      </c>
      <c r="E2" s="37"/>
      <c r="F2" s="37" t="s">
        <v>1</v>
      </c>
      <c r="G2" s="37"/>
      <c r="H2" s="38" t="s">
        <v>27</v>
      </c>
      <c r="I2" s="39"/>
      <c r="J2" s="8" t="s">
        <v>0</v>
      </c>
    </row>
    <row r="3" spans="1:10" ht="15.75" thickBot="1" x14ac:dyDescent="0.3">
      <c r="A3" s="36"/>
      <c r="B3" s="25" t="s">
        <v>36</v>
      </c>
      <c r="C3" s="25" t="s">
        <v>37</v>
      </c>
      <c r="D3" s="25" t="s">
        <v>2</v>
      </c>
      <c r="E3" s="25" t="s">
        <v>3</v>
      </c>
      <c r="F3" s="25" t="s">
        <v>2</v>
      </c>
      <c r="G3" s="25" t="s">
        <v>3</v>
      </c>
      <c r="H3" s="25" t="s">
        <v>2</v>
      </c>
      <c r="I3" s="25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2.1568627450980391</v>
      </c>
      <c r="F5" s="10">
        <v>11</v>
      </c>
      <c r="G5" s="14">
        <f t="shared" si="1"/>
        <v>2.75</v>
      </c>
      <c r="H5" s="10">
        <v>10</v>
      </c>
      <c r="I5" s="14">
        <f t="shared" si="2"/>
        <v>3.4129692832764507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42</v>
      </c>
      <c r="E6" s="14">
        <f t="shared" si="0"/>
        <v>8.235294117647058</v>
      </c>
      <c r="F6" s="10">
        <v>22</v>
      </c>
      <c r="G6" s="14">
        <f t="shared" si="1"/>
        <v>5.5</v>
      </c>
      <c r="H6" s="10">
        <v>14</v>
      </c>
      <c r="I6" s="14">
        <f t="shared" si="2"/>
        <v>4.7781569965870307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3.3333333333333335</v>
      </c>
      <c r="F7" s="10">
        <v>17</v>
      </c>
      <c r="G7" s="14">
        <f t="shared" si="1"/>
        <v>4.25</v>
      </c>
      <c r="H7" s="10">
        <v>16</v>
      </c>
      <c r="I7" s="14">
        <f t="shared" si="2"/>
        <v>5.4607508532423212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</v>
      </c>
      <c r="F8" s="10">
        <v>50</v>
      </c>
      <c r="G8" s="14">
        <f t="shared" si="1"/>
        <v>12.5</v>
      </c>
      <c r="H8" s="10">
        <v>43</v>
      </c>
      <c r="I8" s="14">
        <f t="shared" si="2"/>
        <v>14.675767918088736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35</v>
      </c>
      <c r="E9" s="14">
        <f t="shared" si="0"/>
        <v>6.8627450980392162</v>
      </c>
      <c r="F9" s="10">
        <v>32</v>
      </c>
      <c r="G9" s="14">
        <f t="shared" si="1"/>
        <v>8</v>
      </c>
      <c r="H9" s="10">
        <v>29</v>
      </c>
      <c r="I9" s="14">
        <f t="shared" si="2"/>
        <v>9.8976109215017072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10</v>
      </c>
      <c r="E10" s="14">
        <f t="shared" si="0"/>
        <v>1.9607843137254901</v>
      </c>
      <c r="F10" s="10">
        <v>10</v>
      </c>
      <c r="G10" s="14">
        <f t="shared" si="1"/>
        <v>2.5</v>
      </c>
      <c r="H10" s="10">
        <v>7</v>
      </c>
      <c r="I10" s="14">
        <f t="shared" si="2"/>
        <v>2.3890784982935154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6.0784313725490193</v>
      </c>
      <c r="F11" s="10">
        <v>29</v>
      </c>
      <c r="G11" s="14">
        <f t="shared" si="1"/>
        <v>7.2499999999999991</v>
      </c>
      <c r="H11" s="10">
        <v>27</v>
      </c>
      <c r="I11" s="14">
        <f t="shared" si="2"/>
        <v>9.2150170648464158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43</v>
      </c>
      <c r="E12" s="14">
        <f t="shared" si="0"/>
        <v>8.4313725490196081</v>
      </c>
      <c r="F12" s="10">
        <v>39</v>
      </c>
      <c r="G12" s="14">
        <f t="shared" si="1"/>
        <v>9.75</v>
      </c>
      <c r="H12" s="10">
        <v>37</v>
      </c>
      <c r="I12" s="14">
        <f t="shared" si="2"/>
        <v>12.627986348122866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4.5098039215686274</v>
      </c>
      <c r="F13" s="10">
        <v>20</v>
      </c>
      <c r="G13" s="14">
        <f t="shared" si="1"/>
        <v>5</v>
      </c>
      <c r="H13" s="10">
        <v>9</v>
      </c>
      <c r="I13" s="14">
        <f t="shared" si="2"/>
        <v>3.0716723549488054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3.1372549019607843</v>
      </c>
      <c r="F14" s="10">
        <v>12</v>
      </c>
      <c r="G14" s="14">
        <f t="shared" si="1"/>
        <v>3</v>
      </c>
      <c r="H14" s="10">
        <v>8</v>
      </c>
      <c r="I14" s="14">
        <f t="shared" si="2"/>
        <v>2.7303754266211606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1.7647058823529411</v>
      </c>
      <c r="F15" s="10">
        <v>8</v>
      </c>
      <c r="G15" s="14">
        <f t="shared" si="1"/>
        <v>2</v>
      </c>
      <c r="H15" s="10">
        <v>7</v>
      </c>
      <c r="I15" s="14">
        <f t="shared" si="2"/>
        <v>2.3890784982935154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2.1568627450980391</v>
      </c>
      <c r="F16" s="10">
        <v>11</v>
      </c>
      <c r="G16" s="14">
        <f t="shared" si="1"/>
        <v>2.75</v>
      </c>
      <c r="H16" s="10">
        <v>8</v>
      </c>
      <c r="I16" s="14">
        <f t="shared" si="2"/>
        <v>2.7303754266211606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0.98039215686274506</v>
      </c>
      <c r="F17" s="10">
        <v>5</v>
      </c>
      <c r="G17" s="14">
        <f t="shared" si="1"/>
        <v>1.25</v>
      </c>
      <c r="H17" s="10">
        <v>2</v>
      </c>
      <c r="I17" s="14">
        <f t="shared" si="2"/>
        <v>0.68259385665529015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1.1764705882352942</v>
      </c>
      <c r="F18" s="10">
        <v>5</v>
      </c>
      <c r="G18" s="14">
        <f t="shared" si="1"/>
        <v>1.25</v>
      </c>
      <c r="H18" s="10">
        <v>3</v>
      </c>
      <c r="I18" s="14">
        <f t="shared" si="2"/>
        <v>1.0238907849829351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1.5686274509803921</v>
      </c>
      <c r="F19" s="10">
        <v>6</v>
      </c>
      <c r="G19" s="14">
        <f t="shared" si="1"/>
        <v>1.5</v>
      </c>
      <c r="H19" s="10">
        <v>4</v>
      </c>
      <c r="I19" s="14">
        <f t="shared" si="2"/>
        <v>1.3651877133105803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1.3725490196078431</v>
      </c>
      <c r="F20" s="10">
        <v>5</v>
      </c>
      <c r="G20" s="14">
        <f t="shared" si="1"/>
        <v>1.25</v>
      </c>
      <c r="H20" s="10">
        <v>3</v>
      </c>
      <c r="I20" s="14">
        <f t="shared" si="2"/>
        <v>1.0238907849829351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1.3725490196078431</v>
      </c>
      <c r="F21" s="10">
        <v>4</v>
      </c>
      <c r="G21" s="14">
        <f t="shared" si="1"/>
        <v>1</v>
      </c>
      <c r="H21" s="10">
        <v>2</v>
      </c>
      <c r="I21" s="14">
        <f t="shared" si="2"/>
        <v>0.68259385665529015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10</v>
      </c>
      <c r="E22" s="14">
        <f t="shared" si="0"/>
        <v>1.9607843137254901</v>
      </c>
      <c r="F22" s="10">
        <v>8</v>
      </c>
      <c r="G22" s="14">
        <f t="shared" si="1"/>
        <v>2</v>
      </c>
      <c r="H22" s="10">
        <v>7</v>
      </c>
      <c r="I22" s="14">
        <f t="shared" si="2"/>
        <v>2.3890784982935154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2.1568627450980391</v>
      </c>
      <c r="F23" s="10">
        <v>7</v>
      </c>
      <c r="G23" s="14">
        <f t="shared" si="1"/>
        <v>1.7500000000000002</v>
      </c>
      <c r="H23" s="10">
        <v>2</v>
      </c>
      <c r="I23" s="14">
        <f t="shared" si="2"/>
        <v>0.68259385665529015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1.7647058823529411</v>
      </c>
      <c r="F24" s="10">
        <v>7</v>
      </c>
      <c r="G24" s="14">
        <f t="shared" si="1"/>
        <v>1.7500000000000002</v>
      </c>
      <c r="H24" s="10">
        <v>3</v>
      </c>
      <c r="I24" s="14">
        <f t="shared" si="2"/>
        <v>1.0238907849829351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1.9607843137254901</v>
      </c>
      <c r="F25" s="10">
        <v>7</v>
      </c>
      <c r="G25" s="14">
        <f t="shared" si="1"/>
        <v>1.7500000000000002</v>
      </c>
      <c r="H25" s="10">
        <v>5</v>
      </c>
      <c r="I25" s="14">
        <f t="shared" si="2"/>
        <v>1.7064846416382253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2.7450980392156863</v>
      </c>
      <c r="F26" s="10">
        <v>11</v>
      </c>
      <c r="G26" s="14">
        <f t="shared" si="1"/>
        <v>2.75</v>
      </c>
      <c r="H26" s="10">
        <v>4</v>
      </c>
      <c r="I26" s="14">
        <f t="shared" si="2"/>
        <v>1.3651877133105803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1.7647058823529411</v>
      </c>
      <c r="F27" s="10">
        <v>4</v>
      </c>
      <c r="G27" s="14">
        <f t="shared" si="1"/>
        <v>1</v>
      </c>
      <c r="H27" s="10">
        <v>2</v>
      </c>
      <c r="I27" s="14">
        <f t="shared" si="2"/>
        <v>0.68259385665529015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2.1568627450980391</v>
      </c>
      <c r="F28" s="10">
        <v>7</v>
      </c>
      <c r="G28" s="14">
        <f t="shared" si="1"/>
        <v>1.7500000000000002</v>
      </c>
      <c r="H28" s="10">
        <v>2</v>
      </c>
      <c r="I28" s="14">
        <f t="shared" si="2"/>
        <v>0.68259385665529015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0.78431372549019607</v>
      </c>
      <c r="F29" s="10">
        <v>4</v>
      </c>
      <c r="G29" s="14">
        <f t="shared" si="1"/>
        <v>1</v>
      </c>
      <c r="H29" s="10">
        <v>2</v>
      </c>
      <c r="I29" s="14">
        <f t="shared" si="2"/>
        <v>0.68259385665529015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2.3529411764705883</v>
      </c>
      <c r="F30" s="10">
        <v>7</v>
      </c>
      <c r="G30" s="14">
        <f t="shared" si="1"/>
        <v>1.7500000000000002</v>
      </c>
      <c r="H30" s="10">
        <v>4</v>
      </c>
      <c r="I30" s="14">
        <f t="shared" si="2"/>
        <v>1.3651877133105803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10</v>
      </c>
      <c r="E31" s="14">
        <f t="shared" si="0"/>
        <v>1.9607843137254901</v>
      </c>
      <c r="F31" s="10">
        <v>7</v>
      </c>
      <c r="G31" s="14">
        <f t="shared" si="1"/>
        <v>1.7500000000000002</v>
      </c>
      <c r="H31" s="10">
        <v>2</v>
      </c>
      <c r="I31" s="14">
        <f t="shared" si="2"/>
        <v>0.68259385665529015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17</v>
      </c>
      <c r="E32" s="14">
        <f t="shared" si="0"/>
        <v>3.3333333333333335</v>
      </c>
      <c r="F32" s="10">
        <v>3</v>
      </c>
      <c r="G32" s="14">
        <f t="shared" si="1"/>
        <v>0.75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0.98039215686274506</v>
      </c>
      <c r="F33" s="10">
        <v>5</v>
      </c>
      <c r="G33" s="14">
        <f t="shared" si="1"/>
        <v>1.25</v>
      </c>
      <c r="H33" s="10">
        <v>4</v>
      </c>
      <c r="I33" s="14">
        <f t="shared" si="2"/>
        <v>1.3651877133105803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11</v>
      </c>
      <c r="E34" s="14">
        <f t="shared" si="0"/>
        <v>2.1568627450980391</v>
      </c>
      <c r="F34" s="10">
        <v>8</v>
      </c>
      <c r="G34" s="14">
        <f t="shared" si="1"/>
        <v>2</v>
      </c>
      <c r="H34" s="10">
        <v>2</v>
      </c>
      <c r="I34" s="14">
        <f t="shared" si="2"/>
        <v>0.68259385665529015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4</v>
      </c>
      <c r="E35" s="14">
        <f t="shared" si="0"/>
        <v>0.78431372549019607</v>
      </c>
      <c r="F35" s="10">
        <v>3</v>
      </c>
      <c r="G35" s="14">
        <f t="shared" si="1"/>
        <v>0.75</v>
      </c>
      <c r="H35" s="10">
        <v>3</v>
      </c>
      <c r="I35" s="14">
        <f t="shared" si="2"/>
        <v>1.0238907849829351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6.666666666666667</v>
      </c>
      <c r="F36" s="10">
        <v>19</v>
      </c>
      <c r="G36" s="14">
        <f t="shared" si="1"/>
        <v>4.75</v>
      </c>
      <c r="H36" s="10">
        <v>15</v>
      </c>
      <c r="I36" s="14">
        <f t="shared" si="2"/>
        <v>5.1194539249146755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6</v>
      </c>
      <c r="E37" s="14">
        <f t="shared" si="0"/>
        <v>1.1764705882352942</v>
      </c>
      <c r="F37" s="15">
        <v>6</v>
      </c>
      <c r="G37" s="14">
        <f t="shared" si="1"/>
        <v>1.5</v>
      </c>
      <c r="H37" s="15">
        <v>6</v>
      </c>
      <c r="I37" s="14">
        <f t="shared" si="2"/>
        <v>2.0477815699658701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0.19607843137254902</v>
      </c>
      <c r="F38" s="15">
        <v>1</v>
      </c>
      <c r="G38" s="14">
        <f t="shared" si="1"/>
        <v>0.25</v>
      </c>
      <c r="H38" s="15">
        <v>1</v>
      </c>
      <c r="I38" s="14">
        <f t="shared" si="2"/>
        <v>0.34129692832764508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510</v>
      </c>
      <c r="E39" s="17">
        <f t="shared" ref="E39:I39" si="3">SUM(E4:E38)</f>
        <v>99.999999999999986</v>
      </c>
      <c r="F39" s="16">
        <f t="shared" si="3"/>
        <v>400</v>
      </c>
      <c r="G39" s="17">
        <f t="shared" si="3"/>
        <v>100</v>
      </c>
      <c r="H39" s="16">
        <f>SUM(H4:H38)</f>
        <v>293</v>
      </c>
      <c r="I39" s="17">
        <f t="shared" si="3"/>
        <v>99.999999999999986</v>
      </c>
    </row>
    <row r="40" spans="1:10" x14ac:dyDescent="0.25">
      <c r="A40" s="29" t="s">
        <v>72</v>
      </c>
      <c r="B40" s="29"/>
      <c r="C40" s="29"/>
      <c r="D40" s="29"/>
      <c r="E40" s="29"/>
      <c r="F40" s="29"/>
      <c r="G40" s="29"/>
      <c r="H40" s="29"/>
      <c r="I40" s="29"/>
    </row>
    <row r="41" spans="1:10" ht="15.75" thickBot="1" x14ac:dyDescent="0.3">
      <c r="A41" s="30" t="s">
        <v>9</v>
      </c>
      <c r="B41" s="30"/>
      <c r="C41" s="30"/>
      <c r="D41" s="30"/>
      <c r="E41" s="30"/>
      <c r="F41" s="30"/>
      <c r="G41" s="30"/>
      <c r="H41" s="30"/>
      <c r="I41" s="30"/>
    </row>
    <row r="42" spans="1:10" ht="29.25" customHeight="1" thickBot="1" x14ac:dyDescent="0.3">
      <c r="A42" s="31" t="s">
        <v>89</v>
      </c>
      <c r="B42" s="32"/>
      <c r="C42" s="32"/>
      <c r="D42" s="32"/>
      <c r="E42" s="32"/>
      <c r="F42" s="32"/>
      <c r="G42" s="32"/>
      <c r="H42" s="32"/>
      <c r="I42" s="32"/>
      <c r="J42" s="33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190</v>
      </c>
    </row>
    <row r="45" spans="1:10" x14ac:dyDescent="0.25">
      <c r="A45" s="19" t="s">
        <v>50</v>
      </c>
      <c r="B45" s="22">
        <f>SUM(D19:D29,D16:D17,D7:D12,D5)</f>
        <v>314</v>
      </c>
      <c r="C45" s="18"/>
    </row>
    <row r="46" spans="1:10" x14ac:dyDescent="0.25">
      <c r="A46" s="19" t="s">
        <v>88</v>
      </c>
      <c r="B46">
        <f>D37</f>
        <v>6</v>
      </c>
      <c r="C46" s="18">
        <f>SUM(B43:B46)</f>
        <v>510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0" zoomScale="110" zoomScaleNormal="110" workbookViewId="0">
      <selection activeCell="J40" sqref="J40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5.5" customHeight="1" thickBot="1" x14ac:dyDescent="0.3">
      <c r="A2" s="35" t="s">
        <v>0</v>
      </c>
      <c r="B2" s="37" t="s">
        <v>35</v>
      </c>
      <c r="C2" s="37"/>
      <c r="D2" s="37" t="s">
        <v>8</v>
      </c>
      <c r="E2" s="37"/>
      <c r="F2" s="37" t="s">
        <v>1</v>
      </c>
      <c r="G2" s="37"/>
      <c r="H2" s="38" t="s">
        <v>27</v>
      </c>
      <c r="I2" s="39"/>
      <c r="J2" s="8" t="s">
        <v>0</v>
      </c>
    </row>
    <row r="3" spans="1:10" ht="15.75" thickBot="1" x14ac:dyDescent="0.3">
      <c r="A3" s="36"/>
      <c r="B3" s="26" t="s">
        <v>36</v>
      </c>
      <c r="C3" s="26" t="s">
        <v>37</v>
      </c>
      <c r="D3" s="26" t="s">
        <v>2</v>
      </c>
      <c r="E3" s="26" t="s">
        <v>3</v>
      </c>
      <c r="F3" s="26" t="s">
        <v>2</v>
      </c>
      <c r="G3" s="26" t="s">
        <v>3</v>
      </c>
      <c r="H3" s="26" t="s">
        <v>2</v>
      </c>
      <c r="I3" s="26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2.1912350597609564</v>
      </c>
      <c r="F5" s="10">
        <v>11</v>
      </c>
      <c r="G5" s="14">
        <f t="shared" si="1"/>
        <v>2.7777777777777777</v>
      </c>
      <c r="H5" s="10">
        <v>10</v>
      </c>
      <c r="I5" s="14">
        <f t="shared" si="2"/>
        <v>3.4602076124567476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8.1673306772908365</v>
      </c>
      <c r="F6" s="10">
        <v>21</v>
      </c>
      <c r="G6" s="14">
        <f t="shared" si="1"/>
        <v>5.3030303030303028</v>
      </c>
      <c r="H6" s="10">
        <v>13</v>
      </c>
      <c r="I6" s="14">
        <f t="shared" si="2"/>
        <v>4.4982698961937722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3.3864541832669319</v>
      </c>
      <c r="F7" s="10">
        <v>17</v>
      </c>
      <c r="G7" s="14">
        <f t="shared" si="1"/>
        <v>4.2929292929292924</v>
      </c>
      <c r="H7" s="10">
        <v>16</v>
      </c>
      <c r="I7" s="14">
        <f t="shared" si="2"/>
        <v>5.5363321799307963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52</v>
      </c>
      <c r="E8" s="14">
        <f t="shared" si="0"/>
        <v>10.358565737051793</v>
      </c>
      <c r="F8" s="10">
        <v>51</v>
      </c>
      <c r="G8" s="14">
        <f t="shared" si="1"/>
        <v>12.878787878787879</v>
      </c>
      <c r="H8" s="10">
        <v>44</v>
      </c>
      <c r="I8" s="14">
        <f t="shared" si="2"/>
        <v>15.224913494809689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6.573705179282868</v>
      </c>
      <c r="F9" s="10">
        <v>30</v>
      </c>
      <c r="G9" s="14">
        <f t="shared" si="1"/>
        <v>7.5757575757575761</v>
      </c>
      <c r="H9" s="10">
        <v>27</v>
      </c>
      <c r="I9" s="14">
        <f t="shared" si="2"/>
        <v>9.3425605536332181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1.7928286852589643</v>
      </c>
      <c r="F10" s="10">
        <v>9</v>
      </c>
      <c r="G10" s="14">
        <f t="shared" si="1"/>
        <v>2.2727272727272729</v>
      </c>
      <c r="H10" s="10">
        <v>7</v>
      </c>
      <c r="I10" s="14">
        <f t="shared" si="2"/>
        <v>2.422145328719723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6.1752988047808763</v>
      </c>
      <c r="F11" s="10">
        <v>29</v>
      </c>
      <c r="G11" s="14">
        <f t="shared" si="1"/>
        <v>7.3232323232323235</v>
      </c>
      <c r="H11" s="10">
        <v>27</v>
      </c>
      <c r="I11" s="14">
        <f t="shared" si="2"/>
        <v>9.3425605536332181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8.3665338645418323</v>
      </c>
      <c r="F12" s="10">
        <v>39</v>
      </c>
      <c r="G12" s="14">
        <f t="shared" si="1"/>
        <v>9.8484848484848477</v>
      </c>
      <c r="H12" s="10">
        <v>37</v>
      </c>
      <c r="I12" s="14">
        <f t="shared" si="2"/>
        <v>12.802768166089965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4.5816733067729087</v>
      </c>
      <c r="F13" s="10">
        <v>20</v>
      </c>
      <c r="G13" s="14">
        <f t="shared" si="1"/>
        <v>5.0505050505050502</v>
      </c>
      <c r="H13" s="10">
        <v>9</v>
      </c>
      <c r="I13" s="14">
        <f t="shared" si="2"/>
        <v>3.1141868512110724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3.1872509960159361</v>
      </c>
      <c r="F14" s="10">
        <v>12</v>
      </c>
      <c r="G14" s="14">
        <f t="shared" si="1"/>
        <v>3.0303030303030303</v>
      </c>
      <c r="H14" s="10">
        <v>8</v>
      </c>
      <c r="I14" s="14">
        <f t="shared" si="2"/>
        <v>2.7681660899653981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1.7928286852589643</v>
      </c>
      <c r="F15" s="10">
        <v>8</v>
      </c>
      <c r="G15" s="14">
        <f t="shared" si="1"/>
        <v>2.0202020202020203</v>
      </c>
      <c r="H15" s="10">
        <v>7</v>
      </c>
      <c r="I15" s="14">
        <f t="shared" si="2"/>
        <v>2.422145328719723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2.1912350597609564</v>
      </c>
      <c r="F16" s="10">
        <v>11</v>
      </c>
      <c r="G16" s="14">
        <f t="shared" si="1"/>
        <v>2.7777777777777777</v>
      </c>
      <c r="H16" s="10">
        <v>8</v>
      </c>
      <c r="I16" s="14">
        <f t="shared" si="2"/>
        <v>2.7681660899653981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0.99601593625498008</v>
      </c>
      <c r="F17" s="10">
        <v>5</v>
      </c>
      <c r="G17" s="14">
        <f t="shared" si="1"/>
        <v>1.2626262626262625</v>
      </c>
      <c r="H17" s="10">
        <v>2</v>
      </c>
      <c r="I17" s="14">
        <f t="shared" si="2"/>
        <v>0.69204152249134954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1.1952191235059761</v>
      </c>
      <c r="F18" s="10">
        <v>5</v>
      </c>
      <c r="G18" s="14">
        <f t="shared" si="1"/>
        <v>1.2626262626262625</v>
      </c>
      <c r="H18" s="10">
        <v>3</v>
      </c>
      <c r="I18" s="14">
        <f t="shared" si="2"/>
        <v>1.0380622837370241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1.593625498007968</v>
      </c>
      <c r="F19" s="10">
        <v>6</v>
      </c>
      <c r="G19" s="14">
        <f t="shared" si="1"/>
        <v>1.5151515151515151</v>
      </c>
      <c r="H19" s="10">
        <v>4</v>
      </c>
      <c r="I19" s="14">
        <f t="shared" si="2"/>
        <v>1.3840830449826991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1.394422310756972</v>
      </c>
      <c r="F20" s="10">
        <v>5</v>
      </c>
      <c r="G20" s="14">
        <f t="shared" si="1"/>
        <v>1.2626262626262625</v>
      </c>
      <c r="H20" s="10">
        <v>3</v>
      </c>
      <c r="I20" s="14">
        <f t="shared" si="2"/>
        <v>1.0380622837370241</v>
      </c>
      <c r="J20" s="5" t="s">
        <v>69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1.394422310756972</v>
      </c>
      <c r="F21" s="10">
        <v>4</v>
      </c>
      <c r="G21" s="14">
        <f t="shared" si="1"/>
        <v>1.0101010101010102</v>
      </c>
      <c r="H21" s="10">
        <v>2</v>
      </c>
      <c r="I21" s="14">
        <f t="shared" si="2"/>
        <v>0.69204152249134954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2.1912350597609564</v>
      </c>
      <c r="F22" s="10">
        <v>8</v>
      </c>
      <c r="G22" s="14">
        <f t="shared" si="1"/>
        <v>2.0202020202020203</v>
      </c>
      <c r="H22" s="10">
        <v>7</v>
      </c>
      <c r="I22" s="14">
        <f t="shared" si="2"/>
        <v>2.422145328719723</v>
      </c>
      <c r="J22" s="5" t="s">
        <v>65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2.1912350597609564</v>
      </c>
      <c r="F23" s="10">
        <v>7</v>
      </c>
      <c r="G23" s="14">
        <f t="shared" si="1"/>
        <v>1.7676767676767675</v>
      </c>
      <c r="H23" s="10">
        <v>2</v>
      </c>
      <c r="I23" s="14">
        <f t="shared" si="2"/>
        <v>0.69204152249134954</v>
      </c>
      <c r="J23" s="5" t="s">
        <v>80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1.7928286852589643</v>
      </c>
      <c r="F24" s="10">
        <v>7</v>
      </c>
      <c r="G24" s="14">
        <f t="shared" si="1"/>
        <v>1.7676767676767675</v>
      </c>
      <c r="H24" s="10">
        <v>3</v>
      </c>
      <c r="I24" s="14">
        <f t="shared" si="2"/>
        <v>1.0380622837370241</v>
      </c>
      <c r="J24" s="5" t="s">
        <v>81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1.9920318725099602</v>
      </c>
      <c r="F25" s="10">
        <v>7</v>
      </c>
      <c r="G25" s="14">
        <f t="shared" si="1"/>
        <v>1.7676767676767675</v>
      </c>
      <c r="H25" s="10">
        <v>5</v>
      </c>
      <c r="I25" s="14">
        <f t="shared" si="2"/>
        <v>1.7301038062283738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2.788844621513944</v>
      </c>
      <c r="F26" s="10">
        <v>11</v>
      </c>
      <c r="G26" s="14">
        <f t="shared" si="1"/>
        <v>2.7777777777777777</v>
      </c>
      <c r="H26" s="10">
        <v>4</v>
      </c>
      <c r="I26" s="14">
        <f t="shared" si="2"/>
        <v>1.3840830449826991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1.7928286852589643</v>
      </c>
      <c r="F27" s="10">
        <v>4</v>
      </c>
      <c r="G27" s="14">
        <f t="shared" si="1"/>
        <v>1.0101010101010102</v>
      </c>
      <c r="H27" s="10">
        <v>2</v>
      </c>
      <c r="I27" s="14">
        <f t="shared" si="2"/>
        <v>0.69204152249134954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2.1912350597609564</v>
      </c>
      <c r="F28" s="10">
        <v>7</v>
      </c>
      <c r="G28" s="14">
        <f t="shared" si="1"/>
        <v>1.7676767676767675</v>
      </c>
      <c r="H28" s="10">
        <v>2</v>
      </c>
      <c r="I28" s="14">
        <f t="shared" si="2"/>
        <v>0.69204152249134954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0.79681274900398402</v>
      </c>
      <c r="F29" s="10">
        <v>4</v>
      </c>
      <c r="G29" s="14">
        <f t="shared" si="1"/>
        <v>1.0101010101010102</v>
      </c>
      <c r="H29" s="10">
        <v>2</v>
      </c>
      <c r="I29" s="14">
        <f t="shared" si="2"/>
        <v>0.69204152249134954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12</v>
      </c>
      <c r="E30" s="14">
        <f t="shared" si="0"/>
        <v>2.3904382470119523</v>
      </c>
      <c r="F30" s="10">
        <v>7</v>
      </c>
      <c r="G30" s="14">
        <f t="shared" si="1"/>
        <v>1.7676767676767675</v>
      </c>
      <c r="H30" s="10">
        <v>4</v>
      </c>
      <c r="I30" s="14">
        <f t="shared" si="2"/>
        <v>1.3840830449826991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1.7928286852589643</v>
      </c>
      <c r="F31" s="10">
        <v>6</v>
      </c>
      <c r="G31" s="14">
        <f t="shared" si="1"/>
        <v>1.5151515151515151</v>
      </c>
      <c r="H31" s="10">
        <v>1</v>
      </c>
      <c r="I31" s="14">
        <f t="shared" si="2"/>
        <v>0.34602076124567477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16</v>
      </c>
      <c r="E32" s="14">
        <f t="shared" si="0"/>
        <v>3.1872509960159361</v>
      </c>
      <c r="F32" s="10">
        <v>4</v>
      </c>
      <c r="G32" s="14">
        <f t="shared" si="1"/>
        <v>1.0101010101010102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0.99601593625498008</v>
      </c>
      <c r="F33" s="10">
        <v>5</v>
      </c>
      <c r="G33" s="14">
        <f t="shared" si="1"/>
        <v>1.2626262626262625</v>
      </c>
      <c r="H33" s="10">
        <v>4</v>
      </c>
      <c r="I33" s="14">
        <f t="shared" si="2"/>
        <v>1.3840830449826991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10</v>
      </c>
      <c r="E34" s="14">
        <f t="shared" si="0"/>
        <v>1.9920318725099602</v>
      </c>
      <c r="F34" s="10">
        <v>7</v>
      </c>
      <c r="G34" s="14">
        <f t="shared" si="1"/>
        <v>1.7676767676767675</v>
      </c>
      <c r="H34" s="10">
        <v>2</v>
      </c>
      <c r="I34" s="14">
        <f t="shared" si="2"/>
        <v>0.69204152249134954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0.59760956175298807</v>
      </c>
      <c r="F35" s="10">
        <v>3</v>
      </c>
      <c r="G35" s="14">
        <f t="shared" si="1"/>
        <v>0.75757575757575757</v>
      </c>
      <c r="H35" s="10">
        <v>3</v>
      </c>
      <c r="I35" s="14">
        <f t="shared" si="2"/>
        <v>1.0380622837370241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6.7729083665338639</v>
      </c>
      <c r="F36" s="10">
        <v>20</v>
      </c>
      <c r="G36" s="14">
        <f t="shared" si="1"/>
        <v>5.0505050505050502</v>
      </c>
      <c r="H36" s="10">
        <v>15</v>
      </c>
      <c r="I36" s="14">
        <f t="shared" si="2"/>
        <v>5.1903114186851207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0.99601593625498008</v>
      </c>
      <c r="F37" s="15">
        <v>5</v>
      </c>
      <c r="G37" s="14">
        <f t="shared" si="1"/>
        <v>1.2626262626262625</v>
      </c>
      <c r="H37" s="15">
        <v>5</v>
      </c>
      <c r="I37" s="14">
        <f t="shared" si="2"/>
        <v>1.7301038062283738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0.19920318725099601</v>
      </c>
      <c r="F38" s="15">
        <v>1</v>
      </c>
      <c r="G38" s="14">
        <f t="shared" si="1"/>
        <v>0.25252525252525254</v>
      </c>
      <c r="H38" s="15">
        <v>1</v>
      </c>
      <c r="I38" s="14">
        <f t="shared" si="2"/>
        <v>0.34602076124567477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502</v>
      </c>
      <c r="E39" s="17">
        <f t="shared" ref="E39:I39" si="3">SUM(E4:E38)</f>
        <v>100.00000000000001</v>
      </c>
      <c r="F39" s="16">
        <f t="shared" si="3"/>
        <v>396</v>
      </c>
      <c r="G39" s="17">
        <f t="shared" si="3"/>
        <v>99.999999999999915</v>
      </c>
      <c r="H39" s="16">
        <f>SUM(H4:H38)</f>
        <v>289</v>
      </c>
      <c r="I39" s="17">
        <f t="shared" si="3"/>
        <v>100.00000000000001</v>
      </c>
    </row>
    <row r="40" spans="1:10" x14ac:dyDescent="0.25">
      <c r="A40" s="29" t="s">
        <v>72</v>
      </c>
      <c r="B40" s="29"/>
      <c r="C40" s="29"/>
      <c r="D40" s="29"/>
      <c r="E40" s="29"/>
      <c r="F40" s="29"/>
      <c r="G40" s="29"/>
      <c r="H40" s="29"/>
      <c r="I40" s="29"/>
    </row>
    <row r="41" spans="1:10" ht="15.75" thickBot="1" x14ac:dyDescent="0.3">
      <c r="A41" s="30" t="s">
        <v>9</v>
      </c>
      <c r="B41" s="30"/>
      <c r="C41" s="30"/>
      <c r="D41" s="30"/>
      <c r="E41" s="30"/>
      <c r="F41" s="30"/>
      <c r="G41" s="30"/>
      <c r="H41" s="30"/>
      <c r="I41" s="30"/>
    </row>
    <row r="42" spans="1:10" ht="29.25" customHeight="1" thickBot="1" x14ac:dyDescent="0.3">
      <c r="A42" s="31" t="s">
        <v>90</v>
      </c>
      <c r="B42" s="32"/>
      <c r="C42" s="32"/>
      <c r="D42" s="32"/>
      <c r="E42" s="32"/>
      <c r="F42" s="32"/>
      <c r="G42" s="32"/>
      <c r="H42" s="32"/>
      <c r="I42" s="32"/>
      <c r="J42" s="33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185</v>
      </c>
    </row>
    <row r="45" spans="1:10" x14ac:dyDescent="0.25">
      <c r="A45" s="19" t="s">
        <v>50</v>
      </c>
      <c r="B45" s="22">
        <f>SUM(D19:D29,D16:D17,D7:D12,D5)</f>
        <v>312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502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8" zoomScale="110" zoomScaleNormal="110" workbookViewId="0">
      <selection activeCell="J26" sqref="J26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5.5" customHeight="1" thickBot="1" x14ac:dyDescent="0.3">
      <c r="A2" s="35" t="s">
        <v>0</v>
      </c>
      <c r="B2" s="37" t="s">
        <v>35</v>
      </c>
      <c r="C2" s="37"/>
      <c r="D2" s="37" t="s">
        <v>8</v>
      </c>
      <c r="E2" s="37"/>
      <c r="F2" s="37" t="s">
        <v>1</v>
      </c>
      <c r="G2" s="37"/>
      <c r="H2" s="38" t="s">
        <v>27</v>
      </c>
      <c r="I2" s="39"/>
      <c r="J2" s="8" t="s">
        <v>0</v>
      </c>
    </row>
    <row r="3" spans="1:10" ht="15.75" thickBot="1" x14ac:dyDescent="0.3">
      <c r="A3" s="36"/>
      <c r="B3" s="27" t="s">
        <v>36</v>
      </c>
      <c r="C3" s="27" t="s">
        <v>37</v>
      </c>
      <c r="D3" s="27" t="s">
        <v>2</v>
      </c>
      <c r="E3" s="27" t="s">
        <v>3</v>
      </c>
      <c r="F3" s="27" t="s">
        <v>2</v>
      </c>
      <c r="G3" s="27" t="s">
        <v>3</v>
      </c>
      <c r="H3" s="27" t="s">
        <v>2</v>
      </c>
      <c r="I3" s="27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2.1868787276341948</v>
      </c>
      <c r="F5" s="10">
        <v>11</v>
      </c>
      <c r="G5" s="14">
        <f t="shared" si="1"/>
        <v>2.7848101265822782</v>
      </c>
      <c r="H5" s="10">
        <v>10</v>
      </c>
      <c r="I5" s="14">
        <f t="shared" si="2"/>
        <v>3.4722222222222223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8.1510934393638177</v>
      </c>
      <c r="F6" s="10">
        <v>21</v>
      </c>
      <c r="G6" s="14">
        <f t="shared" si="1"/>
        <v>5.3164556962025316</v>
      </c>
      <c r="H6" s="10">
        <v>13</v>
      </c>
      <c r="I6" s="14">
        <f t="shared" si="2"/>
        <v>4.5138888888888884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3.3797216699801194</v>
      </c>
      <c r="F7" s="10">
        <v>17</v>
      </c>
      <c r="G7" s="14">
        <f t="shared" si="1"/>
        <v>4.3037974683544302</v>
      </c>
      <c r="H7" s="10">
        <v>16</v>
      </c>
      <c r="I7" s="14">
        <f t="shared" si="2"/>
        <v>5.5555555555555554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51</v>
      </c>
      <c r="E8" s="14">
        <f t="shared" si="0"/>
        <v>10.139165009940358</v>
      </c>
      <c r="F8" s="10">
        <v>51</v>
      </c>
      <c r="G8" s="14">
        <f t="shared" si="1"/>
        <v>12.911392405063291</v>
      </c>
      <c r="H8" s="10">
        <v>44</v>
      </c>
      <c r="I8" s="14">
        <f t="shared" si="2"/>
        <v>15.277777777777779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6.5606361829025852</v>
      </c>
      <c r="F9" s="10">
        <v>30</v>
      </c>
      <c r="G9" s="14">
        <f t="shared" si="1"/>
        <v>7.59493670886076</v>
      </c>
      <c r="H9" s="10">
        <v>27</v>
      </c>
      <c r="I9" s="14">
        <f t="shared" si="2"/>
        <v>9.375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9</v>
      </c>
      <c r="E10" s="14">
        <f t="shared" si="0"/>
        <v>1.7892644135188867</v>
      </c>
      <c r="F10" s="10">
        <v>9</v>
      </c>
      <c r="G10" s="14">
        <f t="shared" si="1"/>
        <v>2.278481012658228</v>
      </c>
      <c r="H10" s="10">
        <v>7</v>
      </c>
      <c r="I10" s="14">
        <f t="shared" si="2"/>
        <v>2.4305555555555558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6.1630218687872764</v>
      </c>
      <c r="F11" s="10">
        <v>29</v>
      </c>
      <c r="G11" s="14">
        <f t="shared" si="1"/>
        <v>7.3417721518987342</v>
      </c>
      <c r="H11" s="10">
        <v>27</v>
      </c>
      <c r="I11" s="14">
        <f t="shared" si="2"/>
        <v>9.375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8.3499005964214703</v>
      </c>
      <c r="F12" s="10">
        <v>39</v>
      </c>
      <c r="G12" s="14">
        <f t="shared" si="1"/>
        <v>9.8734177215189867</v>
      </c>
      <c r="H12" s="10">
        <v>37</v>
      </c>
      <c r="I12" s="14">
        <f t="shared" si="2"/>
        <v>12.847222222222221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4.5725646123260439</v>
      </c>
      <c r="F13" s="10">
        <v>20</v>
      </c>
      <c r="G13" s="14">
        <f t="shared" si="1"/>
        <v>5.0632911392405067</v>
      </c>
      <c r="H13" s="10">
        <v>9</v>
      </c>
      <c r="I13" s="14">
        <f t="shared" si="2"/>
        <v>3.125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3.180914512922465</v>
      </c>
      <c r="F14" s="10">
        <v>12</v>
      </c>
      <c r="G14" s="14">
        <f t="shared" si="1"/>
        <v>3.0379746835443036</v>
      </c>
      <c r="H14" s="10">
        <v>8</v>
      </c>
      <c r="I14" s="14">
        <f t="shared" si="2"/>
        <v>2.7777777777777777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9</v>
      </c>
      <c r="E15" s="14">
        <f t="shared" si="0"/>
        <v>1.7892644135188867</v>
      </c>
      <c r="F15" s="10">
        <v>8</v>
      </c>
      <c r="G15" s="14">
        <f t="shared" si="1"/>
        <v>2.0253164556962027</v>
      </c>
      <c r="H15" s="10">
        <v>7</v>
      </c>
      <c r="I15" s="14">
        <f t="shared" si="2"/>
        <v>2.4305555555555558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2.1868787276341948</v>
      </c>
      <c r="F16" s="10">
        <v>11</v>
      </c>
      <c r="G16" s="14">
        <f t="shared" si="1"/>
        <v>2.7848101265822782</v>
      </c>
      <c r="H16" s="10">
        <v>8</v>
      </c>
      <c r="I16" s="14">
        <f t="shared" si="2"/>
        <v>2.7777777777777777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5</v>
      </c>
      <c r="E17" s="14">
        <f t="shared" si="0"/>
        <v>0.99403578528827041</v>
      </c>
      <c r="F17" s="10">
        <v>5</v>
      </c>
      <c r="G17" s="14">
        <f t="shared" si="1"/>
        <v>1.2658227848101267</v>
      </c>
      <c r="H17" s="10">
        <v>2</v>
      </c>
      <c r="I17" s="14">
        <f t="shared" si="2"/>
        <v>0.69444444444444442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1.1928429423459244</v>
      </c>
      <c r="F18" s="10">
        <v>5</v>
      </c>
      <c r="G18" s="14">
        <f t="shared" si="1"/>
        <v>1.2658227848101267</v>
      </c>
      <c r="H18" s="10">
        <v>3</v>
      </c>
      <c r="I18" s="14">
        <f t="shared" si="2"/>
        <v>1.0416666666666665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1.5904572564612325</v>
      </c>
      <c r="F19" s="10">
        <v>6</v>
      </c>
      <c r="G19" s="14">
        <f t="shared" si="1"/>
        <v>1.5189873417721518</v>
      </c>
      <c r="H19" s="10">
        <v>4</v>
      </c>
      <c r="I19" s="14">
        <f t="shared" si="2"/>
        <v>1.3888888888888888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1.3916500994035785</v>
      </c>
      <c r="F20" s="10">
        <v>5</v>
      </c>
      <c r="G20" s="14">
        <f t="shared" si="1"/>
        <v>1.2658227848101267</v>
      </c>
      <c r="H20" s="10">
        <v>3</v>
      </c>
      <c r="I20" s="14">
        <f t="shared" si="2"/>
        <v>1.0416666666666665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1.3916500994035785</v>
      </c>
      <c r="F21" s="10">
        <v>4</v>
      </c>
      <c r="G21" s="14">
        <f t="shared" si="1"/>
        <v>1.0126582278481013</v>
      </c>
      <c r="H21" s="10">
        <v>2</v>
      </c>
      <c r="I21" s="14">
        <f t="shared" si="2"/>
        <v>0.69444444444444442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2.1868787276341948</v>
      </c>
      <c r="F22" s="10">
        <v>8</v>
      </c>
      <c r="G22" s="14">
        <f t="shared" si="1"/>
        <v>2.0253164556962027</v>
      </c>
      <c r="H22" s="10">
        <v>7</v>
      </c>
      <c r="I22" s="14">
        <f t="shared" si="2"/>
        <v>2.4305555555555558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2.1868787276341948</v>
      </c>
      <c r="F23" s="10">
        <v>7</v>
      </c>
      <c r="G23" s="14">
        <f t="shared" si="1"/>
        <v>1.7721518987341773</v>
      </c>
      <c r="H23" s="10">
        <v>2</v>
      </c>
      <c r="I23" s="14">
        <f t="shared" si="2"/>
        <v>0.69444444444444442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1.7892644135188867</v>
      </c>
      <c r="F24" s="10">
        <v>6</v>
      </c>
      <c r="G24" s="14">
        <f t="shared" si="1"/>
        <v>1.5189873417721518</v>
      </c>
      <c r="H24" s="10">
        <v>3</v>
      </c>
      <c r="I24" s="14">
        <f t="shared" si="2"/>
        <v>1.0416666666666665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1.9880715705765408</v>
      </c>
      <c r="F25" s="10">
        <v>7</v>
      </c>
      <c r="G25" s="14">
        <f t="shared" si="1"/>
        <v>1.7721518987341773</v>
      </c>
      <c r="H25" s="10">
        <v>5</v>
      </c>
      <c r="I25" s="14">
        <f t="shared" si="2"/>
        <v>1.7361111111111112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2.7833001988071571</v>
      </c>
      <c r="F26" s="10">
        <v>11</v>
      </c>
      <c r="G26" s="14">
        <f t="shared" si="1"/>
        <v>2.7848101265822782</v>
      </c>
      <c r="H26" s="10">
        <v>4</v>
      </c>
      <c r="I26" s="14">
        <f t="shared" si="2"/>
        <v>1.3888888888888888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1.7892644135188867</v>
      </c>
      <c r="F27" s="10">
        <v>4</v>
      </c>
      <c r="G27" s="14">
        <f t="shared" si="1"/>
        <v>1.0126582278481013</v>
      </c>
      <c r="H27" s="10">
        <v>2</v>
      </c>
      <c r="I27" s="14">
        <f t="shared" si="2"/>
        <v>0.69444444444444442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2.1868787276341948</v>
      </c>
      <c r="F28" s="10">
        <v>7</v>
      </c>
      <c r="G28" s="14">
        <f t="shared" si="1"/>
        <v>1.7721518987341773</v>
      </c>
      <c r="H28" s="10">
        <v>2</v>
      </c>
      <c r="I28" s="14">
        <f t="shared" si="2"/>
        <v>0.69444444444444442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0.79522862823061624</v>
      </c>
      <c r="F29" s="10">
        <v>4</v>
      </c>
      <c r="G29" s="14">
        <f t="shared" si="1"/>
        <v>1.0126582278481013</v>
      </c>
      <c r="H29" s="10">
        <v>2</v>
      </c>
      <c r="I29" s="14">
        <f t="shared" si="2"/>
        <v>0.69444444444444442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2.1868787276341948</v>
      </c>
      <c r="F30" s="10">
        <v>7</v>
      </c>
      <c r="G30" s="14">
        <f t="shared" si="1"/>
        <v>1.7721518987341773</v>
      </c>
      <c r="H30" s="10">
        <v>4</v>
      </c>
      <c r="I30" s="14">
        <f t="shared" si="2"/>
        <v>1.3888888888888888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1.7892644135188867</v>
      </c>
      <c r="F31" s="10">
        <v>6</v>
      </c>
      <c r="G31" s="14">
        <f t="shared" si="1"/>
        <v>1.5189873417721518</v>
      </c>
      <c r="H31" s="10">
        <v>1</v>
      </c>
      <c r="I31" s="14">
        <f t="shared" si="2"/>
        <v>0.34722222222222221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20</v>
      </c>
      <c r="E32" s="14">
        <f t="shared" si="0"/>
        <v>3.9761431411530817</v>
      </c>
      <c r="F32" s="10">
        <v>5</v>
      </c>
      <c r="G32" s="14">
        <f t="shared" si="1"/>
        <v>1.2658227848101267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0.99403578528827041</v>
      </c>
      <c r="F33" s="10">
        <v>5</v>
      </c>
      <c r="G33" s="14">
        <f t="shared" si="1"/>
        <v>1.2658227848101267</v>
      </c>
      <c r="H33" s="10">
        <v>4</v>
      </c>
      <c r="I33" s="14">
        <f t="shared" si="2"/>
        <v>1.3888888888888888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1.7892644135188867</v>
      </c>
      <c r="F34" s="10">
        <v>6</v>
      </c>
      <c r="G34" s="14">
        <f t="shared" si="1"/>
        <v>1.5189873417721518</v>
      </c>
      <c r="H34" s="10">
        <v>1</v>
      </c>
      <c r="I34" s="14">
        <f t="shared" si="2"/>
        <v>0.34722222222222221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0.59642147117296218</v>
      </c>
      <c r="F35" s="10">
        <v>3</v>
      </c>
      <c r="G35" s="14">
        <f t="shared" si="1"/>
        <v>0.75949367088607589</v>
      </c>
      <c r="H35" s="10">
        <v>3</v>
      </c>
      <c r="I35" s="14">
        <f t="shared" si="2"/>
        <v>1.0416666666666665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6.7594433399602387</v>
      </c>
      <c r="F36" s="10">
        <v>20</v>
      </c>
      <c r="G36" s="14">
        <f t="shared" si="1"/>
        <v>5.0632911392405067</v>
      </c>
      <c r="H36" s="10">
        <v>15</v>
      </c>
      <c r="I36" s="14">
        <f t="shared" si="2"/>
        <v>5.2083333333333339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0.99403578528827041</v>
      </c>
      <c r="F37" s="15">
        <v>5</v>
      </c>
      <c r="G37" s="14">
        <f t="shared" si="1"/>
        <v>1.2658227848101267</v>
      </c>
      <c r="H37" s="15">
        <v>5</v>
      </c>
      <c r="I37" s="14">
        <f t="shared" si="2"/>
        <v>1.7361111111111112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0.19880715705765406</v>
      </c>
      <c r="F38" s="15">
        <v>1</v>
      </c>
      <c r="G38" s="14">
        <f t="shared" si="1"/>
        <v>0.25316455696202533</v>
      </c>
      <c r="H38" s="15">
        <v>1</v>
      </c>
      <c r="I38" s="14">
        <f t="shared" si="2"/>
        <v>0.34722222222222221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503</v>
      </c>
      <c r="E39" s="17">
        <f t="shared" ref="E39:I39" si="3">SUM(E4:E38)</f>
        <v>100.00000000000004</v>
      </c>
      <c r="F39" s="16">
        <f t="shared" si="3"/>
        <v>395</v>
      </c>
      <c r="G39" s="17">
        <f t="shared" si="3"/>
        <v>99.999999999999972</v>
      </c>
      <c r="H39" s="16">
        <f>SUM(H4:H38)</f>
        <v>288</v>
      </c>
      <c r="I39" s="17">
        <f t="shared" si="3"/>
        <v>100.00000000000001</v>
      </c>
    </row>
    <row r="40" spans="1:10" x14ac:dyDescent="0.25">
      <c r="A40" s="29" t="s">
        <v>72</v>
      </c>
      <c r="B40" s="29"/>
      <c r="C40" s="29"/>
      <c r="D40" s="29"/>
      <c r="E40" s="29"/>
      <c r="F40" s="29"/>
      <c r="G40" s="29"/>
      <c r="H40" s="29"/>
      <c r="I40" s="29"/>
    </row>
    <row r="41" spans="1:10" ht="15.75" thickBot="1" x14ac:dyDescent="0.3">
      <c r="A41" s="30" t="s">
        <v>9</v>
      </c>
      <c r="B41" s="30"/>
      <c r="C41" s="30"/>
      <c r="D41" s="30"/>
      <c r="E41" s="30"/>
      <c r="F41" s="30"/>
      <c r="G41" s="30"/>
      <c r="H41" s="30"/>
      <c r="I41" s="30"/>
    </row>
    <row r="42" spans="1:10" ht="29.25" customHeight="1" thickBot="1" x14ac:dyDescent="0.3">
      <c r="A42" s="31" t="s">
        <v>91</v>
      </c>
      <c r="B42" s="32"/>
      <c r="C42" s="32"/>
      <c r="D42" s="32"/>
      <c r="E42" s="32"/>
      <c r="F42" s="32"/>
      <c r="G42" s="32"/>
      <c r="H42" s="32"/>
      <c r="I42" s="32"/>
      <c r="J42" s="33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187</v>
      </c>
    </row>
    <row r="45" spans="1:10" x14ac:dyDescent="0.25">
      <c r="A45" s="19" t="s">
        <v>50</v>
      </c>
      <c r="B45" s="22">
        <f>SUM(D19:D29,D16:D17,D7:D12,D5)</f>
        <v>311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503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1" zoomScale="110" zoomScaleNormal="110" workbookViewId="0">
      <selection activeCell="M49" sqref="M49"/>
    </sheetView>
  </sheetViews>
  <sheetFormatPr defaultRowHeight="15" x14ac:dyDescent="0.25"/>
  <cols>
    <col min="1" max="1" width="57" customWidth="1"/>
    <col min="2" max="2" width="8" bestFit="1" customWidth="1"/>
    <col min="3" max="3" width="5.7109375" customWidth="1"/>
    <col min="5" max="5" width="9" customWidth="1"/>
    <col min="6" max="6" width="9.140625" customWidth="1"/>
    <col min="9" max="9" width="9.140625" customWidth="1"/>
    <col min="10" max="10" width="11.5703125" customWidth="1"/>
  </cols>
  <sheetData>
    <row r="1" spans="1:10" ht="30" customHeight="1" thickBot="1" x14ac:dyDescent="0.3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5.5" customHeight="1" thickBot="1" x14ac:dyDescent="0.3">
      <c r="A2" s="35" t="s">
        <v>0</v>
      </c>
      <c r="B2" s="37" t="s">
        <v>35</v>
      </c>
      <c r="C2" s="37"/>
      <c r="D2" s="37" t="s">
        <v>8</v>
      </c>
      <c r="E2" s="37"/>
      <c r="F2" s="37" t="s">
        <v>1</v>
      </c>
      <c r="G2" s="37"/>
      <c r="H2" s="38" t="s">
        <v>27</v>
      </c>
      <c r="I2" s="39"/>
      <c r="J2" s="8" t="s">
        <v>0</v>
      </c>
    </row>
    <row r="3" spans="1:10" ht="15.75" thickBot="1" x14ac:dyDescent="0.3">
      <c r="A3" s="36"/>
      <c r="B3" s="28" t="s">
        <v>36</v>
      </c>
      <c r="C3" s="28" t="s">
        <v>37</v>
      </c>
      <c r="D3" s="28" t="s">
        <v>2</v>
      </c>
      <c r="E3" s="28" t="s">
        <v>3</v>
      </c>
      <c r="F3" s="28" t="s">
        <v>2</v>
      </c>
      <c r="G3" s="28" t="s">
        <v>3</v>
      </c>
      <c r="H3" s="28" t="s">
        <v>2</v>
      </c>
      <c r="I3" s="28" t="s">
        <v>3</v>
      </c>
      <c r="J3" s="9" t="s">
        <v>26</v>
      </c>
    </row>
    <row r="4" spans="1:10" x14ac:dyDescent="0.25">
      <c r="A4" s="1" t="s">
        <v>4</v>
      </c>
      <c r="B4" s="21"/>
      <c r="C4" s="21"/>
      <c r="D4" s="13">
        <v>0</v>
      </c>
      <c r="E4" s="14">
        <f t="shared" ref="E4:E38" si="0">(D4/D$39)*100</f>
        <v>0</v>
      </c>
      <c r="F4" s="13">
        <v>0</v>
      </c>
      <c r="G4" s="14">
        <f t="shared" ref="G4:G38" si="1">(F4/F$39)*100</f>
        <v>0</v>
      </c>
      <c r="H4" s="13">
        <v>0</v>
      </c>
      <c r="I4" s="14">
        <f t="shared" ref="I4:I38" si="2">(H4/H$39)*100</f>
        <v>0</v>
      </c>
      <c r="J4" s="7" t="s">
        <v>10</v>
      </c>
    </row>
    <row r="5" spans="1:10" x14ac:dyDescent="0.25">
      <c r="A5" s="2" t="s">
        <v>41</v>
      </c>
      <c r="B5" s="11" t="s">
        <v>38</v>
      </c>
      <c r="C5" s="11"/>
      <c r="D5" s="10">
        <v>11</v>
      </c>
      <c r="E5" s="14">
        <f t="shared" si="0"/>
        <v>2.2267206477732793</v>
      </c>
      <c r="F5" s="10">
        <v>11</v>
      </c>
      <c r="G5" s="14">
        <f t="shared" si="1"/>
        <v>2.842377260981912</v>
      </c>
      <c r="H5" s="10">
        <v>10</v>
      </c>
      <c r="I5" s="14">
        <f t="shared" si="2"/>
        <v>3.5587188612099649</v>
      </c>
      <c r="J5" s="5" t="s">
        <v>11</v>
      </c>
    </row>
    <row r="6" spans="1:10" x14ac:dyDescent="0.25">
      <c r="A6" s="2" t="s">
        <v>52</v>
      </c>
      <c r="B6" s="11"/>
      <c r="C6" s="11" t="s">
        <v>38</v>
      </c>
      <c r="D6" s="10">
        <v>41</v>
      </c>
      <c r="E6" s="14">
        <f t="shared" si="0"/>
        <v>8.2995951417004061</v>
      </c>
      <c r="F6" s="10">
        <v>21</v>
      </c>
      <c r="G6" s="14">
        <f t="shared" si="1"/>
        <v>5.4263565891472867</v>
      </c>
      <c r="H6" s="10">
        <v>13</v>
      </c>
      <c r="I6" s="14">
        <f t="shared" si="2"/>
        <v>4.6263345195729535</v>
      </c>
      <c r="J6" s="5" t="s">
        <v>12</v>
      </c>
    </row>
    <row r="7" spans="1:10" x14ac:dyDescent="0.25">
      <c r="A7" s="2" t="s">
        <v>53</v>
      </c>
      <c r="B7" s="11" t="s">
        <v>38</v>
      </c>
      <c r="C7" s="11"/>
      <c r="D7" s="10">
        <v>17</v>
      </c>
      <c r="E7" s="14">
        <f t="shared" si="0"/>
        <v>3.4412955465587043</v>
      </c>
      <c r="F7" s="10">
        <v>17</v>
      </c>
      <c r="G7" s="14">
        <f t="shared" si="1"/>
        <v>4.3927648578811365</v>
      </c>
      <c r="H7" s="10">
        <v>16</v>
      </c>
      <c r="I7" s="14">
        <f t="shared" si="2"/>
        <v>5.6939501779359425</v>
      </c>
      <c r="J7" s="5" t="s">
        <v>13</v>
      </c>
    </row>
    <row r="8" spans="1:10" x14ac:dyDescent="0.25">
      <c r="A8" s="2" t="s">
        <v>42</v>
      </c>
      <c r="B8" s="11" t="s">
        <v>38</v>
      </c>
      <c r="C8" s="11"/>
      <c r="D8" s="10">
        <v>47</v>
      </c>
      <c r="E8" s="14">
        <f t="shared" si="0"/>
        <v>9.5141700404858298</v>
      </c>
      <c r="F8" s="10">
        <v>47</v>
      </c>
      <c r="G8" s="14">
        <f t="shared" si="1"/>
        <v>12.144702842377262</v>
      </c>
      <c r="H8" s="10">
        <v>41</v>
      </c>
      <c r="I8" s="14">
        <f t="shared" si="2"/>
        <v>14.590747330960854</v>
      </c>
      <c r="J8" s="5" t="s">
        <v>14</v>
      </c>
    </row>
    <row r="9" spans="1:10" x14ac:dyDescent="0.25">
      <c r="A9" s="2" t="s">
        <v>43</v>
      </c>
      <c r="B9" s="11" t="s">
        <v>38</v>
      </c>
      <c r="C9" s="11"/>
      <c r="D9" s="10">
        <v>33</v>
      </c>
      <c r="E9" s="14">
        <f t="shared" si="0"/>
        <v>6.6801619433198383</v>
      </c>
      <c r="F9" s="10">
        <v>30</v>
      </c>
      <c r="G9" s="14">
        <f t="shared" si="1"/>
        <v>7.7519379844961236</v>
      </c>
      <c r="H9" s="10">
        <v>27</v>
      </c>
      <c r="I9" s="14">
        <f t="shared" si="2"/>
        <v>9.6085409252669027</v>
      </c>
      <c r="J9" s="5" t="s">
        <v>15</v>
      </c>
    </row>
    <row r="10" spans="1:10" x14ac:dyDescent="0.25">
      <c r="A10" s="2" t="s">
        <v>44</v>
      </c>
      <c r="B10" s="11" t="s">
        <v>38</v>
      </c>
      <c r="C10" s="11"/>
      <c r="D10" s="10">
        <v>8</v>
      </c>
      <c r="E10" s="14">
        <f t="shared" si="0"/>
        <v>1.6194331983805668</v>
      </c>
      <c r="F10" s="10">
        <v>8</v>
      </c>
      <c r="G10" s="14">
        <f t="shared" si="1"/>
        <v>2.0671834625323</v>
      </c>
      <c r="H10" s="10">
        <v>6</v>
      </c>
      <c r="I10" s="14">
        <f t="shared" si="2"/>
        <v>2.1352313167259789</v>
      </c>
      <c r="J10" s="5" t="s">
        <v>33</v>
      </c>
    </row>
    <row r="11" spans="1:10" x14ac:dyDescent="0.25">
      <c r="A11" s="2" t="s">
        <v>40</v>
      </c>
      <c r="B11" s="11" t="s">
        <v>38</v>
      </c>
      <c r="C11" s="11"/>
      <c r="D11" s="10">
        <v>31</v>
      </c>
      <c r="E11" s="14">
        <f t="shared" si="0"/>
        <v>6.2753036437246958</v>
      </c>
      <c r="F11" s="10">
        <v>29</v>
      </c>
      <c r="G11" s="14">
        <f t="shared" si="1"/>
        <v>7.4935400516795871</v>
      </c>
      <c r="H11" s="10">
        <v>26</v>
      </c>
      <c r="I11" s="14">
        <f t="shared" si="2"/>
        <v>9.252669039145907</v>
      </c>
      <c r="J11" s="5" t="s">
        <v>16</v>
      </c>
    </row>
    <row r="12" spans="1:10" x14ac:dyDescent="0.25">
      <c r="A12" s="2" t="s">
        <v>54</v>
      </c>
      <c r="B12" s="11" t="s">
        <v>38</v>
      </c>
      <c r="C12" s="11"/>
      <c r="D12" s="10">
        <v>42</v>
      </c>
      <c r="E12" s="14">
        <f t="shared" si="0"/>
        <v>8.5020242914979747</v>
      </c>
      <c r="F12" s="10">
        <v>39</v>
      </c>
      <c r="G12" s="14">
        <f t="shared" si="1"/>
        <v>10.077519379844961</v>
      </c>
      <c r="H12" s="10">
        <v>37</v>
      </c>
      <c r="I12" s="14">
        <f t="shared" si="2"/>
        <v>13.167259786476867</v>
      </c>
      <c r="J12" s="5" t="s">
        <v>17</v>
      </c>
    </row>
    <row r="13" spans="1:10" x14ac:dyDescent="0.25">
      <c r="A13" s="2" t="s">
        <v>45</v>
      </c>
      <c r="B13" s="11"/>
      <c r="C13" s="11" t="s">
        <v>38</v>
      </c>
      <c r="D13" s="10">
        <v>23</v>
      </c>
      <c r="E13" s="14">
        <f t="shared" si="0"/>
        <v>4.6558704453441297</v>
      </c>
      <c r="F13" s="10">
        <v>20</v>
      </c>
      <c r="G13" s="14">
        <f t="shared" si="1"/>
        <v>5.1679586563307494</v>
      </c>
      <c r="H13" s="10">
        <v>9</v>
      </c>
      <c r="I13" s="14">
        <f t="shared" si="2"/>
        <v>3.2028469750889679</v>
      </c>
      <c r="J13" s="5" t="s">
        <v>34</v>
      </c>
    </row>
    <row r="14" spans="1:10" x14ac:dyDescent="0.25">
      <c r="A14" s="2" t="s">
        <v>46</v>
      </c>
      <c r="B14" s="11"/>
      <c r="C14" s="11" t="s">
        <v>38</v>
      </c>
      <c r="D14" s="10">
        <v>16</v>
      </c>
      <c r="E14" s="14">
        <f t="shared" si="0"/>
        <v>3.2388663967611335</v>
      </c>
      <c r="F14" s="10">
        <v>12</v>
      </c>
      <c r="G14" s="14">
        <f t="shared" si="1"/>
        <v>3.1007751937984498</v>
      </c>
      <c r="H14" s="10">
        <v>8</v>
      </c>
      <c r="I14" s="14">
        <f t="shared" si="2"/>
        <v>2.8469750889679712</v>
      </c>
      <c r="J14" s="5" t="s">
        <v>18</v>
      </c>
    </row>
    <row r="15" spans="1:10" x14ac:dyDescent="0.25">
      <c r="A15" s="2" t="s">
        <v>55</v>
      </c>
      <c r="B15" s="11"/>
      <c r="C15" s="11" t="s">
        <v>38</v>
      </c>
      <c r="D15" s="10">
        <v>8</v>
      </c>
      <c r="E15" s="14">
        <f t="shared" si="0"/>
        <v>1.6194331983805668</v>
      </c>
      <c r="F15" s="10">
        <v>7</v>
      </c>
      <c r="G15" s="14">
        <f t="shared" si="1"/>
        <v>1.8087855297157622</v>
      </c>
      <c r="H15" s="10">
        <v>6</v>
      </c>
      <c r="I15" s="14">
        <f t="shared" si="2"/>
        <v>2.1352313167259789</v>
      </c>
      <c r="J15" s="5" t="s">
        <v>19</v>
      </c>
    </row>
    <row r="16" spans="1:10" x14ac:dyDescent="0.25">
      <c r="A16" s="2" t="s">
        <v>56</v>
      </c>
      <c r="B16" s="11" t="s">
        <v>38</v>
      </c>
      <c r="C16" s="11"/>
      <c r="D16" s="10">
        <v>11</v>
      </c>
      <c r="E16" s="14">
        <f t="shared" si="0"/>
        <v>2.2267206477732793</v>
      </c>
      <c r="F16" s="10">
        <v>11</v>
      </c>
      <c r="G16" s="14">
        <f t="shared" si="1"/>
        <v>2.842377260981912</v>
      </c>
      <c r="H16" s="10">
        <v>8</v>
      </c>
      <c r="I16" s="14">
        <f t="shared" si="2"/>
        <v>2.8469750889679712</v>
      </c>
      <c r="J16" s="5" t="s">
        <v>39</v>
      </c>
    </row>
    <row r="17" spans="1:10" x14ac:dyDescent="0.25">
      <c r="A17" s="2" t="s">
        <v>57</v>
      </c>
      <c r="B17" s="11" t="s">
        <v>38</v>
      </c>
      <c r="C17" s="11"/>
      <c r="D17" s="10">
        <v>4</v>
      </c>
      <c r="E17" s="14">
        <f t="shared" si="0"/>
        <v>0.80971659919028338</v>
      </c>
      <c r="F17" s="10">
        <v>4</v>
      </c>
      <c r="G17" s="14">
        <f t="shared" si="1"/>
        <v>1.03359173126615</v>
      </c>
      <c r="H17" s="10">
        <v>1</v>
      </c>
      <c r="I17" s="14">
        <f t="shared" si="2"/>
        <v>0.35587188612099641</v>
      </c>
      <c r="J17" s="5" t="s">
        <v>20</v>
      </c>
    </row>
    <row r="18" spans="1:10" x14ac:dyDescent="0.25">
      <c r="A18" s="2" t="s">
        <v>47</v>
      </c>
      <c r="B18" s="11"/>
      <c r="C18" s="11" t="s">
        <v>38</v>
      </c>
      <c r="D18" s="10">
        <v>6</v>
      </c>
      <c r="E18" s="14">
        <f t="shared" si="0"/>
        <v>1.214574898785425</v>
      </c>
      <c r="F18" s="10">
        <v>5</v>
      </c>
      <c r="G18" s="14">
        <f t="shared" si="1"/>
        <v>1.2919896640826873</v>
      </c>
      <c r="H18" s="10">
        <v>3</v>
      </c>
      <c r="I18" s="14">
        <f t="shared" si="2"/>
        <v>1.0676156583629894</v>
      </c>
      <c r="J18" s="5" t="s">
        <v>21</v>
      </c>
    </row>
    <row r="19" spans="1:10" x14ac:dyDescent="0.25">
      <c r="A19" s="2" t="s">
        <v>66</v>
      </c>
      <c r="B19" s="11" t="s">
        <v>38</v>
      </c>
      <c r="C19" s="11"/>
      <c r="D19" s="10">
        <v>8</v>
      </c>
      <c r="E19" s="14">
        <f t="shared" si="0"/>
        <v>1.6194331983805668</v>
      </c>
      <c r="F19" s="10">
        <v>6</v>
      </c>
      <c r="G19" s="14">
        <f t="shared" si="1"/>
        <v>1.5503875968992249</v>
      </c>
      <c r="H19" s="10">
        <v>4</v>
      </c>
      <c r="I19" s="14">
        <f t="shared" si="2"/>
        <v>1.4234875444839856</v>
      </c>
      <c r="J19" s="5" t="s">
        <v>67</v>
      </c>
    </row>
    <row r="20" spans="1:10" x14ac:dyDescent="0.25">
      <c r="A20" s="2" t="s">
        <v>68</v>
      </c>
      <c r="B20" s="11" t="s">
        <v>38</v>
      </c>
      <c r="C20" s="11"/>
      <c r="D20" s="10">
        <v>7</v>
      </c>
      <c r="E20" s="14">
        <f t="shared" si="0"/>
        <v>1.417004048582996</v>
      </c>
      <c r="F20" s="10">
        <v>5</v>
      </c>
      <c r="G20" s="14">
        <f t="shared" si="1"/>
        <v>1.2919896640826873</v>
      </c>
      <c r="H20" s="10">
        <v>3</v>
      </c>
      <c r="I20" s="14">
        <f t="shared" si="2"/>
        <v>1.0676156583629894</v>
      </c>
      <c r="J20" s="5" t="s">
        <v>92</v>
      </c>
    </row>
    <row r="21" spans="1:10" x14ac:dyDescent="0.25">
      <c r="A21" s="2" t="s">
        <v>70</v>
      </c>
      <c r="B21" s="11" t="s">
        <v>38</v>
      </c>
      <c r="C21" s="11"/>
      <c r="D21" s="10">
        <v>7</v>
      </c>
      <c r="E21" s="14">
        <f t="shared" si="0"/>
        <v>1.417004048582996</v>
      </c>
      <c r="F21" s="10">
        <v>4</v>
      </c>
      <c r="G21" s="14">
        <f t="shared" si="1"/>
        <v>1.03359173126615</v>
      </c>
      <c r="H21" s="10">
        <v>2</v>
      </c>
      <c r="I21" s="14">
        <f t="shared" si="2"/>
        <v>0.71174377224199281</v>
      </c>
      <c r="J21" s="5" t="s">
        <v>71</v>
      </c>
    </row>
    <row r="22" spans="1:10" x14ac:dyDescent="0.25">
      <c r="A22" s="2" t="s">
        <v>73</v>
      </c>
      <c r="B22" s="11" t="s">
        <v>38</v>
      </c>
      <c r="C22" s="11"/>
      <c r="D22" s="10">
        <v>11</v>
      </c>
      <c r="E22" s="14">
        <f t="shared" si="0"/>
        <v>2.2267206477732793</v>
      </c>
      <c r="F22" s="10">
        <v>8</v>
      </c>
      <c r="G22" s="14">
        <f t="shared" si="1"/>
        <v>2.0671834625323</v>
      </c>
      <c r="H22" s="10">
        <v>7</v>
      </c>
      <c r="I22" s="14">
        <f t="shared" si="2"/>
        <v>2.4911032028469751</v>
      </c>
      <c r="J22" s="5" t="s">
        <v>94</v>
      </c>
    </row>
    <row r="23" spans="1:10" x14ac:dyDescent="0.25">
      <c r="A23" s="2" t="s">
        <v>74</v>
      </c>
      <c r="B23" s="11" t="s">
        <v>38</v>
      </c>
      <c r="C23" s="11"/>
      <c r="D23" s="10">
        <v>11</v>
      </c>
      <c r="E23" s="14">
        <f t="shared" si="0"/>
        <v>2.2267206477732793</v>
      </c>
      <c r="F23" s="10">
        <v>7</v>
      </c>
      <c r="G23" s="14">
        <f t="shared" si="1"/>
        <v>1.8087855297157622</v>
      </c>
      <c r="H23" s="10">
        <v>2</v>
      </c>
      <c r="I23" s="14">
        <f t="shared" si="2"/>
        <v>0.71174377224199281</v>
      </c>
      <c r="J23" s="5" t="s">
        <v>81</v>
      </c>
    </row>
    <row r="24" spans="1:10" x14ac:dyDescent="0.25">
      <c r="A24" s="2" t="s">
        <v>75</v>
      </c>
      <c r="B24" s="11" t="s">
        <v>38</v>
      </c>
      <c r="C24" s="11"/>
      <c r="D24" s="10">
        <v>9</v>
      </c>
      <c r="E24" s="14">
        <f t="shared" si="0"/>
        <v>1.8218623481781375</v>
      </c>
      <c r="F24" s="10">
        <v>6</v>
      </c>
      <c r="G24" s="14">
        <f t="shared" si="1"/>
        <v>1.5503875968992249</v>
      </c>
      <c r="H24" s="10">
        <v>3</v>
      </c>
      <c r="I24" s="14">
        <f t="shared" si="2"/>
        <v>1.0676156583629894</v>
      </c>
      <c r="J24" s="5" t="s">
        <v>93</v>
      </c>
    </row>
    <row r="25" spans="1:10" x14ac:dyDescent="0.25">
      <c r="A25" s="2" t="s">
        <v>76</v>
      </c>
      <c r="B25" s="11" t="s">
        <v>38</v>
      </c>
      <c r="C25" s="11"/>
      <c r="D25" s="10">
        <v>10</v>
      </c>
      <c r="E25" s="14">
        <f t="shared" si="0"/>
        <v>2.0242914979757085</v>
      </c>
      <c r="F25" s="10">
        <v>7</v>
      </c>
      <c r="G25" s="14">
        <f t="shared" si="1"/>
        <v>1.8087855297157622</v>
      </c>
      <c r="H25" s="10">
        <v>5</v>
      </c>
      <c r="I25" s="14">
        <f t="shared" si="2"/>
        <v>1.7793594306049825</v>
      </c>
      <c r="J25" s="5" t="s">
        <v>82</v>
      </c>
    </row>
    <row r="26" spans="1:10" x14ac:dyDescent="0.25">
      <c r="A26" s="2" t="s">
        <v>77</v>
      </c>
      <c r="B26" s="11" t="s">
        <v>38</v>
      </c>
      <c r="C26" s="11"/>
      <c r="D26" s="10">
        <v>14</v>
      </c>
      <c r="E26" s="14">
        <f t="shared" si="0"/>
        <v>2.834008097165992</v>
      </c>
      <c r="F26" s="10">
        <v>11</v>
      </c>
      <c r="G26" s="14">
        <f t="shared" si="1"/>
        <v>2.842377260981912</v>
      </c>
      <c r="H26" s="10">
        <v>4</v>
      </c>
      <c r="I26" s="14">
        <f t="shared" si="2"/>
        <v>1.4234875444839856</v>
      </c>
      <c r="J26" s="5" t="s">
        <v>83</v>
      </c>
    </row>
    <row r="27" spans="1:10" x14ac:dyDescent="0.25">
      <c r="A27" s="2" t="s">
        <v>78</v>
      </c>
      <c r="B27" s="11" t="s">
        <v>38</v>
      </c>
      <c r="C27" s="11"/>
      <c r="D27" s="10">
        <v>9</v>
      </c>
      <c r="E27" s="14">
        <f t="shared" si="0"/>
        <v>1.8218623481781375</v>
      </c>
      <c r="F27" s="10">
        <v>4</v>
      </c>
      <c r="G27" s="14">
        <f t="shared" si="1"/>
        <v>1.03359173126615</v>
      </c>
      <c r="H27" s="10">
        <v>2</v>
      </c>
      <c r="I27" s="14">
        <f t="shared" si="2"/>
        <v>0.71174377224199281</v>
      </c>
      <c r="J27" s="5" t="s">
        <v>84</v>
      </c>
    </row>
    <row r="28" spans="1:10" x14ac:dyDescent="0.25">
      <c r="A28" s="2" t="s">
        <v>79</v>
      </c>
      <c r="B28" s="11" t="s">
        <v>38</v>
      </c>
      <c r="C28" s="11"/>
      <c r="D28" s="10">
        <v>11</v>
      </c>
      <c r="E28" s="14">
        <f t="shared" si="0"/>
        <v>2.2267206477732793</v>
      </c>
      <c r="F28" s="10">
        <v>7</v>
      </c>
      <c r="G28" s="14">
        <f t="shared" si="1"/>
        <v>1.8087855297157622</v>
      </c>
      <c r="H28" s="10">
        <v>2</v>
      </c>
      <c r="I28" s="14">
        <f t="shared" si="2"/>
        <v>0.71174377224199281</v>
      </c>
      <c r="J28" s="5" t="s">
        <v>85</v>
      </c>
    </row>
    <row r="29" spans="1:10" x14ac:dyDescent="0.25">
      <c r="A29" s="2" t="s">
        <v>48</v>
      </c>
      <c r="B29" s="11" t="s">
        <v>38</v>
      </c>
      <c r="C29" s="11"/>
      <c r="D29" s="10">
        <v>4</v>
      </c>
      <c r="E29" s="14">
        <f t="shared" si="0"/>
        <v>0.80971659919028338</v>
      </c>
      <c r="F29" s="10">
        <v>4</v>
      </c>
      <c r="G29" s="14">
        <f t="shared" si="1"/>
        <v>1.03359173126615</v>
      </c>
      <c r="H29" s="10">
        <v>2</v>
      </c>
      <c r="I29" s="14">
        <f t="shared" si="2"/>
        <v>0.71174377224199281</v>
      </c>
      <c r="J29" s="5" t="s">
        <v>22</v>
      </c>
    </row>
    <row r="30" spans="1:10" x14ac:dyDescent="0.25">
      <c r="A30" s="2" t="s">
        <v>58</v>
      </c>
      <c r="B30" s="11"/>
      <c r="C30" s="11" t="s">
        <v>38</v>
      </c>
      <c r="D30" s="10">
        <v>11</v>
      </c>
      <c r="E30" s="14">
        <f t="shared" si="0"/>
        <v>2.2267206477732793</v>
      </c>
      <c r="F30" s="10">
        <v>7</v>
      </c>
      <c r="G30" s="14">
        <f t="shared" si="1"/>
        <v>1.8087855297157622</v>
      </c>
      <c r="H30" s="10">
        <v>4</v>
      </c>
      <c r="I30" s="14">
        <f t="shared" si="2"/>
        <v>1.4234875444839856</v>
      </c>
      <c r="J30" s="5" t="s">
        <v>23</v>
      </c>
    </row>
    <row r="31" spans="1:10" x14ac:dyDescent="0.25">
      <c r="A31" s="2" t="s">
        <v>59</v>
      </c>
      <c r="B31" s="11"/>
      <c r="C31" s="11" t="s">
        <v>38</v>
      </c>
      <c r="D31" s="10">
        <v>9</v>
      </c>
      <c r="E31" s="14">
        <f t="shared" si="0"/>
        <v>1.8218623481781375</v>
      </c>
      <c r="F31" s="10">
        <v>6</v>
      </c>
      <c r="G31" s="14">
        <f t="shared" si="1"/>
        <v>1.5503875968992249</v>
      </c>
      <c r="H31" s="10">
        <v>1</v>
      </c>
      <c r="I31" s="14">
        <f t="shared" si="2"/>
        <v>0.35587188612099641</v>
      </c>
      <c r="J31" s="5" t="s">
        <v>28</v>
      </c>
    </row>
    <row r="32" spans="1:10" x14ac:dyDescent="0.25">
      <c r="A32" s="2" t="s">
        <v>60</v>
      </c>
      <c r="B32" s="11"/>
      <c r="C32" s="11" t="s">
        <v>38</v>
      </c>
      <c r="D32" s="10">
        <v>18</v>
      </c>
      <c r="E32" s="14">
        <f t="shared" si="0"/>
        <v>3.6437246963562751</v>
      </c>
      <c r="F32" s="10">
        <v>4</v>
      </c>
      <c r="G32" s="14">
        <f t="shared" si="1"/>
        <v>1.03359173126615</v>
      </c>
      <c r="H32" s="10">
        <v>0</v>
      </c>
      <c r="I32" s="14">
        <f t="shared" si="2"/>
        <v>0</v>
      </c>
      <c r="J32" s="5" t="s">
        <v>30</v>
      </c>
    </row>
    <row r="33" spans="1:10" x14ac:dyDescent="0.25">
      <c r="A33" s="2" t="s">
        <v>61</v>
      </c>
      <c r="B33" s="11"/>
      <c r="C33" s="11" t="s">
        <v>38</v>
      </c>
      <c r="D33" s="10">
        <v>5</v>
      </c>
      <c r="E33" s="14">
        <f t="shared" si="0"/>
        <v>1.0121457489878543</v>
      </c>
      <c r="F33" s="10">
        <v>5</v>
      </c>
      <c r="G33" s="14">
        <f t="shared" si="1"/>
        <v>1.2919896640826873</v>
      </c>
      <c r="H33" s="10">
        <v>4</v>
      </c>
      <c r="I33" s="14">
        <f t="shared" si="2"/>
        <v>1.4234875444839856</v>
      </c>
      <c r="J33" s="5" t="s">
        <v>31</v>
      </c>
    </row>
    <row r="34" spans="1:10" x14ac:dyDescent="0.25">
      <c r="A34" s="2" t="s">
        <v>62</v>
      </c>
      <c r="B34" s="11"/>
      <c r="C34" s="11" t="s">
        <v>38</v>
      </c>
      <c r="D34" s="10">
        <v>9</v>
      </c>
      <c r="E34" s="14">
        <f t="shared" si="0"/>
        <v>1.8218623481781375</v>
      </c>
      <c r="F34" s="10">
        <v>6</v>
      </c>
      <c r="G34" s="14">
        <f t="shared" si="1"/>
        <v>1.5503875968992249</v>
      </c>
      <c r="H34" s="10">
        <v>1</v>
      </c>
      <c r="I34" s="14">
        <f t="shared" si="2"/>
        <v>0.35587188612099641</v>
      </c>
      <c r="J34" s="5" t="s">
        <v>29</v>
      </c>
    </row>
    <row r="35" spans="1:10" x14ac:dyDescent="0.25">
      <c r="A35" s="2" t="s">
        <v>63</v>
      </c>
      <c r="B35" s="11"/>
      <c r="C35" s="11" t="s">
        <v>38</v>
      </c>
      <c r="D35" s="10">
        <v>3</v>
      </c>
      <c r="E35" s="14">
        <f t="shared" si="0"/>
        <v>0.60728744939271251</v>
      </c>
      <c r="F35" s="10">
        <v>3</v>
      </c>
      <c r="G35" s="14">
        <f t="shared" si="1"/>
        <v>0.77519379844961245</v>
      </c>
      <c r="H35" s="10">
        <v>3</v>
      </c>
      <c r="I35" s="14">
        <f t="shared" si="2"/>
        <v>1.0676156583629894</v>
      </c>
      <c r="J35" s="5" t="s">
        <v>32</v>
      </c>
    </row>
    <row r="36" spans="1:10" x14ac:dyDescent="0.25">
      <c r="A36" s="2" t="s">
        <v>5</v>
      </c>
      <c r="B36" s="11"/>
      <c r="C36" s="11" t="s">
        <v>38</v>
      </c>
      <c r="D36" s="10">
        <v>34</v>
      </c>
      <c r="E36" s="14">
        <f t="shared" si="0"/>
        <v>6.8825910931174086</v>
      </c>
      <c r="F36" s="10">
        <v>20</v>
      </c>
      <c r="G36" s="14">
        <f t="shared" si="1"/>
        <v>5.1679586563307494</v>
      </c>
      <c r="H36" s="10">
        <v>15</v>
      </c>
      <c r="I36" s="14">
        <f t="shared" si="2"/>
        <v>5.3380782918149468</v>
      </c>
      <c r="J36" s="5" t="s">
        <v>24</v>
      </c>
    </row>
    <row r="37" spans="1:10" x14ac:dyDescent="0.25">
      <c r="A37" s="23" t="s">
        <v>6</v>
      </c>
      <c r="B37" s="12"/>
      <c r="C37" s="12"/>
      <c r="D37" s="15">
        <v>5</v>
      </c>
      <c r="E37" s="14">
        <f t="shared" si="0"/>
        <v>1.0121457489878543</v>
      </c>
      <c r="F37" s="15">
        <v>5</v>
      </c>
      <c r="G37" s="14">
        <f t="shared" si="1"/>
        <v>1.2919896640826873</v>
      </c>
      <c r="H37" s="15">
        <v>5</v>
      </c>
      <c r="I37" s="14">
        <f t="shared" si="2"/>
        <v>1.7793594306049825</v>
      </c>
      <c r="J37" s="24" t="s">
        <v>25</v>
      </c>
    </row>
    <row r="38" spans="1:10" ht="15.75" thickBot="1" x14ac:dyDescent="0.3">
      <c r="A38" s="3" t="s">
        <v>87</v>
      </c>
      <c r="B38" s="12"/>
      <c r="C38" s="11" t="s">
        <v>38</v>
      </c>
      <c r="D38" s="15">
        <v>1</v>
      </c>
      <c r="E38" s="14">
        <f t="shared" si="0"/>
        <v>0.20242914979757085</v>
      </c>
      <c r="F38" s="15">
        <v>1</v>
      </c>
      <c r="G38" s="14">
        <f t="shared" si="1"/>
        <v>0.2583979328165375</v>
      </c>
      <c r="H38" s="15">
        <v>1</v>
      </c>
      <c r="I38" s="14">
        <f t="shared" si="2"/>
        <v>0.35587188612099641</v>
      </c>
      <c r="J38" s="6" t="s">
        <v>86</v>
      </c>
    </row>
    <row r="39" spans="1:10" ht="15.75" thickBot="1" x14ac:dyDescent="0.3">
      <c r="A39" s="4" t="s">
        <v>7</v>
      </c>
      <c r="B39" s="16"/>
      <c r="C39" s="4"/>
      <c r="D39" s="16">
        <f>SUM(D4:D38)</f>
        <v>494</v>
      </c>
      <c r="E39" s="17">
        <f t="shared" ref="E39:I39" si="3">SUM(E4:E38)</f>
        <v>100</v>
      </c>
      <c r="F39" s="16">
        <f t="shared" si="3"/>
        <v>387</v>
      </c>
      <c r="G39" s="17">
        <f t="shared" si="3"/>
        <v>100.00000000000004</v>
      </c>
      <c r="H39" s="16">
        <f>SUM(H4:H38)</f>
        <v>281</v>
      </c>
      <c r="I39" s="17">
        <f t="shared" si="3"/>
        <v>100</v>
      </c>
    </row>
    <row r="40" spans="1:10" x14ac:dyDescent="0.25">
      <c r="A40" s="29" t="s">
        <v>72</v>
      </c>
      <c r="B40" s="29"/>
      <c r="C40" s="29"/>
      <c r="D40" s="29"/>
      <c r="E40" s="29"/>
      <c r="F40" s="29"/>
      <c r="G40" s="29"/>
      <c r="H40" s="29"/>
      <c r="I40" s="29"/>
    </row>
    <row r="41" spans="1:10" ht="15.75" thickBot="1" x14ac:dyDescent="0.3">
      <c r="A41" s="30" t="s">
        <v>9</v>
      </c>
      <c r="B41" s="30"/>
      <c r="C41" s="30"/>
      <c r="D41" s="30"/>
      <c r="E41" s="30"/>
      <c r="F41" s="30"/>
      <c r="G41" s="30"/>
      <c r="H41" s="30"/>
      <c r="I41" s="30"/>
    </row>
    <row r="42" spans="1:10" ht="29.25" customHeight="1" thickBot="1" x14ac:dyDescent="0.3">
      <c r="A42" s="31" t="s">
        <v>95</v>
      </c>
      <c r="B42" s="32"/>
      <c r="C42" s="32"/>
      <c r="D42" s="32"/>
      <c r="E42" s="32"/>
      <c r="F42" s="32"/>
      <c r="G42" s="32"/>
      <c r="H42" s="32"/>
      <c r="I42" s="32"/>
      <c r="J42" s="33"/>
    </row>
    <row r="43" spans="1:10" x14ac:dyDescent="0.25">
      <c r="A43" s="19" t="s">
        <v>51</v>
      </c>
      <c r="B43" s="20">
        <v>0</v>
      </c>
    </row>
    <row r="44" spans="1:10" x14ac:dyDescent="0.25">
      <c r="A44" s="19" t="s">
        <v>49</v>
      </c>
      <c r="B44" s="20">
        <f>SUM(D38,D30:D36,D18,D13:D15,D6)</f>
        <v>184</v>
      </c>
    </row>
    <row r="45" spans="1:10" x14ac:dyDescent="0.25">
      <c r="A45" s="19" t="s">
        <v>50</v>
      </c>
      <c r="B45" s="22">
        <f>SUM(D19:D29,D16:D17,D7:D12,D5)</f>
        <v>305</v>
      </c>
      <c r="C45" s="18"/>
    </row>
    <row r="46" spans="1:10" x14ac:dyDescent="0.25">
      <c r="A46" s="19" t="s">
        <v>88</v>
      </c>
      <c r="B46">
        <f>D37</f>
        <v>5</v>
      </c>
      <c r="C46" s="18">
        <f>SUM(B43:B46)</f>
        <v>494</v>
      </c>
    </row>
  </sheetData>
  <mergeCells count="9">
    <mergeCell ref="A40:I40"/>
    <mergeCell ref="A41:I41"/>
    <mergeCell ref="A42:J42"/>
    <mergeCell ref="A1:J1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2014-08-13T17:34:51Z</cp:lastPrinted>
  <dcterms:created xsi:type="dcterms:W3CDTF">2013-04-15T20:33:19Z</dcterms:created>
  <dcterms:modified xsi:type="dcterms:W3CDTF">2016-05-13T17:57:16Z</dcterms:modified>
</cp:coreProperties>
</file>