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activeTab="1"/>
  </bookViews>
  <sheets>
    <sheet name="JAN" sheetId="36" r:id="rId1"/>
    <sheet name="FEV" sheetId="37" r:id="rId2"/>
    <sheet name="Plan1" sheetId="22" r:id="rId3"/>
    <sheet name="Plan2" sheetId="2" r:id="rId4"/>
    <sheet name="Plan3" sheetId="3" r:id="rId5"/>
  </sheets>
  <calcPr calcId="125725"/>
</workbook>
</file>

<file path=xl/calcChain.xml><?xml version="1.0" encoding="utf-8"?>
<calcChain xmlns="http://schemas.openxmlformats.org/spreadsheetml/2006/main">
  <c r="B46" i="37"/>
  <c r="B45"/>
  <c r="B44"/>
  <c r="H39"/>
  <c r="I38" s="1"/>
  <c r="F39"/>
  <c r="G38" s="1"/>
  <c r="D39"/>
  <c r="E38" s="1"/>
  <c r="I33"/>
  <c r="I32"/>
  <c r="I31"/>
  <c r="I30"/>
  <c r="I29"/>
  <c r="I28"/>
  <c r="I27"/>
  <c r="I26"/>
  <c r="E26"/>
  <c r="I25"/>
  <c r="E25"/>
  <c r="I24"/>
  <c r="I23"/>
  <c r="I22"/>
  <c r="E22"/>
  <c r="I21"/>
  <c r="I20"/>
  <c r="I19"/>
  <c r="I18"/>
  <c r="G18"/>
  <c r="I17"/>
  <c r="G17"/>
  <c r="I16"/>
  <c r="G16"/>
  <c r="I15"/>
  <c r="G15"/>
  <c r="E15"/>
  <c r="I14"/>
  <c r="I13"/>
  <c r="I12"/>
  <c r="E12"/>
  <c r="I11"/>
  <c r="G11"/>
  <c r="I10"/>
  <c r="G10"/>
  <c r="E10"/>
  <c r="I9"/>
  <c r="G9"/>
  <c r="I8"/>
  <c r="G8"/>
  <c r="E8"/>
  <c r="I7"/>
  <c r="G7"/>
  <c r="I6"/>
  <c r="G6"/>
  <c r="E6"/>
  <c r="I5"/>
  <c r="G5"/>
  <c r="I4"/>
  <c r="G4"/>
  <c r="E4"/>
  <c r="B46" i="36"/>
  <c r="B45"/>
  <c r="B44"/>
  <c r="H39"/>
  <c r="I38" s="1"/>
  <c r="F39"/>
  <c r="G38" s="1"/>
  <c r="D39"/>
  <c r="E36" s="1"/>
  <c r="I33"/>
  <c r="I32"/>
  <c r="I31"/>
  <c r="I30"/>
  <c r="I29"/>
  <c r="I28"/>
  <c r="I27"/>
  <c r="I26"/>
  <c r="I25"/>
  <c r="I24"/>
  <c r="I23"/>
  <c r="I22"/>
  <c r="I21"/>
  <c r="I20"/>
  <c r="I19"/>
  <c r="I18"/>
  <c r="I17"/>
  <c r="I16"/>
  <c r="I15"/>
  <c r="G15"/>
  <c r="I14"/>
  <c r="G14"/>
  <c r="I13"/>
  <c r="I12"/>
  <c r="I11"/>
  <c r="G11"/>
  <c r="I10"/>
  <c r="G10"/>
  <c r="I9"/>
  <c r="I8"/>
  <c r="I7"/>
  <c r="G7"/>
  <c r="I6"/>
  <c r="G6"/>
  <c r="I5"/>
  <c r="I4"/>
  <c r="G4"/>
  <c r="I34" i="37" l="1"/>
  <c r="G12"/>
  <c r="G13"/>
  <c r="G14"/>
  <c r="G19"/>
  <c r="G20"/>
  <c r="G22"/>
  <c r="G26"/>
  <c r="I35"/>
  <c r="G21"/>
  <c r="G24"/>
  <c r="E5"/>
  <c r="E7"/>
  <c r="E9"/>
  <c r="E11"/>
  <c r="E13"/>
  <c r="E18"/>
  <c r="E14"/>
  <c r="E16"/>
  <c r="E20"/>
  <c r="E29"/>
  <c r="E30"/>
  <c r="G30"/>
  <c r="G35"/>
  <c r="E17"/>
  <c r="E19"/>
  <c r="E21"/>
  <c r="E23"/>
  <c r="E24"/>
  <c r="E27"/>
  <c r="E33"/>
  <c r="I36"/>
  <c r="G23"/>
  <c r="G25"/>
  <c r="G27"/>
  <c r="G28"/>
  <c r="G32"/>
  <c r="E28"/>
  <c r="E31"/>
  <c r="E32"/>
  <c r="E36"/>
  <c r="E37"/>
  <c r="I37"/>
  <c r="G29"/>
  <c r="G31"/>
  <c r="G33"/>
  <c r="G37"/>
  <c r="E34"/>
  <c r="E35"/>
  <c r="I39"/>
  <c r="G34"/>
  <c r="G36"/>
  <c r="C46"/>
  <c r="E10" i="36"/>
  <c r="E18"/>
  <c r="E4"/>
  <c r="E6"/>
  <c r="E14"/>
  <c r="E24"/>
  <c r="E20"/>
  <c r="E28"/>
  <c r="G18"/>
  <c r="E8"/>
  <c r="E12"/>
  <c r="E16"/>
  <c r="E22"/>
  <c r="E26"/>
  <c r="E30"/>
  <c r="I35"/>
  <c r="G19"/>
  <c r="E33"/>
  <c r="E34"/>
  <c r="E37"/>
  <c r="I34"/>
  <c r="G22"/>
  <c r="G23"/>
  <c r="G26"/>
  <c r="G27"/>
  <c r="G30"/>
  <c r="G5"/>
  <c r="G8"/>
  <c r="G9"/>
  <c r="G12"/>
  <c r="G13"/>
  <c r="G16"/>
  <c r="G17"/>
  <c r="G34"/>
  <c r="E38"/>
  <c r="I36"/>
  <c r="I37"/>
  <c r="G20"/>
  <c r="G21"/>
  <c r="G24"/>
  <c r="G25"/>
  <c r="G28"/>
  <c r="G29"/>
  <c r="G32"/>
  <c r="G36"/>
  <c r="E5"/>
  <c r="E7"/>
  <c r="E9"/>
  <c r="E11"/>
  <c r="E13"/>
  <c r="E15"/>
  <c r="E17"/>
  <c r="E19"/>
  <c r="E21"/>
  <c r="E23"/>
  <c r="E25"/>
  <c r="E27"/>
  <c r="E29"/>
  <c r="E31"/>
  <c r="E32"/>
  <c r="E35"/>
  <c r="G31"/>
  <c r="G33"/>
  <c r="G35"/>
  <c r="G37"/>
  <c r="C46"/>
  <c r="G39" i="37" l="1"/>
  <c r="E39"/>
  <c r="I39" i="36"/>
  <c r="G39"/>
  <c r="E39"/>
</calcChain>
</file>

<file path=xl/sharedStrings.xml><?xml version="1.0" encoding="utf-8"?>
<sst xmlns="http://schemas.openxmlformats.org/spreadsheetml/2006/main" count="254" uniqueCount="91">
  <si>
    <t>UNIDADE</t>
  </si>
  <si>
    <t>Com Nível Superior</t>
  </si>
  <si>
    <t>Qte.</t>
  </si>
  <si>
    <t>%</t>
  </si>
  <si>
    <t xml:space="preserve">ASSOCIAÇÃO DOS SERVIDORES DO TRIBUNAL DE CONTAS </t>
  </si>
  <si>
    <t xml:space="preserve">SECRETARIA GERAL </t>
  </si>
  <si>
    <t xml:space="preserve">SERVIDORES À DISPOSIÇÃO DE OUTROS ÓRGÃOS </t>
  </si>
  <si>
    <t>T o t a l</t>
  </si>
  <si>
    <t>Todas as categorias</t>
  </si>
  <si>
    <t>(*) Unidades que executam atividades finalísticas do TCE/SC</t>
  </si>
  <si>
    <t>ASTC</t>
  </si>
  <si>
    <t>COG</t>
  </si>
  <si>
    <t>DAF</t>
  </si>
  <si>
    <t>DAE</t>
  </si>
  <si>
    <t>DCE</t>
  </si>
  <si>
    <t>DAP</t>
  </si>
  <si>
    <t>DLC</t>
  </si>
  <si>
    <t>DMU</t>
  </si>
  <si>
    <t>DIN</t>
  </si>
  <si>
    <t>DPE</t>
  </si>
  <si>
    <t>DGCE</t>
  </si>
  <si>
    <t>DGPA</t>
  </si>
  <si>
    <t>GAC</t>
  </si>
  <si>
    <t>GAP</t>
  </si>
  <si>
    <t>SEG</t>
  </si>
  <si>
    <t>SERV À DISP.</t>
  </si>
  <si>
    <t>SIGLA</t>
  </si>
  <si>
    <t>Auditor Fiscal de
Controle Externo</t>
  </si>
  <si>
    <t>ACOM</t>
  </si>
  <si>
    <t>ICON</t>
  </si>
  <si>
    <t>ASMI</t>
  </si>
  <si>
    <t>AUDI</t>
  </si>
  <si>
    <t>OUVI</t>
  </si>
  <si>
    <t>DCG</t>
  </si>
  <si>
    <t>DGP</t>
  </si>
  <si>
    <t>Atividade</t>
  </si>
  <si>
    <t>Fim</t>
  </si>
  <si>
    <t>Meio</t>
  </si>
  <si>
    <t>x</t>
  </si>
  <si>
    <t>DRR</t>
  </si>
  <si>
    <t xml:space="preserve">DIRETORIA DE CONTROLE DE LICITAÇÕES E CONTRATAÇÕES </t>
  </si>
  <si>
    <t xml:space="preserve">CONSULTORIA GERAL </t>
  </si>
  <si>
    <t xml:space="preserve">DIRETORIA DE CONTROLE DA ADMINISTRAÇÃO ESTADUAL </t>
  </si>
  <si>
    <t>DIRETORIA DE CONTROLE DE ATOS DE PESSOAL</t>
  </si>
  <si>
    <t xml:space="preserve">DIRETORIA DE CONTROLE DE CONTAS DO GOVERNO </t>
  </si>
  <si>
    <t xml:space="preserve">DIRETORIA DE GESTÃO DE PESSOAS </t>
  </si>
  <si>
    <t>DIRETORIA DE INFORMÁTICA</t>
  </si>
  <si>
    <t xml:space="preserve">DIRETORIA GERAL DE PLANEJAMENTO E ADMINISTRAÇÃO </t>
  </si>
  <si>
    <t xml:space="preserve">GABINETE DO CONSELHEIRO CORREGEDOR GERAL </t>
  </si>
  <si>
    <t>ÁREA MEIO</t>
  </si>
  <si>
    <t>ÁREA FIM</t>
  </si>
  <si>
    <t>À DISPOSIÇÃO + ASTC</t>
  </si>
  <si>
    <t>DIRETORIA DE ADMINISTRAÇÃO E FINANÇAS</t>
  </si>
  <si>
    <t xml:space="preserve">DIRETORIA DE ATIVIDADES ESPECIAIS </t>
  </si>
  <si>
    <t xml:space="preserve">DIRETORIA DE CONTROLE DE MUNICÍPIOS  </t>
  </si>
  <si>
    <t>DIRETORIA DE PLANEJAMENTO E PROJETOS ESPECIAIS</t>
  </si>
  <si>
    <t>DIRETORIA DE RECURSOS E REEXAMES</t>
  </si>
  <si>
    <t>DIRETORIA GERAL DE CONTROLE EXTERNO</t>
  </si>
  <si>
    <t xml:space="preserve">PRESIDÊNCIA  </t>
  </si>
  <si>
    <t xml:space="preserve">ASSESSORIA DE COMUNICAÇÃO - PRESIDÊNCIA </t>
  </si>
  <si>
    <t xml:space="preserve">ASSESSORIA MILITAR - PRESIDÊNCIA </t>
  </si>
  <si>
    <t xml:space="preserve">AUDITORIA INTERNA - PRESIDÊNCIA </t>
  </si>
  <si>
    <t xml:space="preserve">INSTITUTO DE CONTAS - PRESIDÊNCIA </t>
  </si>
  <si>
    <t xml:space="preserve">OUVIDORIA - PRESIDÊNCIA </t>
  </si>
  <si>
    <t>TABELA 16 - DISTRIBUIÇÃO FUNCIONAL DO TCE</t>
  </si>
  <si>
    <t>GCG</t>
  </si>
  <si>
    <t>GABINETE AUDITOR CLEBER MUNIZ GAVI</t>
  </si>
  <si>
    <t>GACMG</t>
  </si>
  <si>
    <t>GABINETE AUDITOR GERSON DOS SANTOS SICCA</t>
  </si>
  <si>
    <t>GAGSC</t>
  </si>
  <si>
    <t>GABINETE AUDITORA SABRINA NUNES IOCKEN</t>
  </si>
  <si>
    <t>GASNI</t>
  </si>
  <si>
    <t>FONTE: Diretoria de Gestão de Pessoas - DGP</t>
  </si>
  <si>
    <t xml:space="preserve">GABINETE DO CONSELHEIRO - ADIRCÉLIO DE MORAES FERREIRA JÚNIOR </t>
  </si>
  <si>
    <t>GABINETE DO CONSELHEIRO - CÉSAR FILOMENO FONTES</t>
  </si>
  <si>
    <t>GABINETE DO CONSELHEIRO - HERNEUS JOÃO DE NADAL</t>
  </si>
  <si>
    <t xml:space="preserve">GABINETE DO CONSELHEIRO - JÚLIO CÉSAR GARCIA </t>
  </si>
  <si>
    <t>GABINETE DO CONSELHEIRO - LUIZ EDUARDO CHEREM</t>
  </si>
  <si>
    <t xml:space="preserve">GABINETE DO CONSELHEIRO - LUIZ ROBERTO HERBST </t>
  </si>
  <si>
    <t>GABINETE DO CONSELHEIRO - WILSON ROGÉRIO WAN DALL</t>
  </si>
  <si>
    <t>GCAMFJ</t>
  </si>
  <si>
    <t>GCCFF</t>
  </si>
  <si>
    <t>GCJCG</t>
  </si>
  <si>
    <t>GCLEC</t>
  </si>
  <si>
    <t>GCLRH</t>
  </si>
  <si>
    <t>GCWRWD</t>
  </si>
  <si>
    <t>GAVP</t>
  </si>
  <si>
    <t>VICE-PRESIDÊNCIA</t>
  </si>
  <si>
    <t>À DISPOSIÇÃO OUTROS ÓRGÃOS</t>
  </si>
  <si>
    <r>
      <rPr>
        <b/>
        <sz val="8"/>
        <color theme="1"/>
        <rFont val="Calibri"/>
        <family val="2"/>
        <scheme val="minor"/>
      </rPr>
      <t>NOTA</t>
    </r>
    <r>
      <rPr>
        <sz val="8"/>
        <color theme="1"/>
        <rFont val="Calibri"/>
        <family val="2"/>
        <scheme val="minor"/>
      </rPr>
      <t>: O total de TODAS AS CATEGORIAS (= 511, TABELA 16) não coincide com o total de cargos lotados (= 500, TABELA 15), porque no total de 510 estão computados os 40 servidores de outros órgãos à disposição do TCE, menos 30 servidores efetivos que, concomitantemente, ocupam cargos comissionados.</t>
    </r>
  </si>
  <si>
    <r>
      <rPr>
        <b/>
        <sz val="8"/>
        <color theme="1"/>
        <rFont val="Calibri"/>
        <family val="2"/>
        <scheme val="minor"/>
      </rPr>
      <t>NOTA</t>
    </r>
    <r>
      <rPr>
        <sz val="8"/>
        <color theme="1"/>
        <rFont val="Calibri"/>
        <family val="2"/>
        <scheme val="minor"/>
      </rPr>
      <t>: O total de TODAS AS CATEGORIAS (= 502, TABELA 16) não coincide com o total de cargos lotados (= 492, TABELA 15), porque no total de 502 estão computados os 39 servidores de outros órgãos à disposição do TCE, menos 29 servidores efetivos que, concomitantemente, ocupam cargos comissionados.</t>
    </r>
  </si>
</sst>
</file>

<file path=xl/styles.xml><?xml version="1.0" encoding="utf-8"?>
<styleSheet xmlns="http://schemas.openxmlformats.org/spreadsheetml/2006/main">
  <numFmts count="1">
    <numFmt numFmtId="164" formatCode="0.0"/>
  </numFmts>
  <fonts count="27">
    <font>
      <sz val="11"/>
      <color theme="1"/>
      <name val="Calibri"/>
      <family val="2"/>
      <scheme val="minor"/>
    </font>
    <font>
      <b/>
      <sz val="8"/>
      <color rgb="FF800000"/>
      <name val="Arial"/>
      <family val="2"/>
    </font>
    <font>
      <sz val="8"/>
      <color rgb="FF000000"/>
      <name val="Arial"/>
      <family val="2"/>
    </font>
    <font>
      <b/>
      <sz val="14"/>
      <color theme="1"/>
      <name val="Calibri"/>
      <family val="2"/>
      <scheme val="minor"/>
    </font>
    <font>
      <sz val="7"/>
      <color rgb="FF000000"/>
      <name val="Arial"/>
      <family val="2"/>
    </font>
    <font>
      <sz val="8"/>
      <color theme="1"/>
      <name val="Calibri"/>
      <family val="2"/>
      <scheme val="minor"/>
    </font>
    <font>
      <sz val="8"/>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Calibri"/>
      <family val="2"/>
      <scheme val="minor"/>
    </font>
    <font>
      <b/>
      <sz val="10"/>
      <color theme="1"/>
      <name val="Calibri"/>
      <family val="2"/>
      <scheme val="minor"/>
    </font>
    <font>
      <sz val="10"/>
      <color theme="1"/>
      <name val="Calibri"/>
      <family val="2"/>
      <scheme val="minor"/>
    </font>
  </fonts>
  <fills count="39">
    <fill>
      <patternFill patternType="none"/>
    </fill>
    <fill>
      <patternFill patternType="gray125"/>
    </fill>
    <fill>
      <patternFill patternType="solid">
        <fgColor rgb="FFFFFFFF"/>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rgb="FFFFFF00"/>
        <bgColor indexed="64"/>
      </patternFill>
    </fill>
  </fills>
  <borders count="32">
    <border>
      <left/>
      <right/>
      <top/>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thin">
        <color rgb="FFFF0000"/>
      </right>
      <top style="medium">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right/>
      <top style="medium">
        <color rgb="FFFF0000"/>
      </top>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style="medium">
        <color rgb="FFFF0000"/>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F0000"/>
      </right>
      <top style="medium">
        <color rgb="FFFF0000"/>
      </top>
      <bottom/>
      <diagonal/>
    </border>
    <border>
      <left/>
      <right style="thin">
        <color rgb="FFFF0000"/>
      </right>
      <top/>
      <bottom style="thin">
        <color rgb="FFFF0000"/>
      </bottom>
      <diagonal/>
    </border>
    <border>
      <left/>
      <right style="thin">
        <color rgb="FFFF0000"/>
      </right>
      <top style="thin">
        <color rgb="FFFF0000"/>
      </top>
      <bottom/>
      <diagonal/>
    </border>
    <border>
      <left/>
      <right style="medium">
        <color rgb="FFFF0000"/>
      </right>
      <top/>
      <bottom style="medium">
        <color rgb="FFFF0000"/>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diagonal/>
    </border>
    <border>
      <left/>
      <right/>
      <top style="medium">
        <color rgb="FFFF0000"/>
      </top>
      <bottom style="medium">
        <color rgb="FFFF0000"/>
      </bottom>
      <diagonal/>
    </border>
    <border>
      <left style="thin">
        <color rgb="FFFF0000"/>
      </left>
      <right/>
      <top style="thin">
        <color rgb="FFFF0000"/>
      </top>
      <bottom/>
      <diagonal/>
    </border>
  </borders>
  <cellStyleXfs count="42">
    <xf numFmtId="0" fontId="0" fillId="0" borderId="0"/>
    <xf numFmtId="0" fontId="8" fillId="0" borderId="0" applyNumberFormat="0" applyFill="0" applyBorder="0" applyAlignment="0" applyProtection="0"/>
    <xf numFmtId="0" fontId="9" fillId="0" borderId="15" applyNumberFormat="0" applyFill="0" applyAlignment="0" applyProtection="0"/>
    <xf numFmtId="0" fontId="10" fillId="0" borderId="16" applyNumberFormat="0" applyFill="0" applyAlignment="0" applyProtection="0"/>
    <xf numFmtId="0" fontId="11" fillId="0" borderId="17" applyNumberFormat="0" applyFill="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9" borderId="18" applyNumberFormat="0" applyAlignment="0" applyProtection="0"/>
    <xf numFmtId="0" fontId="16" fillId="10" borderId="19" applyNumberFormat="0" applyAlignment="0" applyProtection="0"/>
    <xf numFmtId="0" fontId="17" fillId="10" borderId="18" applyNumberFormat="0" applyAlignment="0" applyProtection="0"/>
    <xf numFmtId="0" fontId="18" fillId="0" borderId="20" applyNumberFormat="0" applyFill="0" applyAlignment="0" applyProtection="0"/>
    <xf numFmtId="0" fontId="19" fillId="11" borderId="21" applyNumberFormat="0" applyAlignment="0" applyProtection="0"/>
    <xf numFmtId="0" fontId="20" fillId="0" borderId="0" applyNumberFormat="0" applyFill="0" applyBorder="0" applyAlignment="0" applyProtection="0"/>
    <xf numFmtId="0" fontId="7" fillId="12" borderId="22" applyNumberFormat="0" applyFon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23" fillId="36" borderId="0" applyNumberFormat="0" applyBorder="0" applyAlignment="0" applyProtection="0"/>
  </cellStyleXfs>
  <cellXfs count="38">
    <xf numFmtId="0" fontId="0" fillId="0" borderId="0" xfId="0"/>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7" xfId="0" applyFont="1" applyFill="1" applyBorder="1" applyAlignment="1">
      <alignment vertical="center" wrapText="1"/>
    </xf>
    <xf numFmtId="0" fontId="1" fillId="5" borderId="1" xfId="0" applyFont="1" applyFill="1" applyBorder="1" applyAlignment="1">
      <alignment horizontal="center" vertical="center" wrapText="1"/>
    </xf>
    <xf numFmtId="0" fontId="5" fillId="0" borderId="10" xfId="0" applyFont="1" applyBorder="1" applyAlignment="1">
      <alignment horizontal="left" indent="1"/>
    </xf>
    <xf numFmtId="0" fontId="5" fillId="0" borderId="11" xfId="0" applyFont="1" applyBorder="1" applyAlignment="1">
      <alignment horizontal="left" indent="1"/>
    </xf>
    <xf numFmtId="0" fontId="5" fillId="0" borderId="9" xfId="0" applyFont="1" applyBorder="1" applyAlignment="1">
      <alignment horizontal="left" inden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6" fillId="0" borderId="6" xfId="0" applyFont="1" applyBorder="1" applyAlignment="1">
      <alignment horizontal="right" indent="2"/>
    </xf>
    <xf numFmtId="0" fontId="2" fillId="2" borderId="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6" fillId="0" borderId="28" xfId="0" applyFont="1" applyBorder="1" applyAlignment="1">
      <alignment horizontal="right" indent="2"/>
    </xf>
    <xf numFmtId="164" fontId="6" fillId="0" borderId="28" xfId="0" applyNumberFormat="1" applyFont="1" applyBorder="1" applyAlignment="1">
      <alignment horizontal="right" indent="2"/>
    </xf>
    <xf numFmtId="0" fontId="6" fillId="0" borderId="29" xfId="0" applyFont="1" applyBorder="1" applyAlignment="1">
      <alignment horizontal="right" indent="2"/>
    </xf>
    <xf numFmtId="0" fontId="1" fillId="5" borderId="2" xfId="0" applyFont="1" applyFill="1" applyBorder="1" applyAlignment="1">
      <alignment horizontal="center" vertical="center" wrapText="1"/>
    </xf>
    <xf numFmtId="164" fontId="1" fillId="5" borderId="2" xfId="0" applyNumberFormat="1" applyFont="1" applyFill="1" applyBorder="1" applyAlignment="1">
      <alignment horizontal="right" vertical="center" wrapText="1" indent="2"/>
    </xf>
    <xf numFmtId="0" fontId="22" fillId="38" borderId="0" xfId="0" applyFont="1" applyFill="1"/>
    <xf numFmtId="0" fontId="25" fillId="0" borderId="0" xfId="0" applyFont="1" applyAlignment="1">
      <alignment horizontal="right"/>
    </xf>
    <xf numFmtId="0" fontId="26" fillId="0" borderId="0" xfId="0" applyFont="1"/>
    <xf numFmtId="0" fontId="2" fillId="38" borderId="25" xfId="0" applyFont="1" applyFill="1" applyBorder="1" applyAlignment="1">
      <alignment horizontal="center" vertical="center" wrapText="1"/>
    </xf>
    <xf numFmtId="1" fontId="26" fillId="0" borderId="0" xfId="0" applyNumberFormat="1" applyFont="1"/>
    <xf numFmtId="0" fontId="2" fillId="2" borderId="26" xfId="0" applyFont="1" applyFill="1" applyBorder="1" applyAlignment="1">
      <alignment vertical="center" wrapText="1"/>
    </xf>
    <xf numFmtId="0" fontId="5" fillId="0" borderId="31" xfId="0" applyFont="1" applyBorder="1" applyAlignment="1">
      <alignment horizontal="left" inden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5" fillId="37" borderId="3" xfId="0" applyFont="1" applyFill="1" applyBorder="1" applyAlignment="1">
      <alignment horizontal="justify" vertical="center"/>
    </xf>
    <xf numFmtId="0" fontId="5" fillId="37" borderId="30" xfId="0" applyFont="1" applyFill="1" applyBorder="1" applyAlignment="1">
      <alignment horizontal="justify" vertical="center"/>
    </xf>
    <xf numFmtId="0" fontId="5" fillId="37" borderId="1" xfId="0" applyFont="1" applyFill="1" applyBorder="1" applyAlignment="1">
      <alignment horizontal="justify" vertical="center"/>
    </xf>
    <xf numFmtId="0" fontId="3" fillId="3" borderId="14" xfId="0" applyFont="1" applyFill="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cellXfs>
  <cellStyles count="42">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Incorreto" xfId="7" builtinId="27" customBuiltin="1"/>
    <cellStyle name="Neutra" xfId="8" builtinId="28" customBuiltin="1"/>
    <cellStyle name="Normal" xfId="0" builtinId="0"/>
    <cellStyle name="Nota" xfId="15" builtinId="10" customBuiltin="1"/>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 2016</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4184"/>
          <c:y val="0.26295951958008434"/>
          <c:w val="0.42189216972879162"/>
          <c:h val="0.70270993962691974"/>
        </c:manualLayout>
      </c:layout>
      <c:pieChart>
        <c:varyColors val="1"/>
        <c:ser>
          <c:idx val="0"/>
          <c:order val="0"/>
          <c:tx>
            <c:strRef>
              <c:f>JAN!$J$4:$J$38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JAN!$J$4:$J$38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JAN!$D$4:$D$38</c:f>
              <c:numCache>
                <c:formatCode>General</c:formatCode>
                <c:ptCount val="35"/>
                <c:pt idx="0">
                  <c:v>0</c:v>
                </c:pt>
                <c:pt idx="1">
                  <c:v>11</c:v>
                </c:pt>
                <c:pt idx="2">
                  <c:v>42</c:v>
                </c:pt>
                <c:pt idx="3">
                  <c:v>17</c:v>
                </c:pt>
                <c:pt idx="4">
                  <c:v>51</c:v>
                </c:pt>
                <c:pt idx="5">
                  <c:v>35</c:v>
                </c:pt>
                <c:pt idx="6">
                  <c:v>10</c:v>
                </c:pt>
                <c:pt idx="7">
                  <c:v>31</c:v>
                </c:pt>
                <c:pt idx="8">
                  <c:v>43</c:v>
                </c:pt>
                <c:pt idx="9">
                  <c:v>23</c:v>
                </c:pt>
                <c:pt idx="10">
                  <c:v>16</c:v>
                </c:pt>
                <c:pt idx="11">
                  <c:v>9</c:v>
                </c:pt>
                <c:pt idx="12">
                  <c:v>11</c:v>
                </c:pt>
                <c:pt idx="13">
                  <c:v>5</c:v>
                </c:pt>
                <c:pt idx="14">
                  <c:v>6</c:v>
                </c:pt>
                <c:pt idx="15">
                  <c:v>8</c:v>
                </c:pt>
                <c:pt idx="16">
                  <c:v>7</c:v>
                </c:pt>
                <c:pt idx="17">
                  <c:v>7</c:v>
                </c:pt>
                <c:pt idx="18">
                  <c:v>10</c:v>
                </c:pt>
                <c:pt idx="19">
                  <c:v>11</c:v>
                </c:pt>
                <c:pt idx="20">
                  <c:v>9</c:v>
                </c:pt>
                <c:pt idx="21">
                  <c:v>10</c:v>
                </c:pt>
                <c:pt idx="22">
                  <c:v>14</c:v>
                </c:pt>
                <c:pt idx="23">
                  <c:v>9</c:v>
                </c:pt>
                <c:pt idx="24">
                  <c:v>11</c:v>
                </c:pt>
                <c:pt idx="25">
                  <c:v>4</c:v>
                </c:pt>
                <c:pt idx="26">
                  <c:v>12</c:v>
                </c:pt>
                <c:pt idx="27">
                  <c:v>10</c:v>
                </c:pt>
                <c:pt idx="28">
                  <c:v>17</c:v>
                </c:pt>
                <c:pt idx="29">
                  <c:v>5</c:v>
                </c:pt>
                <c:pt idx="30">
                  <c:v>11</c:v>
                </c:pt>
                <c:pt idx="31">
                  <c:v>4</c:v>
                </c:pt>
                <c:pt idx="32">
                  <c:v>34</c:v>
                </c:pt>
                <c:pt idx="33">
                  <c:v>6</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841" footer="0.3149606200000084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 2016</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75"/>
                  <c:y val="-1.2641984287819717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JAN!$A$43:$A$46</c:f>
              <c:strCache>
                <c:ptCount val="4"/>
                <c:pt idx="0">
                  <c:v>À DISPOSIÇÃO + ASTC</c:v>
                </c:pt>
                <c:pt idx="1">
                  <c:v>ÁREA MEIO</c:v>
                </c:pt>
                <c:pt idx="2">
                  <c:v>ÁREA FIM</c:v>
                </c:pt>
                <c:pt idx="3">
                  <c:v>À DISPOSIÇÃO OUTROS ÓRGÃOS</c:v>
                </c:pt>
              </c:strCache>
            </c:strRef>
          </c:cat>
          <c:val>
            <c:numRef>
              <c:f>JAN!$B$43:$B$46</c:f>
              <c:numCache>
                <c:formatCode>General</c:formatCode>
                <c:ptCount val="4"/>
                <c:pt idx="0">
                  <c:v>0</c:v>
                </c:pt>
                <c:pt idx="1">
                  <c:v>190</c:v>
                </c:pt>
                <c:pt idx="2" formatCode="0">
                  <c:v>314</c:v>
                </c:pt>
                <c:pt idx="3">
                  <c:v>6</c:v>
                </c:pt>
              </c:numCache>
            </c:numRef>
          </c:val>
        </c:ser>
        <c:dLbls>
          <c:showPercent val="1"/>
        </c:dLbls>
        <c:firstSliceAng val="0"/>
      </c:pieChart>
      <c:spPr>
        <a:noFill/>
        <a:ln w="25400">
          <a:noFill/>
        </a:ln>
      </c:spPr>
    </c:plotArea>
    <c:legend>
      <c:legendPos val="r"/>
      <c:layout>
        <c:manualLayout>
          <c:xMode val="edge"/>
          <c:yMode val="edge"/>
          <c:x val="0.67112198109745214"/>
          <c:y val="0.42052931293005191"/>
          <c:w val="0.27781420052176231"/>
          <c:h val="0.30895678267315302"/>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852" footer="0.3149606200000085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FEV  / 2016</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4217"/>
          <c:y val="0.26295951958008434"/>
          <c:w val="0.42189216972879173"/>
          <c:h val="0.70270993962691974"/>
        </c:manualLayout>
      </c:layout>
      <c:pieChart>
        <c:varyColors val="1"/>
        <c:ser>
          <c:idx val="0"/>
          <c:order val="0"/>
          <c:tx>
            <c:strRef>
              <c:f>FEV!$J$4:$J$38</c:f>
              <c:strCache>
                <c:ptCount val="1"/>
                <c:pt idx="0">
                  <c:v>ASTC COG DAF DAE DCE DAP DCG DLC DMU DGP DIN DPE DRR DGCE DGPA GACMG GAGSC GASNI GCG GCAMFJ GCCFF GCJCG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txPr>
              <a:bodyPr/>
              <a:lstStyle/>
              <a:p>
                <a:pPr>
                  <a:defRPr sz="700" b="1">
                    <a:solidFill>
                      <a:sysClr val="windowText" lastClr="000000"/>
                    </a:solidFill>
                  </a:defRPr>
                </a:pPr>
                <a:endParaRPr lang="pt-BR"/>
              </a:p>
            </c:txPr>
            <c:showCatName val="1"/>
            <c:showPercent val="1"/>
            <c:showLeaderLines val="1"/>
          </c:dLbls>
          <c:cat>
            <c:strRef>
              <c:f>FEV!$J$4:$J$38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GCJCG</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FEV!$D$4:$D$38</c:f>
              <c:numCache>
                <c:formatCode>General</c:formatCode>
                <c:ptCount val="35"/>
                <c:pt idx="0">
                  <c:v>0</c:v>
                </c:pt>
                <c:pt idx="1">
                  <c:v>11</c:v>
                </c:pt>
                <c:pt idx="2">
                  <c:v>41</c:v>
                </c:pt>
                <c:pt idx="3">
                  <c:v>17</c:v>
                </c:pt>
                <c:pt idx="4">
                  <c:v>52</c:v>
                </c:pt>
                <c:pt idx="5">
                  <c:v>33</c:v>
                </c:pt>
                <c:pt idx="6">
                  <c:v>9</c:v>
                </c:pt>
                <c:pt idx="7">
                  <c:v>31</c:v>
                </c:pt>
                <c:pt idx="8">
                  <c:v>42</c:v>
                </c:pt>
                <c:pt idx="9">
                  <c:v>23</c:v>
                </c:pt>
                <c:pt idx="10">
                  <c:v>16</c:v>
                </c:pt>
                <c:pt idx="11">
                  <c:v>9</c:v>
                </c:pt>
                <c:pt idx="12">
                  <c:v>11</c:v>
                </c:pt>
                <c:pt idx="13">
                  <c:v>5</c:v>
                </c:pt>
                <c:pt idx="14">
                  <c:v>6</c:v>
                </c:pt>
                <c:pt idx="15">
                  <c:v>8</c:v>
                </c:pt>
                <c:pt idx="16">
                  <c:v>7</c:v>
                </c:pt>
                <c:pt idx="17">
                  <c:v>7</c:v>
                </c:pt>
                <c:pt idx="18">
                  <c:v>11</c:v>
                </c:pt>
                <c:pt idx="19">
                  <c:v>11</c:v>
                </c:pt>
                <c:pt idx="20">
                  <c:v>9</c:v>
                </c:pt>
                <c:pt idx="21">
                  <c:v>10</c:v>
                </c:pt>
                <c:pt idx="22">
                  <c:v>14</c:v>
                </c:pt>
                <c:pt idx="23">
                  <c:v>9</c:v>
                </c:pt>
                <c:pt idx="24">
                  <c:v>11</c:v>
                </c:pt>
                <c:pt idx="25">
                  <c:v>4</c:v>
                </c:pt>
                <c:pt idx="26">
                  <c:v>12</c:v>
                </c:pt>
                <c:pt idx="27">
                  <c:v>9</c:v>
                </c:pt>
                <c:pt idx="28">
                  <c:v>16</c:v>
                </c:pt>
                <c:pt idx="29">
                  <c:v>5</c:v>
                </c:pt>
                <c:pt idx="30">
                  <c:v>10</c:v>
                </c:pt>
                <c:pt idx="31">
                  <c:v>3</c:v>
                </c:pt>
                <c:pt idx="32">
                  <c:v>34</c:v>
                </c:pt>
                <c:pt idx="33">
                  <c:v>5</c:v>
                </c:pt>
                <c:pt idx="34">
                  <c:v>1</c:v>
                </c:pt>
              </c:numCache>
            </c:numRef>
          </c:val>
        </c:ser>
        <c:dLbls>
          <c:showPercent val="1"/>
        </c:dLbls>
        <c:firstSliceAng val="0"/>
      </c:pieChart>
      <c:spPr>
        <a:noFill/>
        <a:ln w="25400">
          <a:noFill/>
        </a:ln>
      </c:spPr>
    </c:plotArea>
    <c:plotVisOnly val="1"/>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852" footer="0.3149606200000085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FEV   / 2016</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dLbl>
            <c:dLbl>
              <c:idx val="1"/>
              <c:layout>
                <c:manualLayout>
                  <c:x val="-0.14358585788499756"/>
                  <c:y val="-1.2641984287819724E-3"/>
                </c:manualLayout>
              </c:layout>
              <c:showPercent val="1"/>
            </c:dLbl>
            <c:dLbl>
              <c:idx val="2"/>
              <c:layout>
                <c:manualLayout>
                  <c:x val="0.15238204888356491"/>
                  <c:y val="-4.4621658827366892E-2"/>
                </c:manualLayout>
              </c:layout>
              <c:showPercent val="1"/>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dLbls>
          <c:cat>
            <c:strRef>
              <c:f>FEV!$A$43:$A$46</c:f>
              <c:strCache>
                <c:ptCount val="4"/>
                <c:pt idx="0">
                  <c:v>À DISPOSIÇÃO + ASTC</c:v>
                </c:pt>
                <c:pt idx="1">
                  <c:v>ÁREA MEIO</c:v>
                </c:pt>
                <c:pt idx="2">
                  <c:v>ÁREA FIM</c:v>
                </c:pt>
                <c:pt idx="3">
                  <c:v>À DISPOSIÇÃO OUTROS ÓRGÃOS</c:v>
                </c:pt>
              </c:strCache>
            </c:strRef>
          </c:cat>
          <c:val>
            <c:numRef>
              <c:f>FEV!$B$43:$B$46</c:f>
              <c:numCache>
                <c:formatCode>General</c:formatCode>
                <c:ptCount val="4"/>
                <c:pt idx="0">
                  <c:v>0</c:v>
                </c:pt>
                <c:pt idx="1">
                  <c:v>185</c:v>
                </c:pt>
                <c:pt idx="2" formatCode="0">
                  <c:v>312</c:v>
                </c:pt>
                <c:pt idx="3">
                  <c:v>5</c:v>
                </c:pt>
              </c:numCache>
            </c:numRef>
          </c:val>
        </c:ser>
        <c:dLbls>
          <c:showPercent val="1"/>
        </c:dLbls>
        <c:firstSliceAng val="0"/>
      </c:pieChart>
      <c:spPr>
        <a:noFill/>
        <a:ln w="25400">
          <a:noFill/>
        </a:ln>
      </c:spPr>
    </c:plotArea>
    <c:legend>
      <c:legendPos val="r"/>
      <c:layout>
        <c:manualLayout>
          <c:xMode val="edge"/>
          <c:yMode val="edge"/>
          <c:x val="0.67112198109745214"/>
          <c:y val="0.42052931293005202"/>
          <c:w val="0.27781420052176231"/>
          <c:h val="0.30895678267315313"/>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863" footer="0.3149606200000086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277091</xdr:colOff>
      <xdr:row>47</xdr:row>
      <xdr:rowOff>17318</xdr:rowOff>
    </xdr:from>
    <xdr:to>
      <xdr:col>10</xdr:col>
      <xdr:colOff>355024</xdr:colOff>
      <xdr:row>63</xdr:row>
      <xdr:rowOff>155864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6"/>
  <sheetViews>
    <sheetView topLeftCell="A36" zoomScale="110" zoomScaleNormal="110" workbookViewId="0">
      <selection activeCell="A43" sqref="A43"/>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32" t="s">
        <v>64</v>
      </c>
      <c r="B1" s="32"/>
      <c r="C1" s="32"/>
      <c r="D1" s="32"/>
      <c r="E1" s="32"/>
      <c r="F1" s="32"/>
      <c r="G1" s="32"/>
      <c r="H1" s="32"/>
      <c r="I1" s="32"/>
      <c r="J1" s="32"/>
    </row>
    <row r="2" spans="1:10" ht="25.5" customHeight="1" thickBot="1">
      <c r="A2" s="33" t="s">
        <v>0</v>
      </c>
      <c r="B2" s="35" t="s">
        <v>35</v>
      </c>
      <c r="C2" s="35"/>
      <c r="D2" s="35" t="s">
        <v>8</v>
      </c>
      <c r="E2" s="35"/>
      <c r="F2" s="35" t="s">
        <v>1</v>
      </c>
      <c r="G2" s="35"/>
      <c r="H2" s="36" t="s">
        <v>27</v>
      </c>
      <c r="I2" s="37"/>
      <c r="J2" s="8" t="s">
        <v>0</v>
      </c>
    </row>
    <row r="3" spans="1:10" ht="15.75" thickBot="1">
      <c r="A3" s="34"/>
      <c r="B3" s="25" t="s">
        <v>36</v>
      </c>
      <c r="C3" s="25" t="s">
        <v>37</v>
      </c>
      <c r="D3" s="25" t="s">
        <v>2</v>
      </c>
      <c r="E3" s="25" t="s">
        <v>3</v>
      </c>
      <c r="F3" s="25" t="s">
        <v>2</v>
      </c>
      <c r="G3" s="25" t="s">
        <v>3</v>
      </c>
      <c r="H3" s="25" t="s">
        <v>2</v>
      </c>
      <c r="I3" s="25" t="s">
        <v>3</v>
      </c>
      <c r="J3" s="9" t="s">
        <v>26</v>
      </c>
    </row>
    <row r="4" spans="1:10">
      <c r="A4" s="1" t="s">
        <v>4</v>
      </c>
      <c r="B4" s="21"/>
      <c r="C4" s="21"/>
      <c r="D4" s="13">
        <v>0</v>
      </c>
      <c r="E4" s="14">
        <f t="shared" ref="E4:E38" si="0">(D4/D$39)*100</f>
        <v>0</v>
      </c>
      <c r="F4" s="13">
        <v>0</v>
      </c>
      <c r="G4" s="14">
        <f t="shared" ref="G4:G38" si="1">(F4/F$39)*100</f>
        <v>0</v>
      </c>
      <c r="H4" s="13">
        <v>0</v>
      </c>
      <c r="I4" s="14">
        <f t="shared" ref="I4:I38" si="2">(H4/H$39)*100</f>
        <v>0</v>
      </c>
      <c r="J4" s="7" t="s">
        <v>10</v>
      </c>
    </row>
    <row r="5" spans="1:10">
      <c r="A5" s="2" t="s">
        <v>41</v>
      </c>
      <c r="B5" s="11" t="s">
        <v>38</v>
      </c>
      <c r="C5" s="11"/>
      <c r="D5" s="10">
        <v>11</v>
      </c>
      <c r="E5" s="14">
        <f t="shared" si="0"/>
        <v>2.1568627450980391</v>
      </c>
      <c r="F5" s="10">
        <v>11</v>
      </c>
      <c r="G5" s="14">
        <f t="shared" si="1"/>
        <v>2.75</v>
      </c>
      <c r="H5" s="10">
        <v>10</v>
      </c>
      <c r="I5" s="14">
        <f t="shared" si="2"/>
        <v>3.4129692832764507</v>
      </c>
      <c r="J5" s="5" t="s">
        <v>11</v>
      </c>
    </row>
    <row r="6" spans="1:10">
      <c r="A6" s="2" t="s">
        <v>52</v>
      </c>
      <c r="B6" s="11"/>
      <c r="C6" s="11" t="s">
        <v>38</v>
      </c>
      <c r="D6" s="10">
        <v>42</v>
      </c>
      <c r="E6" s="14">
        <f t="shared" si="0"/>
        <v>8.235294117647058</v>
      </c>
      <c r="F6" s="10">
        <v>22</v>
      </c>
      <c r="G6" s="14">
        <f t="shared" si="1"/>
        <v>5.5</v>
      </c>
      <c r="H6" s="10">
        <v>14</v>
      </c>
      <c r="I6" s="14">
        <f t="shared" si="2"/>
        <v>4.7781569965870307</v>
      </c>
      <c r="J6" s="5" t="s">
        <v>12</v>
      </c>
    </row>
    <row r="7" spans="1:10">
      <c r="A7" s="2" t="s">
        <v>53</v>
      </c>
      <c r="B7" s="11" t="s">
        <v>38</v>
      </c>
      <c r="C7" s="11"/>
      <c r="D7" s="10">
        <v>17</v>
      </c>
      <c r="E7" s="14">
        <f t="shared" si="0"/>
        <v>3.3333333333333335</v>
      </c>
      <c r="F7" s="10">
        <v>17</v>
      </c>
      <c r="G7" s="14">
        <f t="shared" si="1"/>
        <v>4.25</v>
      </c>
      <c r="H7" s="10">
        <v>16</v>
      </c>
      <c r="I7" s="14">
        <f t="shared" si="2"/>
        <v>5.4607508532423212</v>
      </c>
      <c r="J7" s="5" t="s">
        <v>13</v>
      </c>
    </row>
    <row r="8" spans="1:10">
      <c r="A8" s="2" t="s">
        <v>42</v>
      </c>
      <c r="B8" s="11" t="s">
        <v>38</v>
      </c>
      <c r="C8" s="11"/>
      <c r="D8" s="10">
        <v>51</v>
      </c>
      <c r="E8" s="14">
        <f t="shared" si="0"/>
        <v>10</v>
      </c>
      <c r="F8" s="10">
        <v>50</v>
      </c>
      <c r="G8" s="14">
        <f t="shared" si="1"/>
        <v>12.5</v>
      </c>
      <c r="H8" s="10">
        <v>43</v>
      </c>
      <c r="I8" s="14">
        <f t="shared" si="2"/>
        <v>14.675767918088736</v>
      </c>
      <c r="J8" s="5" t="s">
        <v>14</v>
      </c>
    </row>
    <row r="9" spans="1:10">
      <c r="A9" s="2" t="s">
        <v>43</v>
      </c>
      <c r="B9" s="11" t="s">
        <v>38</v>
      </c>
      <c r="C9" s="11"/>
      <c r="D9" s="10">
        <v>35</v>
      </c>
      <c r="E9" s="14">
        <f t="shared" si="0"/>
        <v>6.8627450980392162</v>
      </c>
      <c r="F9" s="10">
        <v>32</v>
      </c>
      <c r="G9" s="14">
        <f t="shared" si="1"/>
        <v>8</v>
      </c>
      <c r="H9" s="10">
        <v>29</v>
      </c>
      <c r="I9" s="14">
        <f t="shared" si="2"/>
        <v>9.8976109215017072</v>
      </c>
      <c r="J9" s="5" t="s">
        <v>15</v>
      </c>
    </row>
    <row r="10" spans="1:10">
      <c r="A10" s="2" t="s">
        <v>44</v>
      </c>
      <c r="B10" s="11" t="s">
        <v>38</v>
      </c>
      <c r="C10" s="11"/>
      <c r="D10" s="10">
        <v>10</v>
      </c>
      <c r="E10" s="14">
        <f t="shared" si="0"/>
        <v>1.9607843137254901</v>
      </c>
      <c r="F10" s="10">
        <v>10</v>
      </c>
      <c r="G10" s="14">
        <f t="shared" si="1"/>
        <v>2.5</v>
      </c>
      <c r="H10" s="10">
        <v>7</v>
      </c>
      <c r="I10" s="14">
        <f t="shared" si="2"/>
        <v>2.3890784982935154</v>
      </c>
      <c r="J10" s="5" t="s">
        <v>33</v>
      </c>
    </row>
    <row r="11" spans="1:10">
      <c r="A11" s="2" t="s">
        <v>40</v>
      </c>
      <c r="B11" s="11" t="s">
        <v>38</v>
      </c>
      <c r="C11" s="11"/>
      <c r="D11" s="10">
        <v>31</v>
      </c>
      <c r="E11" s="14">
        <f t="shared" si="0"/>
        <v>6.0784313725490193</v>
      </c>
      <c r="F11" s="10">
        <v>29</v>
      </c>
      <c r="G11" s="14">
        <f t="shared" si="1"/>
        <v>7.2499999999999991</v>
      </c>
      <c r="H11" s="10">
        <v>27</v>
      </c>
      <c r="I11" s="14">
        <f t="shared" si="2"/>
        <v>9.2150170648464158</v>
      </c>
      <c r="J11" s="5" t="s">
        <v>16</v>
      </c>
    </row>
    <row r="12" spans="1:10">
      <c r="A12" s="2" t="s">
        <v>54</v>
      </c>
      <c r="B12" s="11" t="s">
        <v>38</v>
      </c>
      <c r="C12" s="11"/>
      <c r="D12" s="10">
        <v>43</v>
      </c>
      <c r="E12" s="14">
        <f t="shared" si="0"/>
        <v>8.4313725490196081</v>
      </c>
      <c r="F12" s="10">
        <v>39</v>
      </c>
      <c r="G12" s="14">
        <f t="shared" si="1"/>
        <v>9.75</v>
      </c>
      <c r="H12" s="10">
        <v>37</v>
      </c>
      <c r="I12" s="14">
        <f t="shared" si="2"/>
        <v>12.627986348122866</v>
      </c>
      <c r="J12" s="5" t="s">
        <v>17</v>
      </c>
    </row>
    <row r="13" spans="1:10">
      <c r="A13" s="2" t="s">
        <v>45</v>
      </c>
      <c r="B13" s="11"/>
      <c r="C13" s="11" t="s">
        <v>38</v>
      </c>
      <c r="D13" s="10">
        <v>23</v>
      </c>
      <c r="E13" s="14">
        <f t="shared" si="0"/>
        <v>4.5098039215686274</v>
      </c>
      <c r="F13" s="10">
        <v>20</v>
      </c>
      <c r="G13" s="14">
        <f t="shared" si="1"/>
        <v>5</v>
      </c>
      <c r="H13" s="10">
        <v>9</v>
      </c>
      <c r="I13" s="14">
        <f t="shared" si="2"/>
        <v>3.0716723549488054</v>
      </c>
      <c r="J13" s="5" t="s">
        <v>34</v>
      </c>
    </row>
    <row r="14" spans="1:10">
      <c r="A14" s="2" t="s">
        <v>46</v>
      </c>
      <c r="B14" s="11"/>
      <c r="C14" s="11" t="s">
        <v>38</v>
      </c>
      <c r="D14" s="10">
        <v>16</v>
      </c>
      <c r="E14" s="14">
        <f t="shared" si="0"/>
        <v>3.1372549019607843</v>
      </c>
      <c r="F14" s="10">
        <v>12</v>
      </c>
      <c r="G14" s="14">
        <f t="shared" si="1"/>
        <v>3</v>
      </c>
      <c r="H14" s="10">
        <v>8</v>
      </c>
      <c r="I14" s="14">
        <f t="shared" si="2"/>
        <v>2.7303754266211606</v>
      </c>
      <c r="J14" s="5" t="s">
        <v>18</v>
      </c>
    </row>
    <row r="15" spans="1:10">
      <c r="A15" s="2" t="s">
        <v>55</v>
      </c>
      <c r="B15" s="11"/>
      <c r="C15" s="11" t="s">
        <v>38</v>
      </c>
      <c r="D15" s="10">
        <v>9</v>
      </c>
      <c r="E15" s="14">
        <f t="shared" si="0"/>
        <v>1.7647058823529411</v>
      </c>
      <c r="F15" s="10">
        <v>8</v>
      </c>
      <c r="G15" s="14">
        <f t="shared" si="1"/>
        <v>2</v>
      </c>
      <c r="H15" s="10">
        <v>7</v>
      </c>
      <c r="I15" s="14">
        <f t="shared" si="2"/>
        <v>2.3890784982935154</v>
      </c>
      <c r="J15" s="5" t="s">
        <v>19</v>
      </c>
    </row>
    <row r="16" spans="1:10">
      <c r="A16" s="2" t="s">
        <v>56</v>
      </c>
      <c r="B16" s="11" t="s">
        <v>38</v>
      </c>
      <c r="C16" s="11"/>
      <c r="D16" s="10">
        <v>11</v>
      </c>
      <c r="E16" s="14">
        <f t="shared" si="0"/>
        <v>2.1568627450980391</v>
      </c>
      <c r="F16" s="10">
        <v>11</v>
      </c>
      <c r="G16" s="14">
        <f t="shared" si="1"/>
        <v>2.75</v>
      </c>
      <c r="H16" s="10">
        <v>8</v>
      </c>
      <c r="I16" s="14">
        <f t="shared" si="2"/>
        <v>2.7303754266211606</v>
      </c>
      <c r="J16" s="5" t="s">
        <v>39</v>
      </c>
    </row>
    <row r="17" spans="1:10">
      <c r="A17" s="2" t="s">
        <v>57</v>
      </c>
      <c r="B17" s="11" t="s">
        <v>38</v>
      </c>
      <c r="C17" s="11"/>
      <c r="D17" s="10">
        <v>5</v>
      </c>
      <c r="E17" s="14">
        <f t="shared" si="0"/>
        <v>0.98039215686274506</v>
      </c>
      <c r="F17" s="10">
        <v>5</v>
      </c>
      <c r="G17" s="14">
        <f t="shared" si="1"/>
        <v>1.25</v>
      </c>
      <c r="H17" s="10">
        <v>2</v>
      </c>
      <c r="I17" s="14">
        <f t="shared" si="2"/>
        <v>0.68259385665529015</v>
      </c>
      <c r="J17" s="5" t="s">
        <v>20</v>
      </c>
    </row>
    <row r="18" spans="1:10">
      <c r="A18" s="2" t="s">
        <v>47</v>
      </c>
      <c r="B18" s="11"/>
      <c r="C18" s="11" t="s">
        <v>38</v>
      </c>
      <c r="D18" s="10">
        <v>6</v>
      </c>
      <c r="E18" s="14">
        <f t="shared" si="0"/>
        <v>1.1764705882352942</v>
      </c>
      <c r="F18" s="10">
        <v>5</v>
      </c>
      <c r="G18" s="14">
        <f t="shared" si="1"/>
        <v>1.25</v>
      </c>
      <c r="H18" s="10">
        <v>3</v>
      </c>
      <c r="I18" s="14">
        <f t="shared" si="2"/>
        <v>1.0238907849829351</v>
      </c>
      <c r="J18" s="5" t="s">
        <v>21</v>
      </c>
    </row>
    <row r="19" spans="1:10">
      <c r="A19" s="2" t="s">
        <v>66</v>
      </c>
      <c r="B19" s="11" t="s">
        <v>38</v>
      </c>
      <c r="C19" s="11"/>
      <c r="D19" s="10">
        <v>8</v>
      </c>
      <c r="E19" s="14">
        <f t="shared" si="0"/>
        <v>1.5686274509803921</v>
      </c>
      <c r="F19" s="10">
        <v>6</v>
      </c>
      <c r="G19" s="14">
        <f t="shared" si="1"/>
        <v>1.5</v>
      </c>
      <c r="H19" s="10">
        <v>4</v>
      </c>
      <c r="I19" s="14">
        <f t="shared" si="2"/>
        <v>1.3651877133105803</v>
      </c>
      <c r="J19" s="5" t="s">
        <v>67</v>
      </c>
    </row>
    <row r="20" spans="1:10">
      <c r="A20" s="2" t="s">
        <v>68</v>
      </c>
      <c r="B20" s="11" t="s">
        <v>38</v>
      </c>
      <c r="C20" s="11"/>
      <c r="D20" s="10">
        <v>7</v>
      </c>
      <c r="E20" s="14">
        <f t="shared" si="0"/>
        <v>1.3725490196078431</v>
      </c>
      <c r="F20" s="10">
        <v>5</v>
      </c>
      <c r="G20" s="14">
        <f t="shared" si="1"/>
        <v>1.25</v>
      </c>
      <c r="H20" s="10">
        <v>3</v>
      </c>
      <c r="I20" s="14">
        <f t="shared" si="2"/>
        <v>1.0238907849829351</v>
      </c>
      <c r="J20" s="5" t="s">
        <v>69</v>
      </c>
    </row>
    <row r="21" spans="1:10">
      <c r="A21" s="2" t="s">
        <v>70</v>
      </c>
      <c r="B21" s="11" t="s">
        <v>38</v>
      </c>
      <c r="C21" s="11"/>
      <c r="D21" s="10">
        <v>7</v>
      </c>
      <c r="E21" s="14">
        <f t="shared" si="0"/>
        <v>1.3725490196078431</v>
      </c>
      <c r="F21" s="10">
        <v>4</v>
      </c>
      <c r="G21" s="14">
        <f t="shared" si="1"/>
        <v>1</v>
      </c>
      <c r="H21" s="10">
        <v>2</v>
      </c>
      <c r="I21" s="14">
        <f t="shared" si="2"/>
        <v>0.68259385665529015</v>
      </c>
      <c r="J21" s="5" t="s">
        <v>71</v>
      </c>
    </row>
    <row r="22" spans="1:10">
      <c r="A22" s="2" t="s">
        <v>73</v>
      </c>
      <c r="B22" s="11" t="s">
        <v>38</v>
      </c>
      <c r="C22" s="11"/>
      <c r="D22" s="10">
        <v>10</v>
      </c>
      <c r="E22" s="14">
        <f t="shared" si="0"/>
        <v>1.9607843137254901</v>
      </c>
      <c r="F22" s="10">
        <v>8</v>
      </c>
      <c r="G22" s="14">
        <f t="shared" si="1"/>
        <v>2</v>
      </c>
      <c r="H22" s="10">
        <v>7</v>
      </c>
      <c r="I22" s="14">
        <f t="shared" si="2"/>
        <v>2.3890784982935154</v>
      </c>
      <c r="J22" s="5" t="s">
        <v>65</v>
      </c>
    </row>
    <row r="23" spans="1:10">
      <c r="A23" s="2" t="s">
        <v>74</v>
      </c>
      <c r="B23" s="11" t="s">
        <v>38</v>
      </c>
      <c r="C23" s="11"/>
      <c r="D23" s="10">
        <v>11</v>
      </c>
      <c r="E23" s="14">
        <f t="shared" si="0"/>
        <v>2.1568627450980391</v>
      </c>
      <c r="F23" s="10">
        <v>7</v>
      </c>
      <c r="G23" s="14">
        <f t="shared" si="1"/>
        <v>1.7500000000000002</v>
      </c>
      <c r="H23" s="10">
        <v>2</v>
      </c>
      <c r="I23" s="14">
        <f t="shared" si="2"/>
        <v>0.68259385665529015</v>
      </c>
      <c r="J23" s="5" t="s">
        <v>80</v>
      </c>
    </row>
    <row r="24" spans="1:10">
      <c r="A24" s="2" t="s">
        <v>75</v>
      </c>
      <c r="B24" s="11" t="s">
        <v>38</v>
      </c>
      <c r="C24" s="11"/>
      <c r="D24" s="10">
        <v>9</v>
      </c>
      <c r="E24" s="14">
        <f t="shared" si="0"/>
        <v>1.7647058823529411</v>
      </c>
      <c r="F24" s="10">
        <v>7</v>
      </c>
      <c r="G24" s="14">
        <f t="shared" si="1"/>
        <v>1.7500000000000002</v>
      </c>
      <c r="H24" s="10">
        <v>3</v>
      </c>
      <c r="I24" s="14">
        <f t="shared" si="2"/>
        <v>1.0238907849829351</v>
      </c>
      <c r="J24" s="5" t="s">
        <v>81</v>
      </c>
    </row>
    <row r="25" spans="1:10">
      <c r="A25" s="2" t="s">
        <v>76</v>
      </c>
      <c r="B25" s="11" t="s">
        <v>38</v>
      </c>
      <c r="C25" s="11"/>
      <c r="D25" s="10">
        <v>10</v>
      </c>
      <c r="E25" s="14">
        <f t="shared" si="0"/>
        <v>1.9607843137254901</v>
      </c>
      <c r="F25" s="10">
        <v>7</v>
      </c>
      <c r="G25" s="14">
        <f t="shared" si="1"/>
        <v>1.7500000000000002</v>
      </c>
      <c r="H25" s="10">
        <v>5</v>
      </c>
      <c r="I25" s="14">
        <f t="shared" si="2"/>
        <v>1.7064846416382253</v>
      </c>
      <c r="J25" s="5" t="s">
        <v>82</v>
      </c>
    </row>
    <row r="26" spans="1:10">
      <c r="A26" s="2" t="s">
        <v>77</v>
      </c>
      <c r="B26" s="11" t="s">
        <v>38</v>
      </c>
      <c r="C26" s="11"/>
      <c r="D26" s="10">
        <v>14</v>
      </c>
      <c r="E26" s="14">
        <f t="shared" si="0"/>
        <v>2.7450980392156863</v>
      </c>
      <c r="F26" s="10">
        <v>11</v>
      </c>
      <c r="G26" s="14">
        <f t="shared" si="1"/>
        <v>2.75</v>
      </c>
      <c r="H26" s="10">
        <v>4</v>
      </c>
      <c r="I26" s="14">
        <f t="shared" si="2"/>
        <v>1.3651877133105803</v>
      </c>
      <c r="J26" s="5" t="s">
        <v>83</v>
      </c>
    </row>
    <row r="27" spans="1:10">
      <c r="A27" s="2" t="s">
        <v>78</v>
      </c>
      <c r="B27" s="11" t="s">
        <v>38</v>
      </c>
      <c r="C27" s="11"/>
      <c r="D27" s="10">
        <v>9</v>
      </c>
      <c r="E27" s="14">
        <f t="shared" si="0"/>
        <v>1.7647058823529411</v>
      </c>
      <c r="F27" s="10">
        <v>4</v>
      </c>
      <c r="G27" s="14">
        <f t="shared" si="1"/>
        <v>1</v>
      </c>
      <c r="H27" s="10">
        <v>2</v>
      </c>
      <c r="I27" s="14">
        <f t="shared" si="2"/>
        <v>0.68259385665529015</v>
      </c>
      <c r="J27" s="5" t="s">
        <v>84</v>
      </c>
    </row>
    <row r="28" spans="1:10">
      <c r="A28" s="2" t="s">
        <v>79</v>
      </c>
      <c r="B28" s="11" t="s">
        <v>38</v>
      </c>
      <c r="C28" s="11"/>
      <c r="D28" s="10">
        <v>11</v>
      </c>
      <c r="E28" s="14">
        <f t="shared" si="0"/>
        <v>2.1568627450980391</v>
      </c>
      <c r="F28" s="10">
        <v>7</v>
      </c>
      <c r="G28" s="14">
        <f t="shared" si="1"/>
        <v>1.7500000000000002</v>
      </c>
      <c r="H28" s="10">
        <v>2</v>
      </c>
      <c r="I28" s="14">
        <f t="shared" si="2"/>
        <v>0.68259385665529015</v>
      </c>
      <c r="J28" s="5" t="s">
        <v>85</v>
      </c>
    </row>
    <row r="29" spans="1:10">
      <c r="A29" s="2" t="s">
        <v>48</v>
      </c>
      <c r="B29" s="11" t="s">
        <v>38</v>
      </c>
      <c r="C29" s="11"/>
      <c r="D29" s="10">
        <v>4</v>
      </c>
      <c r="E29" s="14">
        <f t="shared" si="0"/>
        <v>0.78431372549019607</v>
      </c>
      <c r="F29" s="10">
        <v>4</v>
      </c>
      <c r="G29" s="14">
        <f t="shared" si="1"/>
        <v>1</v>
      </c>
      <c r="H29" s="10">
        <v>2</v>
      </c>
      <c r="I29" s="14">
        <f t="shared" si="2"/>
        <v>0.68259385665529015</v>
      </c>
      <c r="J29" s="5" t="s">
        <v>22</v>
      </c>
    </row>
    <row r="30" spans="1:10">
      <c r="A30" s="2" t="s">
        <v>58</v>
      </c>
      <c r="B30" s="11"/>
      <c r="C30" s="11" t="s">
        <v>38</v>
      </c>
      <c r="D30" s="10">
        <v>12</v>
      </c>
      <c r="E30" s="14">
        <f t="shared" si="0"/>
        <v>2.3529411764705883</v>
      </c>
      <c r="F30" s="10">
        <v>7</v>
      </c>
      <c r="G30" s="14">
        <f t="shared" si="1"/>
        <v>1.7500000000000002</v>
      </c>
      <c r="H30" s="10">
        <v>4</v>
      </c>
      <c r="I30" s="14">
        <f t="shared" si="2"/>
        <v>1.3651877133105803</v>
      </c>
      <c r="J30" s="5" t="s">
        <v>23</v>
      </c>
    </row>
    <row r="31" spans="1:10">
      <c r="A31" s="2" t="s">
        <v>59</v>
      </c>
      <c r="B31" s="11"/>
      <c r="C31" s="11" t="s">
        <v>38</v>
      </c>
      <c r="D31" s="10">
        <v>10</v>
      </c>
      <c r="E31" s="14">
        <f t="shared" si="0"/>
        <v>1.9607843137254901</v>
      </c>
      <c r="F31" s="10">
        <v>7</v>
      </c>
      <c r="G31" s="14">
        <f t="shared" si="1"/>
        <v>1.7500000000000002</v>
      </c>
      <c r="H31" s="10">
        <v>2</v>
      </c>
      <c r="I31" s="14">
        <f t="shared" si="2"/>
        <v>0.68259385665529015</v>
      </c>
      <c r="J31" s="5" t="s">
        <v>28</v>
      </c>
    </row>
    <row r="32" spans="1:10">
      <c r="A32" s="2" t="s">
        <v>60</v>
      </c>
      <c r="B32" s="11"/>
      <c r="C32" s="11" t="s">
        <v>38</v>
      </c>
      <c r="D32" s="10">
        <v>17</v>
      </c>
      <c r="E32" s="14">
        <f t="shared" si="0"/>
        <v>3.3333333333333335</v>
      </c>
      <c r="F32" s="10">
        <v>3</v>
      </c>
      <c r="G32" s="14">
        <f t="shared" si="1"/>
        <v>0.75</v>
      </c>
      <c r="H32" s="10">
        <v>0</v>
      </c>
      <c r="I32" s="14">
        <f t="shared" si="2"/>
        <v>0</v>
      </c>
      <c r="J32" s="5" t="s">
        <v>30</v>
      </c>
    </row>
    <row r="33" spans="1:10">
      <c r="A33" s="2" t="s">
        <v>61</v>
      </c>
      <c r="B33" s="11"/>
      <c r="C33" s="11" t="s">
        <v>38</v>
      </c>
      <c r="D33" s="10">
        <v>5</v>
      </c>
      <c r="E33" s="14">
        <f t="shared" si="0"/>
        <v>0.98039215686274506</v>
      </c>
      <c r="F33" s="10">
        <v>5</v>
      </c>
      <c r="G33" s="14">
        <f t="shared" si="1"/>
        <v>1.25</v>
      </c>
      <c r="H33" s="10">
        <v>4</v>
      </c>
      <c r="I33" s="14">
        <f t="shared" si="2"/>
        <v>1.3651877133105803</v>
      </c>
      <c r="J33" s="5" t="s">
        <v>31</v>
      </c>
    </row>
    <row r="34" spans="1:10">
      <c r="A34" s="2" t="s">
        <v>62</v>
      </c>
      <c r="B34" s="11"/>
      <c r="C34" s="11" t="s">
        <v>38</v>
      </c>
      <c r="D34" s="10">
        <v>11</v>
      </c>
      <c r="E34" s="14">
        <f t="shared" si="0"/>
        <v>2.1568627450980391</v>
      </c>
      <c r="F34" s="10">
        <v>8</v>
      </c>
      <c r="G34" s="14">
        <f t="shared" si="1"/>
        <v>2</v>
      </c>
      <c r="H34" s="10">
        <v>2</v>
      </c>
      <c r="I34" s="14">
        <f t="shared" si="2"/>
        <v>0.68259385665529015</v>
      </c>
      <c r="J34" s="5" t="s">
        <v>29</v>
      </c>
    </row>
    <row r="35" spans="1:10">
      <c r="A35" s="2" t="s">
        <v>63</v>
      </c>
      <c r="B35" s="11"/>
      <c r="C35" s="11" t="s">
        <v>38</v>
      </c>
      <c r="D35" s="10">
        <v>4</v>
      </c>
      <c r="E35" s="14">
        <f t="shared" si="0"/>
        <v>0.78431372549019607</v>
      </c>
      <c r="F35" s="10">
        <v>3</v>
      </c>
      <c r="G35" s="14">
        <f t="shared" si="1"/>
        <v>0.75</v>
      </c>
      <c r="H35" s="10">
        <v>3</v>
      </c>
      <c r="I35" s="14">
        <f t="shared" si="2"/>
        <v>1.0238907849829351</v>
      </c>
      <c r="J35" s="5" t="s">
        <v>32</v>
      </c>
    </row>
    <row r="36" spans="1:10">
      <c r="A36" s="2" t="s">
        <v>5</v>
      </c>
      <c r="B36" s="11"/>
      <c r="C36" s="11" t="s">
        <v>38</v>
      </c>
      <c r="D36" s="10">
        <v>34</v>
      </c>
      <c r="E36" s="14">
        <f t="shared" si="0"/>
        <v>6.666666666666667</v>
      </c>
      <c r="F36" s="10">
        <v>19</v>
      </c>
      <c r="G36" s="14">
        <f t="shared" si="1"/>
        <v>4.75</v>
      </c>
      <c r="H36" s="10">
        <v>15</v>
      </c>
      <c r="I36" s="14">
        <f t="shared" si="2"/>
        <v>5.1194539249146755</v>
      </c>
      <c r="J36" s="5" t="s">
        <v>24</v>
      </c>
    </row>
    <row r="37" spans="1:10">
      <c r="A37" s="23" t="s">
        <v>6</v>
      </c>
      <c r="B37" s="12"/>
      <c r="C37" s="12"/>
      <c r="D37" s="15">
        <v>6</v>
      </c>
      <c r="E37" s="14">
        <f t="shared" si="0"/>
        <v>1.1764705882352942</v>
      </c>
      <c r="F37" s="15">
        <v>6</v>
      </c>
      <c r="G37" s="14">
        <f t="shared" si="1"/>
        <v>1.5</v>
      </c>
      <c r="H37" s="15">
        <v>6</v>
      </c>
      <c r="I37" s="14">
        <f t="shared" si="2"/>
        <v>2.0477815699658701</v>
      </c>
      <c r="J37" s="24" t="s">
        <v>25</v>
      </c>
    </row>
    <row r="38" spans="1:10" ht="15.75" thickBot="1">
      <c r="A38" s="3" t="s">
        <v>87</v>
      </c>
      <c r="B38" s="12"/>
      <c r="C38" s="11" t="s">
        <v>38</v>
      </c>
      <c r="D38" s="15">
        <v>1</v>
      </c>
      <c r="E38" s="14">
        <f t="shared" si="0"/>
        <v>0.19607843137254902</v>
      </c>
      <c r="F38" s="15">
        <v>1</v>
      </c>
      <c r="G38" s="14">
        <f t="shared" si="1"/>
        <v>0.25</v>
      </c>
      <c r="H38" s="15">
        <v>1</v>
      </c>
      <c r="I38" s="14">
        <f t="shared" si="2"/>
        <v>0.34129692832764508</v>
      </c>
      <c r="J38" s="6" t="s">
        <v>86</v>
      </c>
    </row>
    <row r="39" spans="1:10" ht="15.75" thickBot="1">
      <c r="A39" s="4" t="s">
        <v>7</v>
      </c>
      <c r="B39" s="16"/>
      <c r="C39" s="4"/>
      <c r="D39" s="16">
        <f>SUM(D4:D38)</f>
        <v>510</v>
      </c>
      <c r="E39" s="17">
        <f t="shared" ref="E39:I39" si="3">SUM(E4:E38)</f>
        <v>99.999999999999986</v>
      </c>
      <c r="F39" s="16">
        <f t="shared" si="3"/>
        <v>400</v>
      </c>
      <c r="G39" s="17">
        <f t="shared" si="3"/>
        <v>100</v>
      </c>
      <c r="H39" s="16">
        <f>SUM(H4:H38)</f>
        <v>293</v>
      </c>
      <c r="I39" s="17">
        <f t="shared" si="3"/>
        <v>99.999999999999986</v>
      </c>
    </row>
    <row r="40" spans="1:10">
      <c r="A40" s="27" t="s">
        <v>72</v>
      </c>
      <c r="B40" s="27"/>
      <c r="C40" s="27"/>
      <c r="D40" s="27"/>
      <c r="E40" s="27"/>
      <c r="F40" s="27"/>
      <c r="G40" s="27"/>
      <c r="H40" s="27"/>
      <c r="I40" s="27"/>
    </row>
    <row r="41" spans="1:10" ht="15.75" thickBot="1">
      <c r="A41" s="28" t="s">
        <v>9</v>
      </c>
      <c r="B41" s="28"/>
      <c r="C41" s="28"/>
      <c r="D41" s="28"/>
      <c r="E41" s="28"/>
      <c r="F41" s="28"/>
      <c r="G41" s="28"/>
      <c r="H41" s="28"/>
      <c r="I41" s="28"/>
    </row>
    <row r="42" spans="1:10" ht="29.25" customHeight="1" thickBot="1">
      <c r="A42" s="29" t="s">
        <v>89</v>
      </c>
      <c r="B42" s="30"/>
      <c r="C42" s="30"/>
      <c r="D42" s="30"/>
      <c r="E42" s="30"/>
      <c r="F42" s="30"/>
      <c r="G42" s="30"/>
      <c r="H42" s="30"/>
      <c r="I42" s="30"/>
      <c r="J42" s="31"/>
    </row>
    <row r="43" spans="1:10">
      <c r="A43" s="19" t="s">
        <v>51</v>
      </c>
      <c r="B43" s="20">
        <v>0</v>
      </c>
    </row>
    <row r="44" spans="1:10">
      <c r="A44" s="19" t="s">
        <v>49</v>
      </c>
      <c r="B44" s="20">
        <f>SUM(D38,D30:D36,D18,D13:D15,D6)</f>
        <v>190</v>
      </c>
    </row>
    <row r="45" spans="1:10">
      <c r="A45" s="19" t="s">
        <v>50</v>
      </c>
      <c r="B45" s="22">
        <f>SUM(D19:D29,D16:D17,D7:D12,D5)</f>
        <v>314</v>
      </c>
      <c r="C45" s="18"/>
    </row>
    <row r="46" spans="1:10">
      <c r="A46" s="19" t="s">
        <v>88</v>
      </c>
      <c r="B46">
        <f>D37</f>
        <v>6</v>
      </c>
      <c r="C46" s="18">
        <f>SUM(B43:B46)</f>
        <v>510</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J46"/>
  <sheetViews>
    <sheetView tabSelected="1" topLeftCell="A20" zoomScale="110" zoomScaleNormal="110" workbookViewId="0">
      <selection activeCell="J40" sqref="J40"/>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32" t="s">
        <v>64</v>
      </c>
      <c r="B1" s="32"/>
      <c r="C1" s="32"/>
      <c r="D1" s="32"/>
      <c r="E1" s="32"/>
      <c r="F1" s="32"/>
      <c r="G1" s="32"/>
      <c r="H1" s="32"/>
      <c r="I1" s="32"/>
      <c r="J1" s="32"/>
    </row>
    <row r="2" spans="1:10" ht="25.5" customHeight="1" thickBot="1">
      <c r="A2" s="33" t="s">
        <v>0</v>
      </c>
      <c r="B2" s="35" t="s">
        <v>35</v>
      </c>
      <c r="C2" s="35"/>
      <c r="D2" s="35" t="s">
        <v>8</v>
      </c>
      <c r="E2" s="35"/>
      <c r="F2" s="35" t="s">
        <v>1</v>
      </c>
      <c r="G2" s="35"/>
      <c r="H2" s="36" t="s">
        <v>27</v>
      </c>
      <c r="I2" s="37"/>
      <c r="J2" s="8" t="s">
        <v>0</v>
      </c>
    </row>
    <row r="3" spans="1:10" ht="15.75" thickBot="1">
      <c r="A3" s="34"/>
      <c r="B3" s="26" t="s">
        <v>36</v>
      </c>
      <c r="C3" s="26" t="s">
        <v>37</v>
      </c>
      <c r="D3" s="26" t="s">
        <v>2</v>
      </c>
      <c r="E3" s="26" t="s">
        <v>3</v>
      </c>
      <c r="F3" s="26" t="s">
        <v>2</v>
      </c>
      <c r="G3" s="26" t="s">
        <v>3</v>
      </c>
      <c r="H3" s="26" t="s">
        <v>2</v>
      </c>
      <c r="I3" s="26" t="s">
        <v>3</v>
      </c>
      <c r="J3" s="9" t="s">
        <v>26</v>
      </c>
    </row>
    <row r="4" spans="1:10">
      <c r="A4" s="1" t="s">
        <v>4</v>
      </c>
      <c r="B4" s="21"/>
      <c r="C4" s="21"/>
      <c r="D4" s="13">
        <v>0</v>
      </c>
      <c r="E4" s="14">
        <f t="shared" ref="E4:E38" si="0">(D4/D$39)*100</f>
        <v>0</v>
      </c>
      <c r="F4" s="13">
        <v>0</v>
      </c>
      <c r="G4" s="14">
        <f t="shared" ref="G4:G38" si="1">(F4/F$39)*100</f>
        <v>0</v>
      </c>
      <c r="H4" s="13">
        <v>0</v>
      </c>
      <c r="I4" s="14">
        <f t="shared" ref="I4:I38" si="2">(H4/H$39)*100</f>
        <v>0</v>
      </c>
      <c r="J4" s="7" t="s">
        <v>10</v>
      </c>
    </row>
    <row r="5" spans="1:10">
      <c r="A5" s="2" t="s">
        <v>41</v>
      </c>
      <c r="B5" s="11" t="s">
        <v>38</v>
      </c>
      <c r="C5" s="11"/>
      <c r="D5" s="10">
        <v>11</v>
      </c>
      <c r="E5" s="14">
        <f t="shared" si="0"/>
        <v>2.1912350597609564</v>
      </c>
      <c r="F5" s="10">
        <v>11</v>
      </c>
      <c r="G5" s="14">
        <f t="shared" si="1"/>
        <v>2.7777777777777777</v>
      </c>
      <c r="H5" s="10">
        <v>10</v>
      </c>
      <c r="I5" s="14">
        <f t="shared" si="2"/>
        <v>3.4602076124567476</v>
      </c>
      <c r="J5" s="5" t="s">
        <v>11</v>
      </c>
    </row>
    <row r="6" spans="1:10">
      <c r="A6" s="2" t="s">
        <v>52</v>
      </c>
      <c r="B6" s="11"/>
      <c r="C6" s="11" t="s">
        <v>38</v>
      </c>
      <c r="D6" s="10">
        <v>41</v>
      </c>
      <c r="E6" s="14">
        <f t="shared" si="0"/>
        <v>8.1673306772908365</v>
      </c>
      <c r="F6" s="10">
        <v>21</v>
      </c>
      <c r="G6" s="14">
        <f t="shared" si="1"/>
        <v>5.3030303030303028</v>
      </c>
      <c r="H6" s="10">
        <v>13</v>
      </c>
      <c r="I6" s="14">
        <f t="shared" si="2"/>
        <v>4.4982698961937722</v>
      </c>
      <c r="J6" s="5" t="s">
        <v>12</v>
      </c>
    </row>
    <row r="7" spans="1:10">
      <c r="A7" s="2" t="s">
        <v>53</v>
      </c>
      <c r="B7" s="11" t="s">
        <v>38</v>
      </c>
      <c r="C7" s="11"/>
      <c r="D7" s="10">
        <v>17</v>
      </c>
      <c r="E7" s="14">
        <f t="shared" si="0"/>
        <v>3.3864541832669319</v>
      </c>
      <c r="F7" s="10">
        <v>17</v>
      </c>
      <c r="G7" s="14">
        <f t="shared" si="1"/>
        <v>4.2929292929292924</v>
      </c>
      <c r="H7" s="10">
        <v>16</v>
      </c>
      <c r="I7" s="14">
        <f t="shared" si="2"/>
        <v>5.5363321799307963</v>
      </c>
      <c r="J7" s="5" t="s">
        <v>13</v>
      </c>
    </row>
    <row r="8" spans="1:10">
      <c r="A8" s="2" t="s">
        <v>42</v>
      </c>
      <c r="B8" s="11" t="s">
        <v>38</v>
      </c>
      <c r="C8" s="11"/>
      <c r="D8" s="10">
        <v>52</v>
      </c>
      <c r="E8" s="14">
        <f t="shared" si="0"/>
        <v>10.358565737051793</v>
      </c>
      <c r="F8" s="10">
        <v>51</v>
      </c>
      <c r="G8" s="14">
        <f t="shared" si="1"/>
        <v>12.878787878787879</v>
      </c>
      <c r="H8" s="10">
        <v>44</v>
      </c>
      <c r="I8" s="14">
        <f t="shared" si="2"/>
        <v>15.224913494809689</v>
      </c>
      <c r="J8" s="5" t="s">
        <v>14</v>
      </c>
    </row>
    <row r="9" spans="1:10">
      <c r="A9" s="2" t="s">
        <v>43</v>
      </c>
      <c r="B9" s="11" t="s">
        <v>38</v>
      </c>
      <c r="C9" s="11"/>
      <c r="D9" s="10">
        <v>33</v>
      </c>
      <c r="E9" s="14">
        <f t="shared" si="0"/>
        <v>6.573705179282868</v>
      </c>
      <c r="F9" s="10">
        <v>30</v>
      </c>
      <c r="G9" s="14">
        <f t="shared" si="1"/>
        <v>7.5757575757575761</v>
      </c>
      <c r="H9" s="10">
        <v>27</v>
      </c>
      <c r="I9" s="14">
        <f t="shared" si="2"/>
        <v>9.3425605536332181</v>
      </c>
      <c r="J9" s="5" t="s">
        <v>15</v>
      </c>
    </row>
    <row r="10" spans="1:10">
      <c r="A10" s="2" t="s">
        <v>44</v>
      </c>
      <c r="B10" s="11" t="s">
        <v>38</v>
      </c>
      <c r="C10" s="11"/>
      <c r="D10" s="10">
        <v>9</v>
      </c>
      <c r="E10" s="14">
        <f t="shared" si="0"/>
        <v>1.7928286852589643</v>
      </c>
      <c r="F10" s="10">
        <v>9</v>
      </c>
      <c r="G10" s="14">
        <f t="shared" si="1"/>
        <v>2.2727272727272729</v>
      </c>
      <c r="H10" s="10">
        <v>7</v>
      </c>
      <c r="I10" s="14">
        <f t="shared" si="2"/>
        <v>2.422145328719723</v>
      </c>
      <c r="J10" s="5" t="s">
        <v>33</v>
      </c>
    </row>
    <row r="11" spans="1:10">
      <c r="A11" s="2" t="s">
        <v>40</v>
      </c>
      <c r="B11" s="11" t="s">
        <v>38</v>
      </c>
      <c r="C11" s="11"/>
      <c r="D11" s="10">
        <v>31</v>
      </c>
      <c r="E11" s="14">
        <f t="shared" si="0"/>
        <v>6.1752988047808763</v>
      </c>
      <c r="F11" s="10">
        <v>29</v>
      </c>
      <c r="G11" s="14">
        <f t="shared" si="1"/>
        <v>7.3232323232323235</v>
      </c>
      <c r="H11" s="10">
        <v>27</v>
      </c>
      <c r="I11" s="14">
        <f t="shared" si="2"/>
        <v>9.3425605536332181</v>
      </c>
      <c r="J11" s="5" t="s">
        <v>16</v>
      </c>
    </row>
    <row r="12" spans="1:10">
      <c r="A12" s="2" t="s">
        <v>54</v>
      </c>
      <c r="B12" s="11" t="s">
        <v>38</v>
      </c>
      <c r="C12" s="11"/>
      <c r="D12" s="10">
        <v>42</v>
      </c>
      <c r="E12" s="14">
        <f t="shared" si="0"/>
        <v>8.3665338645418323</v>
      </c>
      <c r="F12" s="10">
        <v>39</v>
      </c>
      <c r="G12" s="14">
        <f t="shared" si="1"/>
        <v>9.8484848484848477</v>
      </c>
      <c r="H12" s="10">
        <v>37</v>
      </c>
      <c r="I12" s="14">
        <f t="shared" si="2"/>
        <v>12.802768166089965</v>
      </c>
      <c r="J12" s="5" t="s">
        <v>17</v>
      </c>
    </row>
    <row r="13" spans="1:10">
      <c r="A13" s="2" t="s">
        <v>45</v>
      </c>
      <c r="B13" s="11"/>
      <c r="C13" s="11" t="s">
        <v>38</v>
      </c>
      <c r="D13" s="10">
        <v>23</v>
      </c>
      <c r="E13" s="14">
        <f t="shared" si="0"/>
        <v>4.5816733067729087</v>
      </c>
      <c r="F13" s="10">
        <v>20</v>
      </c>
      <c r="G13" s="14">
        <f t="shared" si="1"/>
        <v>5.0505050505050502</v>
      </c>
      <c r="H13" s="10">
        <v>9</v>
      </c>
      <c r="I13" s="14">
        <f t="shared" si="2"/>
        <v>3.1141868512110724</v>
      </c>
      <c r="J13" s="5" t="s">
        <v>34</v>
      </c>
    </row>
    <row r="14" spans="1:10">
      <c r="A14" s="2" t="s">
        <v>46</v>
      </c>
      <c r="B14" s="11"/>
      <c r="C14" s="11" t="s">
        <v>38</v>
      </c>
      <c r="D14" s="10">
        <v>16</v>
      </c>
      <c r="E14" s="14">
        <f t="shared" si="0"/>
        <v>3.1872509960159361</v>
      </c>
      <c r="F14" s="10">
        <v>12</v>
      </c>
      <c r="G14" s="14">
        <f t="shared" si="1"/>
        <v>3.0303030303030303</v>
      </c>
      <c r="H14" s="10">
        <v>8</v>
      </c>
      <c r="I14" s="14">
        <f t="shared" si="2"/>
        <v>2.7681660899653981</v>
      </c>
      <c r="J14" s="5" t="s">
        <v>18</v>
      </c>
    </row>
    <row r="15" spans="1:10">
      <c r="A15" s="2" t="s">
        <v>55</v>
      </c>
      <c r="B15" s="11"/>
      <c r="C15" s="11" t="s">
        <v>38</v>
      </c>
      <c r="D15" s="10">
        <v>9</v>
      </c>
      <c r="E15" s="14">
        <f t="shared" si="0"/>
        <v>1.7928286852589643</v>
      </c>
      <c r="F15" s="10">
        <v>8</v>
      </c>
      <c r="G15" s="14">
        <f t="shared" si="1"/>
        <v>2.0202020202020203</v>
      </c>
      <c r="H15" s="10">
        <v>7</v>
      </c>
      <c r="I15" s="14">
        <f t="shared" si="2"/>
        <v>2.422145328719723</v>
      </c>
      <c r="J15" s="5" t="s">
        <v>19</v>
      </c>
    </row>
    <row r="16" spans="1:10">
      <c r="A16" s="2" t="s">
        <v>56</v>
      </c>
      <c r="B16" s="11" t="s">
        <v>38</v>
      </c>
      <c r="C16" s="11"/>
      <c r="D16" s="10">
        <v>11</v>
      </c>
      <c r="E16" s="14">
        <f t="shared" si="0"/>
        <v>2.1912350597609564</v>
      </c>
      <c r="F16" s="10">
        <v>11</v>
      </c>
      <c r="G16" s="14">
        <f t="shared" si="1"/>
        <v>2.7777777777777777</v>
      </c>
      <c r="H16" s="10">
        <v>8</v>
      </c>
      <c r="I16" s="14">
        <f t="shared" si="2"/>
        <v>2.7681660899653981</v>
      </c>
      <c r="J16" s="5" t="s">
        <v>39</v>
      </c>
    </row>
    <row r="17" spans="1:10">
      <c r="A17" s="2" t="s">
        <v>57</v>
      </c>
      <c r="B17" s="11" t="s">
        <v>38</v>
      </c>
      <c r="C17" s="11"/>
      <c r="D17" s="10">
        <v>5</v>
      </c>
      <c r="E17" s="14">
        <f t="shared" si="0"/>
        <v>0.99601593625498008</v>
      </c>
      <c r="F17" s="10">
        <v>5</v>
      </c>
      <c r="G17" s="14">
        <f t="shared" si="1"/>
        <v>1.2626262626262625</v>
      </c>
      <c r="H17" s="10">
        <v>2</v>
      </c>
      <c r="I17" s="14">
        <f t="shared" si="2"/>
        <v>0.69204152249134954</v>
      </c>
      <c r="J17" s="5" t="s">
        <v>20</v>
      </c>
    </row>
    <row r="18" spans="1:10">
      <c r="A18" s="2" t="s">
        <v>47</v>
      </c>
      <c r="B18" s="11"/>
      <c r="C18" s="11" t="s">
        <v>38</v>
      </c>
      <c r="D18" s="10">
        <v>6</v>
      </c>
      <c r="E18" s="14">
        <f t="shared" si="0"/>
        <v>1.1952191235059761</v>
      </c>
      <c r="F18" s="10">
        <v>5</v>
      </c>
      <c r="G18" s="14">
        <f t="shared" si="1"/>
        <v>1.2626262626262625</v>
      </c>
      <c r="H18" s="10">
        <v>3</v>
      </c>
      <c r="I18" s="14">
        <f t="shared" si="2"/>
        <v>1.0380622837370241</v>
      </c>
      <c r="J18" s="5" t="s">
        <v>21</v>
      </c>
    </row>
    <row r="19" spans="1:10">
      <c r="A19" s="2" t="s">
        <v>66</v>
      </c>
      <c r="B19" s="11" t="s">
        <v>38</v>
      </c>
      <c r="C19" s="11"/>
      <c r="D19" s="10">
        <v>8</v>
      </c>
      <c r="E19" s="14">
        <f t="shared" si="0"/>
        <v>1.593625498007968</v>
      </c>
      <c r="F19" s="10">
        <v>6</v>
      </c>
      <c r="G19" s="14">
        <f t="shared" si="1"/>
        <v>1.5151515151515151</v>
      </c>
      <c r="H19" s="10">
        <v>4</v>
      </c>
      <c r="I19" s="14">
        <f t="shared" si="2"/>
        <v>1.3840830449826991</v>
      </c>
      <c r="J19" s="5" t="s">
        <v>67</v>
      </c>
    </row>
    <row r="20" spans="1:10">
      <c r="A20" s="2" t="s">
        <v>68</v>
      </c>
      <c r="B20" s="11" t="s">
        <v>38</v>
      </c>
      <c r="C20" s="11"/>
      <c r="D20" s="10">
        <v>7</v>
      </c>
      <c r="E20" s="14">
        <f t="shared" si="0"/>
        <v>1.394422310756972</v>
      </c>
      <c r="F20" s="10">
        <v>5</v>
      </c>
      <c r="G20" s="14">
        <f t="shared" si="1"/>
        <v>1.2626262626262625</v>
      </c>
      <c r="H20" s="10">
        <v>3</v>
      </c>
      <c r="I20" s="14">
        <f t="shared" si="2"/>
        <v>1.0380622837370241</v>
      </c>
      <c r="J20" s="5" t="s">
        <v>69</v>
      </c>
    </row>
    <row r="21" spans="1:10">
      <c r="A21" s="2" t="s">
        <v>70</v>
      </c>
      <c r="B21" s="11" t="s">
        <v>38</v>
      </c>
      <c r="C21" s="11"/>
      <c r="D21" s="10">
        <v>7</v>
      </c>
      <c r="E21" s="14">
        <f t="shared" si="0"/>
        <v>1.394422310756972</v>
      </c>
      <c r="F21" s="10">
        <v>4</v>
      </c>
      <c r="G21" s="14">
        <f t="shared" si="1"/>
        <v>1.0101010101010102</v>
      </c>
      <c r="H21" s="10">
        <v>2</v>
      </c>
      <c r="I21" s="14">
        <f t="shared" si="2"/>
        <v>0.69204152249134954</v>
      </c>
      <c r="J21" s="5" t="s">
        <v>71</v>
      </c>
    </row>
    <row r="22" spans="1:10">
      <c r="A22" s="2" t="s">
        <v>73</v>
      </c>
      <c r="B22" s="11" t="s">
        <v>38</v>
      </c>
      <c r="C22" s="11"/>
      <c r="D22" s="10">
        <v>11</v>
      </c>
      <c r="E22" s="14">
        <f t="shared" si="0"/>
        <v>2.1912350597609564</v>
      </c>
      <c r="F22" s="10">
        <v>8</v>
      </c>
      <c r="G22" s="14">
        <f t="shared" si="1"/>
        <v>2.0202020202020203</v>
      </c>
      <c r="H22" s="10">
        <v>7</v>
      </c>
      <c r="I22" s="14">
        <f t="shared" si="2"/>
        <v>2.422145328719723</v>
      </c>
      <c r="J22" s="5" t="s">
        <v>65</v>
      </c>
    </row>
    <row r="23" spans="1:10">
      <c r="A23" s="2" t="s">
        <v>74</v>
      </c>
      <c r="B23" s="11" t="s">
        <v>38</v>
      </c>
      <c r="C23" s="11"/>
      <c r="D23" s="10">
        <v>11</v>
      </c>
      <c r="E23" s="14">
        <f t="shared" si="0"/>
        <v>2.1912350597609564</v>
      </c>
      <c r="F23" s="10">
        <v>7</v>
      </c>
      <c r="G23" s="14">
        <f t="shared" si="1"/>
        <v>1.7676767676767675</v>
      </c>
      <c r="H23" s="10">
        <v>2</v>
      </c>
      <c r="I23" s="14">
        <f t="shared" si="2"/>
        <v>0.69204152249134954</v>
      </c>
      <c r="J23" s="5" t="s">
        <v>80</v>
      </c>
    </row>
    <row r="24" spans="1:10">
      <c r="A24" s="2" t="s">
        <v>75</v>
      </c>
      <c r="B24" s="11" t="s">
        <v>38</v>
      </c>
      <c r="C24" s="11"/>
      <c r="D24" s="10">
        <v>9</v>
      </c>
      <c r="E24" s="14">
        <f t="shared" si="0"/>
        <v>1.7928286852589643</v>
      </c>
      <c r="F24" s="10">
        <v>7</v>
      </c>
      <c r="G24" s="14">
        <f t="shared" si="1"/>
        <v>1.7676767676767675</v>
      </c>
      <c r="H24" s="10">
        <v>3</v>
      </c>
      <c r="I24" s="14">
        <f t="shared" si="2"/>
        <v>1.0380622837370241</v>
      </c>
      <c r="J24" s="5" t="s">
        <v>81</v>
      </c>
    </row>
    <row r="25" spans="1:10">
      <c r="A25" s="2" t="s">
        <v>76</v>
      </c>
      <c r="B25" s="11" t="s">
        <v>38</v>
      </c>
      <c r="C25" s="11"/>
      <c r="D25" s="10">
        <v>10</v>
      </c>
      <c r="E25" s="14">
        <f t="shared" si="0"/>
        <v>1.9920318725099602</v>
      </c>
      <c r="F25" s="10">
        <v>7</v>
      </c>
      <c r="G25" s="14">
        <f t="shared" si="1"/>
        <v>1.7676767676767675</v>
      </c>
      <c r="H25" s="10">
        <v>5</v>
      </c>
      <c r="I25" s="14">
        <f t="shared" si="2"/>
        <v>1.7301038062283738</v>
      </c>
      <c r="J25" s="5" t="s">
        <v>82</v>
      </c>
    </row>
    <row r="26" spans="1:10">
      <c r="A26" s="2" t="s">
        <v>77</v>
      </c>
      <c r="B26" s="11" t="s">
        <v>38</v>
      </c>
      <c r="C26" s="11"/>
      <c r="D26" s="10">
        <v>14</v>
      </c>
      <c r="E26" s="14">
        <f t="shared" si="0"/>
        <v>2.788844621513944</v>
      </c>
      <c r="F26" s="10">
        <v>11</v>
      </c>
      <c r="G26" s="14">
        <f t="shared" si="1"/>
        <v>2.7777777777777777</v>
      </c>
      <c r="H26" s="10">
        <v>4</v>
      </c>
      <c r="I26" s="14">
        <f t="shared" si="2"/>
        <v>1.3840830449826991</v>
      </c>
      <c r="J26" s="5" t="s">
        <v>83</v>
      </c>
    </row>
    <row r="27" spans="1:10">
      <c r="A27" s="2" t="s">
        <v>78</v>
      </c>
      <c r="B27" s="11" t="s">
        <v>38</v>
      </c>
      <c r="C27" s="11"/>
      <c r="D27" s="10">
        <v>9</v>
      </c>
      <c r="E27" s="14">
        <f t="shared" si="0"/>
        <v>1.7928286852589643</v>
      </c>
      <c r="F27" s="10">
        <v>4</v>
      </c>
      <c r="G27" s="14">
        <f t="shared" si="1"/>
        <v>1.0101010101010102</v>
      </c>
      <c r="H27" s="10">
        <v>2</v>
      </c>
      <c r="I27" s="14">
        <f t="shared" si="2"/>
        <v>0.69204152249134954</v>
      </c>
      <c r="J27" s="5" t="s">
        <v>84</v>
      </c>
    </row>
    <row r="28" spans="1:10">
      <c r="A28" s="2" t="s">
        <v>79</v>
      </c>
      <c r="B28" s="11" t="s">
        <v>38</v>
      </c>
      <c r="C28" s="11"/>
      <c r="D28" s="10">
        <v>11</v>
      </c>
      <c r="E28" s="14">
        <f t="shared" si="0"/>
        <v>2.1912350597609564</v>
      </c>
      <c r="F28" s="10">
        <v>7</v>
      </c>
      <c r="G28" s="14">
        <f t="shared" si="1"/>
        <v>1.7676767676767675</v>
      </c>
      <c r="H28" s="10">
        <v>2</v>
      </c>
      <c r="I28" s="14">
        <f t="shared" si="2"/>
        <v>0.69204152249134954</v>
      </c>
      <c r="J28" s="5" t="s">
        <v>85</v>
      </c>
    </row>
    <row r="29" spans="1:10">
      <c r="A29" s="2" t="s">
        <v>48</v>
      </c>
      <c r="B29" s="11" t="s">
        <v>38</v>
      </c>
      <c r="C29" s="11"/>
      <c r="D29" s="10">
        <v>4</v>
      </c>
      <c r="E29" s="14">
        <f t="shared" si="0"/>
        <v>0.79681274900398402</v>
      </c>
      <c r="F29" s="10">
        <v>4</v>
      </c>
      <c r="G29" s="14">
        <f t="shared" si="1"/>
        <v>1.0101010101010102</v>
      </c>
      <c r="H29" s="10">
        <v>2</v>
      </c>
      <c r="I29" s="14">
        <f t="shared" si="2"/>
        <v>0.69204152249134954</v>
      </c>
      <c r="J29" s="5" t="s">
        <v>22</v>
      </c>
    </row>
    <row r="30" spans="1:10">
      <c r="A30" s="2" t="s">
        <v>58</v>
      </c>
      <c r="B30" s="11"/>
      <c r="C30" s="11" t="s">
        <v>38</v>
      </c>
      <c r="D30" s="10">
        <v>12</v>
      </c>
      <c r="E30" s="14">
        <f t="shared" si="0"/>
        <v>2.3904382470119523</v>
      </c>
      <c r="F30" s="10">
        <v>7</v>
      </c>
      <c r="G30" s="14">
        <f t="shared" si="1"/>
        <v>1.7676767676767675</v>
      </c>
      <c r="H30" s="10">
        <v>4</v>
      </c>
      <c r="I30" s="14">
        <f t="shared" si="2"/>
        <v>1.3840830449826991</v>
      </c>
      <c r="J30" s="5" t="s">
        <v>23</v>
      </c>
    </row>
    <row r="31" spans="1:10">
      <c r="A31" s="2" t="s">
        <v>59</v>
      </c>
      <c r="B31" s="11"/>
      <c r="C31" s="11" t="s">
        <v>38</v>
      </c>
      <c r="D31" s="10">
        <v>9</v>
      </c>
      <c r="E31" s="14">
        <f t="shared" si="0"/>
        <v>1.7928286852589643</v>
      </c>
      <c r="F31" s="10">
        <v>6</v>
      </c>
      <c r="G31" s="14">
        <f t="shared" si="1"/>
        <v>1.5151515151515151</v>
      </c>
      <c r="H31" s="10">
        <v>1</v>
      </c>
      <c r="I31" s="14">
        <f t="shared" si="2"/>
        <v>0.34602076124567477</v>
      </c>
      <c r="J31" s="5" t="s">
        <v>28</v>
      </c>
    </row>
    <row r="32" spans="1:10">
      <c r="A32" s="2" t="s">
        <v>60</v>
      </c>
      <c r="B32" s="11"/>
      <c r="C32" s="11" t="s">
        <v>38</v>
      </c>
      <c r="D32" s="10">
        <v>16</v>
      </c>
      <c r="E32" s="14">
        <f t="shared" si="0"/>
        <v>3.1872509960159361</v>
      </c>
      <c r="F32" s="10">
        <v>4</v>
      </c>
      <c r="G32" s="14">
        <f t="shared" si="1"/>
        <v>1.0101010101010102</v>
      </c>
      <c r="H32" s="10">
        <v>0</v>
      </c>
      <c r="I32" s="14">
        <f t="shared" si="2"/>
        <v>0</v>
      </c>
      <c r="J32" s="5" t="s">
        <v>30</v>
      </c>
    </row>
    <row r="33" spans="1:10">
      <c r="A33" s="2" t="s">
        <v>61</v>
      </c>
      <c r="B33" s="11"/>
      <c r="C33" s="11" t="s">
        <v>38</v>
      </c>
      <c r="D33" s="10">
        <v>5</v>
      </c>
      <c r="E33" s="14">
        <f t="shared" si="0"/>
        <v>0.99601593625498008</v>
      </c>
      <c r="F33" s="10">
        <v>5</v>
      </c>
      <c r="G33" s="14">
        <f t="shared" si="1"/>
        <v>1.2626262626262625</v>
      </c>
      <c r="H33" s="10">
        <v>4</v>
      </c>
      <c r="I33" s="14">
        <f t="shared" si="2"/>
        <v>1.3840830449826991</v>
      </c>
      <c r="J33" s="5" t="s">
        <v>31</v>
      </c>
    </row>
    <row r="34" spans="1:10">
      <c r="A34" s="2" t="s">
        <v>62</v>
      </c>
      <c r="B34" s="11"/>
      <c r="C34" s="11" t="s">
        <v>38</v>
      </c>
      <c r="D34" s="10">
        <v>10</v>
      </c>
      <c r="E34" s="14">
        <f t="shared" si="0"/>
        <v>1.9920318725099602</v>
      </c>
      <c r="F34" s="10">
        <v>7</v>
      </c>
      <c r="G34" s="14">
        <f t="shared" si="1"/>
        <v>1.7676767676767675</v>
      </c>
      <c r="H34" s="10">
        <v>2</v>
      </c>
      <c r="I34" s="14">
        <f t="shared" si="2"/>
        <v>0.69204152249134954</v>
      </c>
      <c r="J34" s="5" t="s">
        <v>29</v>
      </c>
    </row>
    <row r="35" spans="1:10">
      <c r="A35" s="2" t="s">
        <v>63</v>
      </c>
      <c r="B35" s="11"/>
      <c r="C35" s="11" t="s">
        <v>38</v>
      </c>
      <c r="D35" s="10">
        <v>3</v>
      </c>
      <c r="E35" s="14">
        <f t="shared" si="0"/>
        <v>0.59760956175298807</v>
      </c>
      <c r="F35" s="10">
        <v>3</v>
      </c>
      <c r="G35" s="14">
        <f t="shared" si="1"/>
        <v>0.75757575757575757</v>
      </c>
      <c r="H35" s="10">
        <v>3</v>
      </c>
      <c r="I35" s="14">
        <f t="shared" si="2"/>
        <v>1.0380622837370241</v>
      </c>
      <c r="J35" s="5" t="s">
        <v>32</v>
      </c>
    </row>
    <row r="36" spans="1:10">
      <c r="A36" s="2" t="s">
        <v>5</v>
      </c>
      <c r="B36" s="11"/>
      <c r="C36" s="11" t="s">
        <v>38</v>
      </c>
      <c r="D36" s="10">
        <v>34</v>
      </c>
      <c r="E36" s="14">
        <f t="shared" si="0"/>
        <v>6.7729083665338639</v>
      </c>
      <c r="F36" s="10">
        <v>20</v>
      </c>
      <c r="G36" s="14">
        <f t="shared" si="1"/>
        <v>5.0505050505050502</v>
      </c>
      <c r="H36" s="10">
        <v>15</v>
      </c>
      <c r="I36" s="14">
        <f t="shared" si="2"/>
        <v>5.1903114186851207</v>
      </c>
      <c r="J36" s="5" t="s">
        <v>24</v>
      </c>
    </row>
    <row r="37" spans="1:10">
      <c r="A37" s="23" t="s">
        <v>6</v>
      </c>
      <c r="B37" s="12"/>
      <c r="C37" s="12"/>
      <c r="D37" s="15">
        <v>5</v>
      </c>
      <c r="E37" s="14">
        <f t="shared" si="0"/>
        <v>0.99601593625498008</v>
      </c>
      <c r="F37" s="15">
        <v>5</v>
      </c>
      <c r="G37" s="14">
        <f t="shared" si="1"/>
        <v>1.2626262626262625</v>
      </c>
      <c r="H37" s="15">
        <v>5</v>
      </c>
      <c r="I37" s="14">
        <f t="shared" si="2"/>
        <v>1.7301038062283738</v>
      </c>
      <c r="J37" s="24" t="s">
        <v>25</v>
      </c>
    </row>
    <row r="38" spans="1:10" ht="15.75" thickBot="1">
      <c r="A38" s="3" t="s">
        <v>87</v>
      </c>
      <c r="B38" s="12"/>
      <c r="C38" s="11" t="s">
        <v>38</v>
      </c>
      <c r="D38" s="15">
        <v>1</v>
      </c>
      <c r="E38" s="14">
        <f t="shared" si="0"/>
        <v>0.19920318725099601</v>
      </c>
      <c r="F38" s="15">
        <v>1</v>
      </c>
      <c r="G38" s="14">
        <f t="shared" si="1"/>
        <v>0.25252525252525254</v>
      </c>
      <c r="H38" s="15">
        <v>1</v>
      </c>
      <c r="I38" s="14">
        <f t="shared" si="2"/>
        <v>0.34602076124567477</v>
      </c>
      <c r="J38" s="6" t="s">
        <v>86</v>
      </c>
    </row>
    <row r="39" spans="1:10" ht="15.75" thickBot="1">
      <c r="A39" s="4" t="s">
        <v>7</v>
      </c>
      <c r="B39" s="16"/>
      <c r="C39" s="4"/>
      <c r="D39" s="16">
        <f>SUM(D4:D38)</f>
        <v>502</v>
      </c>
      <c r="E39" s="17">
        <f t="shared" ref="E39:I39" si="3">SUM(E4:E38)</f>
        <v>100.00000000000001</v>
      </c>
      <c r="F39" s="16">
        <f t="shared" si="3"/>
        <v>396</v>
      </c>
      <c r="G39" s="17">
        <f t="shared" si="3"/>
        <v>99.999999999999915</v>
      </c>
      <c r="H39" s="16">
        <f>SUM(H4:H38)</f>
        <v>289</v>
      </c>
      <c r="I39" s="17">
        <f t="shared" si="3"/>
        <v>100.00000000000001</v>
      </c>
    </row>
    <row r="40" spans="1:10">
      <c r="A40" s="27" t="s">
        <v>72</v>
      </c>
      <c r="B40" s="27"/>
      <c r="C40" s="27"/>
      <c r="D40" s="27"/>
      <c r="E40" s="27"/>
      <c r="F40" s="27"/>
      <c r="G40" s="27"/>
      <c r="H40" s="27"/>
      <c r="I40" s="27"/>
    </row>
    <row r="41" spans="1:10" ht="15.75" thickBot="1">
      <c r="A41" s="28" t="s">
        <v>9</v>
      </c>
      <c r="B41" s="28"/>
      <c r="C41" s="28"/>
      <c r="D41" s="28"/>
      <c r="E41" s="28"/>
      <c r="F41" s="28"/>
      <c r="G41" s="28"/>
      <c r="H41" s="28"/>
      <c r="I41" s="28"/>
    </row>
    <row r="42" spans="1:10" ht="29.25" customHeight="1" thickBot="1">
      <c r="A42" s="29" t="s">
        <v>90</v>
      </c>
      <c r="B42" s="30"/>
      <c r="C42" s="30"/>
      <c r="D42" s="30"/>
      <c r="E42" s="30"/>
      <c r="F42" s="30"/>
      <c r="G42" s="30"/>
      <c r="H42" s="30"/>
      <c r="I42" s="30"/>
      <c r="J42" s="31"/>
    </row>
    <row r="43" spans="1:10">
      <c r="A43" s="19" t="s">
        <v>51</v>
      </c>
      <c r="B43" s="20">
        <v>0</v>
      </c>
    </row>
    <row r="44" spans="1:10">
      <c r="A44" s="19" t="s">
        <v>49</v>
      </c>
      <c r="B44" s="20">
        <f>SUM(D38,D30:D36,D18,D13:D15,D6)</f>
        <v>185</v>
      </c>
    </row>
    <row r="45" spans="1:10">
      <c r="A45" s="19" t="s">
        <v>50</v>
      </c>
      <c r="B45" s="22">
        <f>SUM(D19:D29,D16:D17,D7:D12,D5)</f>
        <v>312</v>
      </c>
      <c r="C45" s="18"/>
    </row>
    <row r="46" spans="1:10">
      <c r="A46" s="19" t="s">
        <v>88</v>
      </c>
      <c r="B46">
        <f>D37</f>
        <v>5</v>
      </c>
      <c r="C46" s="18">
        <f>SUM(B43:B46)</f>
        <v>502</v>
      </c>
    </row>
  </sheetData>
  <mergeCells count="9">
    <mergeCell ref="A40:I40"/>
    <mergeCell ref="A41:I41"/>
    <mergeCell ref="A42:J42"/>
    <mergeCell ref="A1:J1"/>
    <mergeCell ref="A2:A3"/>
    <mergeCell ref="B2:C2"/>
    <mergeCell ref="D2:E2"/>
    <mergeCell ref="F2:G2"/>
    <mergeCell ref="H2:I2"/>
  </mergeCells>
  <pageMargins left="0.511811024" right="0.511811024" top="0.78740157499999996" bottom="0.78740157499999996" header="0.31496062000000002" footer="0.31496062000000002"/>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JAN</vt:lpstr>
      <vt:lpstr>FEV</vt: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2014-08-13T17:34:51Z</cp:lastPrinted>
  <dcterms:created xsi:type="dcterms:W3CDTF">2013-04-15T20:33:19Z</dcterms:created>
  <dcterms:modified xsi:type="dcterms:W3CDTF">2016-03-14T17:41:16Z</dcterms:modified>
</cp:coreProperties>
</file>