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0" yWindow="45" windowWidth="19155" windowHeight="11820" activeTab="10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STO" sheetId="43" r:id="rId8"/>
    <sheet name="SETEMBRO" sheetId="44" r:id="rId9"/>
    <sheet name="OUTUBRO" sheetId="45" r:id="rId10"/>
    <sheet name="NOVEMBRO" sheetId="46" r:id="rId11"/>
    <sheet name="Plan1" sheetId="22" r:id="rId12"/>
    <sheet name="Plan2" sheetId="2" r:id="rId13"/>
    <sheet name="Plan3" sheetId="3" r:id="rId14"/>
  </sheets>
  <calcPr calcId="152511"/>
</workbook>
</file>

<file path=xl/calcChain.xml><?xml version="1.0" encoding="utf-8"?>
<calcChain xmlns="http://schemas.openxmlformats.org/spreadsheetml/2006/main">
  <c r="B47" i="46" l="1"/>
  <c r="B46" i="46"/>
  <c r="B45" i="46"/>
  <c r="H40" i="46"/>
  <c r="I39" i="46" s="1"/>
  <c r="F40" i="46"/>
  <c r="G38" i="46" s="1"/>
  <c r="D40" i="46"/>
  <c r="E37" i="46" s="1"/>
  <c r="G37" i="46"/>
  <c r="G33" i="46"/>
  <c r="G29" i="46"/>
  <c r="G23" i="46"/>
  <c r="E23" i="46"/>
  <c r="G19" i="46"/>
  <c r="G16" i="46"/>
  <c r="E15" i="46"/>
  <c r="G12" i="46"/>
  <c r="G7" i="46"/>
  <c r="E7" i="46"/>
  <c r="E32" i="46" l="1"/>
  <c r="I17" i="46"/>
  <c r="I38" i="46"/>
  <c r="E36" i="46"/>
  <c r="E19" i="46"/>
  <c r="E26" i="46"/>
  <c r="G4" i="46"/>
  <c r="G8" i="46"/>
  <c r="G14" i="46"/>
  <c r="G20" i="46"/>
  <c r="G24" i="46"/>
  <c r="G31" i="46"/>
  <c r="G35" i="46"/>
  <c r="G6" i="46"/>
  <c r="G10" i="46"/>
  <c r="G18" i="46"/>
  <c r="G22" i="46"/>
  <c r="G27" i="46"/>
  <c r="G39" i="46"/>
  <c r="G26" i="46"/>
  <c r="G11" i="46"/>
  <c r="G15" i="46"/>
  <c r="G28" i="46"/>
  <c r="G32" i="46"/>
  <c r="G36" i="46"/>
  <c r="I26" i="46"/>
  <c r="I21" i="46"/>
  <c r="I5" i="46"/>
  <c r="I25" i="46"/>
  <c r="I30" i="46"/>
  <c r="I9" i="46"/>
  <c r="I13" i="46"/>
  <c r="I34" i="46"/>
  <c r="E11" i="46"/>
  <c r="E28" i="46"/>
  <c r="C47" i="46"/>
  <c r="I4" i="46"/>
  <c r="E6" i="46"/>
  <c r="I8" i="46"/>
  <c r="E10" i="46"/>
  <c r="I12" i="46"/>
  <c r="E14" i="46"/>
  <c r="I16" i="46"/>
  <c r="E18" i="46"/>
  <c r="I20" i="46"/>
  <c r="E22" i="46"/>
  <c r="I24" i="46"/>
  <c r="E27" i="46"/>
  <c r="I29" i="46"/>
  <c r="E31" i="46"/>
  <c r="I33" i="46"/>
  <c r="E35" i="46"/>
  <c r="I37" i="46"/>
  <c r="E39" i="46"/>
  <c r="E5" i="46"/>
  <c r="I7" i="46"/>
  <c r="E9" i="46"/>
  <c r="I11" i="46"/>
  <c r="E13" i="46"/>
  <c r="I15" i="46"/>
  <c r="E17" i="46"/>
  <c r="I19" i="46"/>
  <c r="E21" i="46"/>
  <c r="I23" i="46"/>
  <c r="E25" i="46"/>
  <c r="I28" i="46"/>
  <c r="E30" i="46"/>
  <c r="I32" i="46"/>
  <c r="E34" i="46"/>
  <c r="I36" i="46"/>
  <c r="E38" i="46"/>
  <c r="E4" i="46"/>
  <c r="G5" i="46"/>
  <c r="I6" i="46"/>
  <c r="E8" i="46"/>
  <c r="G9" i="46"/>
  <c r="I10" i="46"/>
  <c r="E12" i="46"/>
  <c r="G13" i="46"/>
  <c r="I14" i="46"/>
  <c r="E16" i="46"/>
  <c r="G17" i="46"/>
  <c r="I18" i="46"/>
  <c r="E20" i="46"/>
  <c r="G21" i="46"/>
  <c r="I22" i="46"/>
  <c r="E24" i="46"/>
  <c r="G25" i="46"/>
  <c r="I27" i="46"/>
  <c r="E29" i="46"/>
  <c r="G30" i="46"/>
  <c r="I31" i="46"/>
  <c r="E33" i="46"/>
  <c r="G34" i="46"/>
  <c r="I35" i="46"/>
  <c r="B46" i="45"/>
  <c r="B45" i="45"/>
  <c r="B44" i="45"/>
  <c r="C46" i="45" s="1"/>
  <c r="H39" i="45"/>
  <c r="I36" i="45" s="1"/>
  <c r="F39" i="45"/>
  <c r="G35" i="45" s="1"/>
  <c r="D39" i="45"/>
  <c r="E38" i="45" s="1"/>
  <c r="I37" i="45"/>
  <c r="G36" i="45"/>
  <c r="E36" i="45"/>
  <c r="I34" i="45"/>
  <c r="G33" i="45"/>
  <c r="E32" i="45"/>
  <c r="I30" i="45"/>
  <c r="I29" i="45"/>
  <c r="G28" i="45"/>
  <c r="I25" i="45"/>
  <c r="I22" i="45"/>
  <c r="G22" i="45"/>
  <c r="E20" i="45"/>
  <c r="I18" i="45"/>
  <c r="G16" i="45"/>
  <c r="I14" i="45"/>
  <c r="G12" i="45"/>
  <c r="E12" i="45"/>
  <c r="I11" i="45"/>
  <c r="I10" i="45"/>
  <c r="I9" i="45"/>
  <c r="I7" i="45"/>
  <c r="G7" i="45"/>
  <c r="I6" i="45"/>
  <c r="I5" i="45"/>
  <c r="G4" i="45"/>
  <c r="E4" i="45"/>
  <c r="G40" i="46" l="1"/>
  <c r="I40" i="46"/>
  <c r="E40" i="46"/>
  <c r="G11" i="45"/>
  <c r="G13" i="45"/>
  <c r="G25" i="45"/>
  <c r="G30" i="45"/>
  <c r="G34" i="45"/>
  <c r="G37" i="45"/>
  <c r="G6" i="45"/>
  <c r="G9" i="45"/>
  <c r="G21" i="45"/>
  <c r="E8" i="45"/>
  <c r="E17" i="45"/>
  <c r="E5" i="45"/>
  <c r="E7" i="45"/>
  <c r="E9" i="45"/>
  <c r="E27" i="45"/>
  <c r="E19" i="45"/>
  <c r="E28" i="45"/>
  <c r="G14" i="45"/>
  <c r="G17" i="45"/>
  <c r="G26" i="45"/>
  <c r="G29" i="45"/>
  <c r="G5" i="45"/>
  <c r="G8" i="45"/>
  <c r="G10" i="45"/>
  <c r="G18" i="45"/>
  <c r="G20" i="45"/>
  <c r="G24" i="45"/>
  <c r="G32" i="45"/>
  <c r="G38" i="45"/>
  <c r="E13" i="45"/>
  <c r="E15" i="45"/>
  <c r="E23" i="45"/>
  <c r="E31" i="45"/>
  <c r="I13" i="45"/>
  <c r="I15" i="45"/>
  <c r="I17" i="45"/>
  <c r="I19" i="45"/>
  <c r="I21" i="45"/>
  <c r="I26" i="45"/>
  <c r="I33" i="45"/>
  <c r="I38" i="45"/>
  <c r="E11" i="45"/>
  <c r="E16" i="45"/>
  <c r="E24" i="45"/>
  <c r="E35" i="45"/>
  <c r="E21" i="45"/>
  <c r="I23" i="45"/>
  <c r="E25" i="45"/>
  <c r="I27" i="45"/>
  <c r="E29" i="45"/>
  <c r="I31" i="45"/>
  <c r="E33" i="45"/>
  <c r="I35" i="45"/>
  <c r="E37" i="45"/>
  <c r="I4" i="45"/>
  <c r="E6" i="45"/>
  <c r="I8" i="45"/>
  <c r="E10" i="45"/>
  <c r="I12" i="45"/>
  <c r="E14" i="45"/>
  <c r="G15" i="45"/>
  <c r="I16" i="45"/>
  <c r="E18" i="45"/>
  <c r="G19" i="45"/>
  <c r="I20" i="45"/>
  <c r="E22" i="45"/>
  <c r="G23" i="45"/>
  <c r="I24" i="45"/>
  <c r="E26" i="45"/>
  <c r="G27" i="45"/>
  <c r="I28" i="45"/>
  <c r="E30" i="45"/>
  <c r="G31" i="45"/>
  <c r="I32" i="45"/>
  <c r="E34" i="45"/>
  <c r="H39" i="44"/>
  <c r="F39" i="44"/>
  <c r="G38" i="44" s="1"/>
  <c r="D39" i="44"/>
  <c r="B46" i="44"/>
  <c r="B45" i="44"/>
  <c r="B44" i="44"/>
  <c r="I36" i="44"/>
  <c r="E38" i="44"/>
  <c r="G39" i="45" l="1"/>
  <c r="E39" i="45"/>
  <c r="I39" i="45"/>
  <c r="G6" i="44"/>
  <c r="G19" i="44"/>
  <c r="G25" i="44"/>
  <c r="E11" i="44"/>
  <c r="G11" i="44"/>
  <c r="G32" i="44"/>
  <c r="G17" i="44"/>
  <c r="G33" i="44"/>
  <c r="E27" i="44"/>
  <c r="G8" i="44"/>
  <c r="G14" i="44"/>
  <c r="G22" i="44"/>
  <c r="G27" i="44"/>
  <c r="G35" i="44"/>
  <c r="G9" i="44"/>
  <c r="G16" i="44"/>
  <c r="G24" i="44"/>
  <c r="G30" i="44"/>
  <c r="G36" i="44"/>
  <c r="E7" i="44"/>
  <c r="E23" i="44"/>
  <c r="E19" i="44"/>
  <c r="E15" i="44"/>
  <c r="E31" i="44"/>
  <c r="C46" i="44"/>
  <c r="I5" i="44"/>
  <c r="I13" i="44"/>
  <c r="I21" i="44"/>
  <c r="I29" i="44"/>
  <c r="I9" i="44"/>
  <c r="I17" i="44"/>
  <c r="I25" i="44"/>
  <c r="I33" i="44"/>
  <c r="G4" i="44"/>
  <c r="G12" i="44"/>
  <c r="G20" i="44"/>
  <c r="G28" i="44"/>
  <c r="G37" i="44"/>
  <c r="G5" i="44"/>
  <c r="G7" i="44"/>
  <c r="G10" i="44"/>
  <c r="G13" i="44"/>
  <c r="G15" i="44"/>
  <c r="G18" i="44"/>
  <c r="G21" i="44"/>
  <c r="G23" i="44"/>
  <c r="G26" i="44"/>
  <c r="G29" i="44"/>
  <c r="G31" i="44"/>
  <c r="G34" i="44"/>
  <c r="I37" i="44"/>
  <c r="I8" i="44"/>
  <c r="E5" i="44"/>
  <c r="I7" i="44"/>
  <c r="E9" i="44"/>
  <c r="I11" i="44"/>
  <c r="E13" i="44"/>
  <c r="I15" i="44"/>
  <c r="E17" i="44"/>
  <c r="I19" i="44"/>
  <c r="E21" i="44"/>
  <c r="I23" i="44"/>
  <c r="E25" i="44"/>
  <c r="I27" i="44"/>
  <c r="E29" i="44"/>
  <c r="I31" i="44"/>
  <c r="E33" i="44"/>
  <c r="I35" i="44"/>
  <c r="E37" i="44"/>
  <c r="I4" i="44"/>
  <c r="E10" i="44"/>
  <c r="E4" i="44"/>
  <c r="I6" i="44"/>
  <c r="E8" i="44"/>
  <c r="I10" i="44"/>
  <c r="E12" i="44"/>
  <c r="I14" i="44"/>
  <c r="E16" i="44"/>
  <c r="I18" i="44"/>
  <c r="E20" i="44"/>
  <c r="I22" i="44"/>
  <c r="E24" i="44"/>
  <c r="I26" i="44"/>
  <c r="E28" i="44"/>
  <c r="I30" i="44"/>
  <c r="E32" i="44"/>
  <c r="I34" i="44"/>
  <c r="E36" i="44"/>
  <c r="I38" i="44"/>
  <c r="E35" i="44"/>
  <c r="E6" i="44"/>
  <c r="I12" i="44"/>
  <c r="E14" i="44"/>
  <c r="I16" i="44"/>
  <c r="E18" i="44"/>
  <c r="I20" i="44"/>
  <c r="E22" i="44"/>
  <c r="I24" i="44"/>
  <c r="E26" i="44"/>
  <c r="I28" i="44"/>
  <c r="E30" i="44"/>
  <c r="I32" i="44"/>
  <c r="E34" i="44"/>
  <c r="B46" i="43"/>
  <c r="B45" i="43"/>
  <c r="B44" i="43"/>
  <c r="C46" i="43" s="1"/>
  <c r="H39" i="43"/>
  <c r="I36" i="43" s="1"/>
  <c r="F39" i="43"/>
  <c r="G35" i="43" s="1"/>
  <c r="D39" i="43"/>
  <c r="E38" i="43" s="1"/>
  <c r="G38" i="43"/>
  <c r="E37" i="43"/>
  <c r="G34" i="43"/>
  <c r="E32" i="43"/>
  <c r="G30" i="43"/>
  <c r="E27" i="43"/>
  <c r="G26" i="43"/>
  <c r="E25" i="43"/>
  <c r="E23" i="43"/>
  <c r="G22" i="43"/>
  <c r="G18" i="43"/>
  <c r="E16" i="43"/>
  <c r="G14" i="43"/>
  <c r="G10" i="43"/>
  <c r="G6" i="43"/>
  <c r="G39" i="44" l="1"/>
  <c r="E39" i="44"/>
  <c r="I39" i="44"/>
  <c r="E9" i="43"/>
  <c r="I17" i="43"/>
  <c r="E13" i="43"/>
  <c r="E7" i="43"/>
  <c r="E21" i="43"/>
  <c r="I9" i="43"/>
  <c r="I35" i="43"/>
  <c r="E5" i="43"/>
  <c r="E15" i="43"/>
  <c r="E20" i="43"/>
  <c r="E24" i="43"/>
  <c r="E29" i="43"/>
  <c r="I14" i="43"/>
  <c r="I22" i="43"/>
  <c r="I11" i="43"/>
  <c r="E4" i="43"/>
  <c r="E8" i="43"/>
  <c r="E11" i="43"/>
  <c r="E31" i="43"/>
  <c r="E36" i="43"/>
  <c r="I5" i="43"/>
  <c r="I7" i="43"/>
  <c r="I25" i="43"/>
  <c r="I27" i="43"/>
  <c r="I30" i="43"/>
  <c r="I33" i="43"/>
  <c r="I38" i="43"/>
  <c r="I10" i="43"/>
  <c r="I13" i="43"/>
  <c r="I15" i="43"/>
  <c r="I18" i="43"/>
  <c r="I21" i="43"/>
  <c r="I23" i="43"/>
  <c r="I6" i="43"/>
  <c r="I19" i="43"/>
  <c r="I26" i="43"/>
  <c r="I29" i="43"/>
  <c r="I31" i="43"/>
  <c r="I34" i="43"/>
  <c r="I37" i="43"/>
  <c r="E12" i="43"/>
  <c r="E17" i="43"/>
  <c r="E19" i="43"/>
  <c r="E28" i="43"/>
  <c r="E33" i="43"/>
  <c r="E35" i="43"/>
  <c r="G5" i="43"/>
  <c r="G9" i="43"/>
  <c r="G13" i="43"/>
  <c r="G17" i="43"/>
  <c r="G21" i="43"/>
  <c r="G25" i="43"/>
  <c r="G29" i="43"/>
  <c r="G33" i="43"/>
  <c r="G37" i="43"/>
  <c r="G4" i="43"/>
  <c r="G8" i="43"/>
  <c r="G12" i="43"/>
  <c r="G16" i="43"/>
  <c r="G20" i="43"/>
  <c r="G24" i="43"/>
  <c r="G28" i="43"/>
  <c r="G32" i="43"/>
  <c r="G36" i="43"/>
  <c r="I4" i="43"/>
  <c r="E6" i="43"/>
  <c r="G7" i="43"/>
  <c r="I8" i="43"/>
  <c r="E10" i="43"/>
  <c r="G11" i="43"/>
  <c r="I12" i="43"/>
  <c r="E14" i="43"/>
  <c r="G15" i="43"/>
  <c r="I16" i="43"/>
  <c r="E18" i="43"/>
  <c r="G19" i="43"/>
  <c r="I20" i="43"/>
  <c r="E22" i="43"/>
  <c r="G23" i="43"/>
  <c r="I24" i="43"/>
  <c r="E26" i="43"/>
  <c r="G27" i="43"/>
  <c r="I28" i="43"/>
  <c r="E30" i="43"/>
  <c r="G31" i="43"/>
  <c r="I32" i="43"/>
  <c r="E34" i="43"/>
  <c r="B46" i="42"/>
  <c r="B45" i="42"/>
  <c r="B44" i="42"/>
  <c r="H39" i="42"/>
  <c r="I36" i="42" s="1"/>
  <c r="F39" i="42"/>
  <c r="G35" i="42" s="1"/>
  <c r="D39" i="42"/>
  <c r="E38" i="42" s="1"/>
  <c r="E39" i="43" l="1"/>
  <c r="I39" i="43"/>
  <c r="G39" i="43"/>
  <c r="E7" i="42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<sst xmlns="http://schemas.openxmlformats.org/spreadsheetml/2006/main" count="1400" uniqueCount="102">
  <si>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</si>
  <si>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</si>
  <si>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</si>
  <si>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</si>
  <si>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</si>
  <si>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</si>
  <si>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</si>
  <si>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</si>
  <si>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</si>
  <si>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</si>
  <si>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</si>
  <si>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</si>
  <si>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</si>
  <si>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</si>
  <si>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</si>
  <si>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</si>
  <si>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</si>
  <si>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</si>
  <si>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</si>
  <si>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</si>
  <si>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</si>
  <si>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</si>
  <si>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</si>
  <si>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</si>
  <si>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</si>
  <si>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</si>
  <si>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</si>
  <si>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</si>
  <si>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</si>
  <si>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</si>
  <si>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</si>
  <si>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</si>
  <si>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</si>
  <si>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</si>
  <si>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</si>
  <si>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</si>
  <si>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</si>
  <si>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</si>
  <si>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</si>
  <si>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</si>
  <si>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</si>
  <si>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</si>
  <si>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</si>
  <si>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</si>
  <si>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</si>
  <si>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</si>
  <si>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</si>
  <si>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</si>
  <si>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</si>
  <si>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</si>
  <si>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</si>
  <si>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</si>
  <si>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</si>
  <si>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</si>
  <si>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</si>
  <si>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</si>
  <si>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</si>
  <si>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</si>
  <si>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</si>
  <si>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</si>
  <si>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</si>
  <si>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</si>
  <si>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</si>
  <si>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</si>
  <si>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</si>
  <si>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</si>
  <si>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</si>
  <si>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</si>
  <si>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</si>
  <si>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</si>
  <si>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</si>
  <si>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</si>
  <si>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</si>
  <si>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</si>
  <si>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</si>
  <si>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</si>
  <si>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</si>
  <si>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</si>
  <si>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</si>
  <si>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</si>
  <si>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</si>
  <si>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</si>
  <si>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</si>
  <si>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</si>
  <si>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</si>
  <si>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</si>
  <si>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</si>
  <si>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</si>
  <si>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</si>
  <si>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</si>
  <si>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</si>
  <si>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</si>
  <si>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</si>
  <si>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</si>
  <si>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</si>
  <si>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</si>
  <si>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484, TABELA 16) não coincide com o total de cargos lotados (= 468, TABELA 15), porque no total de 484 estão computados os 43 servidores de outros órgãos à disposição do TCE, menos 26 servidores efetivos que, concomitantemente, ocupam cargos comissionados. Inclusive, há a diferença de 1(um) neste somatório, em face da situação de um servidor à disposição que também percebe um cargo comissionado DAS-5, conforme nota explicativa na TABELA 15.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</si>
  <si>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481, TABELA 16) não coincide com o total de cargos lotados (= 464, TABELA 15), porque no total de 481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</si>
  <si>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483, TABELA 16) não coincide com o total de cargos lotados (= 467, TABELA 15), porque no total de 483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</si>
  <si>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</si>
  <si>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</si>
  <si>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477, TABELA 16) não coincide com o total de cargos lotados (= 461, TABELA 15), porque no total de 477 estão computados os 42 servidores de outros órgãos à disposição do TCE, menos 25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</si>
</sst>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18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39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38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NOV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NOVEMBRO!$J$4:$J$39</c:f>
              <c:strCache>
                <c:ptCount val="36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GCJNAA</c:v>
                </c:pt>
                <c:pt idx="23">
                  <c:v>GCLEC</c:v>
                </c:pt>
                <c:pt idx="24">
                  <c:v>GCLRH</c:v>
                </c:pt>
                <c:pt idx="25">
                  <c:v>GCWRWD</c:v>
                </c:pt>
                <c:pt idx="26">
                  <c:v>GAC</c:v>
                </c:pt>
                <c:pt idx="27">
                  <c:v>GAP</c:v>
                </c:pt>
                <c:pt idx="28">
                  <c:v>ACOM</c:v>
                </c:pt>
                <c:pt idx="29">
                  <c:v>ASMI</c:v>
                </c:pt>
                <c:pt idx="30">
                  <c:v>AUDI</c:v>
                </c:pt>
                <c:pt idx="31">
                  <c:v>ICON</c:v>
                </c:pt>
                <c:pt idx="32">
                  <c:v>OUVI</c:v>
                </c:pt>
                <c:pt idx="33">
                  <c:v>SEG</c:v>
                </c:pt>
                <c:pt idx="34">
                  <c:v>SERV À DISP.</c:v>
                </c:pt>
                <c:pt idx="35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NOVEMBRO!$J$4:$J$39</c:f>
              <c:strCache>
                <c:ptCount val="36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GCJNAA</c:v>
                </c:pt>
                <c:pt idx="23">
                  <c:v>GCLEC</c:v>
                </c:pt>
                <c:pt idx="24">
                  <c:v>GCLRH</c:v>
                </c:pt>
                <c:pt idx="25">
                  <c:v>GCWRWD</c:v>
                </c:pt>
                <c:pt idx="26">
                  <c:v>GAC</c:v>
                </c:pt>
                <c:pt idx="27">
                  <c:v>GAP</c:v>
                </c:pt>
                <c:pt idx="28">
                  <c:v>ACOM</c:v>
                </c:pt>
                <c:pt idx="29">
                  <c:v>ASMI</c:v>
                </c:pt>
                <c:pt idx="30">
                  <c:v>AUDI</c:v>
                </c:pt>
                <c:pt idx="31">
                  <c:v>ICON</c:v>
                </c:pt>
                <c:pt idx="32">
                  <c:v>OUVI</c:v>
                </c:pt>
                <c:pt idx="33">
                  <c:v>SEG</c:v>
                </c:pt>
                <c:pt idx="34">
                  <c:v>SERV À DISP.</c:v>
                </c:pt>
                <c:pt idx="35">
                  <c:v>GAVP</c:v>
                </c:pt>
              </c:strCache>
            </c:strRef>
          </c:cat>
          <c:val>
            <c:numRef>
              <c:f>NOVEMBRO!$D$4:$D$39</c:f>
              <c:numCache>
                <c:formatCode>General</c:formatCode>
                <c:ptCount val="36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20</c:v>
                </c:pt>
                <c:pt idx="4">
                  <c:v>38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38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8</c:v>
                </c:pt>
                <c:pt idx="22">
                  <c:v>1</c:v>
                </c:pt>
                <c:pt idx="23">
                  <c:v>5</c:v>
                </c:pt>
                <c:pt idx="24">
                  <c:v>11</c:v>
                </c:pt>
                <c:pt idx="25">
                  <c:v>10</c:v>
                </c:pt>
                <c:pt idx="26">
                  <c:v>2</c:v>
                </c:pt>
                <c:pt idx="27">
                  <c:v>19</c:v>
                </c:pt>
                <c:pt idx="28">
                  <c:v>10</c:v>
                </c:pt>
                <c:pt idx="29">
                  <c:v>18</c:v>
                </c:pt>
                <c:pt idx="30">
                  <c:v>5</c:v>
                </c:pt>
                <c:pt idx="31">
                  <c:v>10</c:v>
                </c:pt>
                <c:pt idx="32">
                  <c:v>3</c:v>
                </c:pt>
                <c:pt idx="33">
                  <c:v>27</c:v>
                </c:pt>
                <c:pt idx="34">
                  <c:v>4</c:v>
                </c:pt>
                <c:pt idx="3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NOV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NOVEMBRO!$A$44:$A$47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NOVEMBRO!$B$44:$B$47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48</xdr:row>
      <xdr:rowOff>34637</xdr:rowOff>
    </xdr:from>
    <xdr:to>
      <xdr:col>3</xdr:col>
      <xdr:colOff>77931</xdr:colOff>
      <xdr:row>65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48</xdr:row>
      <xdr:rowOff>34636</xdr:rowOff>
    </xdr:from>
    <xdr:to>
      <xdr:col>10</xdr:col>
      <xdr:colOff>346365</xdr:colOff>
      <xdr:row>65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N40" sqref="N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2.7027027027027026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3.4482758620689653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6.4449064449064455</v>
      </c>
      <c r="F6" s="10">
        <v>19</v>
      </c>
      <c r="G6" s="14">
        <f t="shared" si="1"/>
        <v>4.8469387755102042</v>
      </c>
      <c r="H6" s="10">
        <v>12</v>
      </c>
      <c r="I6" s="14">
        <f t="shared" si="2"/>
        <v>4.1379310344827589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4.1580041580041582</v>
      </c>
      <c r="F7" s="10">
        <v>20</v>
      </c>
      <c r="G7" s="14">
        <f t="shared" si="1"/>
        <v>5.1020408163265305</v>
      </c>
      <c r="H7" s="10">
        <v>19</v>
      </c>
      <c r="I7" s="14">
        <f t="shared" si="2"/>
        <v>6.5517241379310347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8.1081081081081088</v>
      </c>
      <c r="F8" s="10">
        <v>39</v>
      </c>
      <c r="G8" s="14">
        <f t="shared" si="1"/>
        <v>9.9489795918367339</v>
      </c>
      <c r="H8" s="10">
        <v>36</v>
      </c>
      <c r="I8" s="14">
        <f t="shared" si="2"/>
        <v>12.413793103448276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6.2370062370062378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9.3103448275862082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0.83160083160083165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1.0344827586206897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8.1081081081081088</v>
      </c>
      <c r="F11" s="10">
        <v>37</v>
      </c>
      <c r="G11" s="14">
        <f t="shared" si="1"/>
        <v>9.4387755102040813</v>
      </c>
      <c r="H11" s="10">
        <v>34</v>
      </c>
      <c r="I11" s="14">
        <f t="shared" si="2"/>
        <v>11.724137931034482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7.9002079002079011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11.724137931034482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4.3659043659043659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2.7586206896551726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4.7817047817047822</v>
      </c>
      <c r="F14" s="10">
        <v>20</v>
      </c>
      <c r="G14" s="14">
        <f t="shared" si="1"/>
        <v>5.1020408163265305</v>
      </c>
      <c r="H14" s="10">
        <v>17</v>
      </c>
      <c r="I14" s="14">
        <f t="shared" si="2"/>
        <v>5.8620689655172411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1.2474012474012475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1.3793103448275863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1.8711018711018712</v>
      </c>
      <c r="F16" s="10">
        <v>9</v>
      </c>
      <c r="G16" s="14">
        <f t="shared" si="1"/>
        <v>2.295918367346939</v>
      </c>
      <c r="H16" s="10">
        <v>7</v>
      </c>
      <c r="I16" s="14">
        <f t="shared" si="2"/>
        <v>2.4137931034482758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2.0790020790020791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1.7241379310344827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1.4553014553014554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1.0344827586206897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1.6632016632016633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1.3793103448275863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1.2474012474012475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0.68965517241379315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1.8711018711018712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1.3793103448275863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2.2869022869022873</v>
      </c>
      <c r="F22" s="10">
        <v>8</v>
      </c>
      <c r="G22" s="14">
        <f t="shared" si="1"/>
        <v>2.0408163265306123</v>
      </c>
      <c r="H22" s="10">
        <v>6</v>
      </c>
      <c r="I22" s="14">
        <f t="shared" si="2"/>
        <v>2.0689655172413794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2.4948024948024949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1.0344827586206897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2.0790020790020791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1.0344827586206897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1.8711018711018712</v>
      </c>
      <c r="F25" s="10">
        <v>7</v>
      </c>
      <c r="G25" s="14">
        <f t="shared" si="1"/>
        <v>1.7857142857142856</v>
      </c>
      <c r="H25" s="10">
        <v>4</v>
      </c>
      <c r="I25" s="14">
        <f t="shared" si="2"/>
        <v>1.3793103448275863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1.0395010395010396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0.34482758620689657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2.2869022869022873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1.3793103448275863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2.0790020790020791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0.68965517241379315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0.41580041580041582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0.68965517241379315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3.9501039501039505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1.3793103448275863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2.0790020790020791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0.34482758620689657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3.7422037422037424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1.0395010395010396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1.3793103448275863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2.0790020790020791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0.68965517241379315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0.62370062370062374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1.0344827586206897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5.6133056133056138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5.5172413793103452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1.0395010395010396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1.7241379310344827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0.20790020790020791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0.34482758620689657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481</v>
      </c>
      <c r="E39" s="17">
        <f t="shared" ref="E39:I39" si="3">SUM(E4:E38)</f>
        <v>100.00000000000001</v>
      </c>
      <c r="F39" s="16">
        <f>SUM(F4:F38)</f>
        <v>392</v>
      </c>
      <c r="G39" s="17">
        <f t="shared" si="3"/>
        <v>100</v>
      </c>
      <c r="H39" s="16">
        <f>SUM(H4:H38)</f>
        <v>290</v>
      </c>
      <c r="I39" s="17">
        <f t="shared" si="3"/>
        <v>99.999999999999957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9.75" customHeight="1" thickBot="1" x14ac:dyDescent="0.3">
      <c r="A42" s="38" t="s">
        <v>97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40" zoomScale="110" zoomScaleNormal="110" workbookViewId="0">
      <selection activeCell="L52" sqref="L5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5" t="s">
        <v>36</v>
      </c>
      <c r="C3" s="35" t="s">
        <v>37</v>
      </c>
      <c r="D3" s="35" t="s">
        <v>2</v>
      </c>
      <c r="E3" s="35" t="s">
        <v>3</v>
      </c>
      <c r="F3" s="35" t="s">
        <v>2</v>
      </c>
      <c r="G3" s="35" t="s">
        <v>3</v>
      </c>
      <c r="H3" s="35" t="s">
        <v>2</v>
      </c>
      <c r="I3" s="3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>(D4/D$40)*100</f>
        <v>0</v>
      </c>
      <c r="F4" s="13">
        <v>0</v>
      </c>
      <c r="G4" s="14">
        <f>(F4/F$40)*100</f>
        <v>0</v>
      </c>
      <c r="H4" s="13">
        <v>0</v>
      </c>
      <c r="I4" s="14">
        <f>(H4/H$40)*100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>(D5/D$40)*100</f>
        <v>2.7253668763102725</v>
      </c>
      <c r="F5" s="10">
        <v>13</v>
      </c>
      <c r="G5" s="14">
        <f>(F5/F$40)*100</f>
        <v>3.3248081841432229</v>
      </c>
      <c r="H5" s="10">
        <v>10</v>
      </c>
      <c r="I5" s="14">
        <f>(H5/H$40)*100</f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>(D6/D$40)*100</f>
        <v>6.498951781970649</v>
      </c>
      <c r="F6" s="10">
        <v>19</v>
      </c>
      <c r="G6" s="14">
        <f>(F6/F$40)*100</f>
        <v>4.859335038363171</v>
      </c>
      <c r="H6" s="10">
        <v>12</v>
      </c>
      <c r="I6" s="14">
        <f>(H6/H$40)*100</f>
        <v>4.1666666666666661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>(D7/D$40)*100</f>
        <v>4.1928721174004195</v>
      </c>
      <c r="F7" s="10">
        <v>20</v>
      </c>
      <c r="G7" s="14">
        <f>(F7/F$40)*100</f>
        <v>5.1150895140664963</v>
      </c>
      <c r="H7" s="10">
        <v>19</v>
      </c>
      <c r="I7" s="14">
        <f>(H7/H$40)*100</f>
        <v>6.5972222222222223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>(D8/D$40)*100</f>
        <v>7.9664570230607969</v>
      </c>
      <c r="F8" s="10">
        <v>39</v>
      </c>
      <c r="G8" s="14">
        <f>(F8/F$40)*100</f>
        <v>9.9744245524296673</v>
      </c>
      <c r="H8" s="10">
        <v>35</v>
      </c>
      <c r="I8" s="14">
        <f>(H8/H$40)*100</f>
        <v>12.152777777777777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>(D9/D$40)*100</f>
        <v>6.2893081761006293</v>
      </c>
      <c r="F9" s="10">
        <v>29</v>
      </c>
      <c r="G9" s="14">
        <f>(F9/F$40)*100</f>
        <v>7.4168797953964196</v>
      </c>
      <c r="H9" s="10">
        <v>27</v>
      </c>
      <c r="I9" s="14">
        <f>(H9/H$40)*100</f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>(D10/D$40)*100</f>
        <v>0.83857442348008393</v>
      </c>
      <c r="F10" s="10">
        <v>4</v>
      </c>
      <c r="G10" s="14">
        <f>(F10/F$40)*100</f>
        <v>1.0230179028132993</v>
      </c>
      <c r="H10" s="10">
        <v>3</v>
      </c>
      <c r="I10" s="14">
        <f>(H10/H$40)*100</f>
        <v>1.0416666666666665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>(D11/D$40)*100</f>
        <v>7.9664570230607969</v>
      </c>
      <c r="F11" s="10">
        <v>36</v>
      </c>
      <c r="G11" s="14">
        <f>(F11/F$40)*100</f>
        <v>9.2071611253196934</v>
      </c>
      <c r="H11" s="10">
        <v>33</v>
      </c>
      <c r="I11" s="14">
        <f>(H11/H$40)*100</f>
        <v>11.458333333333332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>(D12/D$40)*100</f>
        <v>7.9664570230607969</v>
      </c>
      <c r="F12" s="10">
        <v>36</v>
      </c>
      <c r="G12" s="14">
        <f>(F12/F$40)*100</f>
        <v>9.2071611253196934</v>
      </c>
      <c r="H12" s="10">
        <v>34</v>
      </c>
      <c r="I12" s="14">
        <f>(H12/H$40)*100</f>
        <v>11.805555555555555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>(D13/D$40)*100</f>
        <v>4.4025157232704402</v>
      </c>
      <c r="F13" s="10">
        <v>17</v>
      </c>
      <c r="G13" s="14">
        <f>(F13/F$40)*100</f>
        <v>4.3478260869565215</v>
      </c>
      <c r="H13" s="10">
        <v>8</v>
      </c>
      <c r="I13" s="14">
        <f>(H13/H$40)*100</f>
        <v>2.7777777777777777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>(D14/D$40)*100</f>
        <v>4.8218029350104823</v>
      </c>
      <c r="F14" s="10">
        <v>20</v>
      </c>
      <c r="G14" s="14">
        <f>(F14/F$40)*100</f>
        <v>5.1150895140664963</v>
      </c>
      <c r="H14" s="10">
        <v>17</v>
      </c>
      <c r="I14" s="14">
        <f>(H14/H$40)*100</f>
        <v>5.9027777777777777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>(D15/D$40)*100</f>
        <v>1.257861635220126</v>
      </c>
      <c r="F15" s="10">
        <v>4</v>
      </c>
      <c r="G15" s="14">
        <f>(F15/F$40)*100</f>
        <v>1.0230179028132993</v>
      </c>
      <c r="H15" s="10">
        <v>4</v>
      </c>
      <c r="I15" s="14">
        <f>(H15/H$40)*100</f>
        <v>1.3888888888888888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>(D16/D$40)*100</f>
        <v>1.8867924528301887</v>
      </c>
      <c r="F16" s="10">
        <v>9</v>
      </c>
      <c r="G16" s="14">
        <f>(F16/F$40)*100</f>
        <v>2.3017902813299234</v>
      </c>
      <c r="H16" s="10">
        <v>7</v>
      </c>
      <c r="I16" s="14">
        <f>(H16/H$40)*100</f>
        <v>2.4305555555555558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>(D17/D$40)*100</f>
        <v>2.0964360587002098</v>
      </c>
      <c r="F17" s="10">
        <v>8</v>
      </c>
      <c r="G17" s="14">
        <f>(F17/F$40)*100</f>
        <v>2.0460358056265986</v>
      </c>
      <c r="H17" s="10">
        <v>5</v>
      </c>
      <c r="I17" s="14">
        <f>(H17/H$40)*100</f>
        <v>1.7361111111111112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>(D18/D$40)*100</f>
        <v>1.4675052410901468</v>
      </c>
      <c r="F18" s="10">
        <v>5</v>
      </c>
      <c r="G18" s="14">
        <f>(F18/F$40)*100</f>
        <v>1.2787723785166241</v>
      </c>
      <c r="H18" s="10">
        <v>3</v>
      </c>
      <c r="I18" s="14">
        <f>(H18/H$40)*100</f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>(D19/D$40)*100</f>
        <v>1.6771488469601679</v>
      </c>
      <c r="F19" s="10">
        <v>6</v>
      </c>
      <c r="G19" s="14">
        <f>(F19/F$40)*100</f>
        <v>1.5345268542199488</v>
      </c>
      <c r="H19" s="10">
        <v>4</v>
      </c>
      <c r="I19" s="14">
        <f>(H19/H$40)*100</f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>(D20/D$40)*100</f>
        <v>1.257861635220126</v>
      </c>
      <c r="F20" s="10">
        <v>4</v>
      </c>
      <c r="G20" s="14">
        <f>(F20/F$40)*100</f>
        <v>1.0230179028132993</v>
      </c>
      <c r="H20" s="10">
        <v>2</v>
      </c>
      <c r="I20" s="14">
        <f>(H20/H$40)*100</f>
        <v>0.69444444444444442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>(D21/D$40)*100</f>
        <v>1.8867924528301887</v>
      </c>
      <c r="F21" s="10">
        <v>6</v>
      </c>
      <c r="G21" s="14">
        <f>(F21/F$40)*100</f>
        <v>1.5345268542199488</v>
      </c>
      <c r="H21" s="10">
        <v>4</v>
      </c>
      <c r="I21" s="14">
        <f>(H21/H$40)*100</f>
        <v>1.3888888888888888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>(D22/D$40)*100</f>
        <v>2.3060796645702304</v>
      </c>
      <c r="F22" s="10">
        <v>8</v>
      </c>
      <c r="G22" s="14">
        <f>(F22/F$40)*100</f>
        <v>2.0460358056265986</v>
      </c>
      <c r="H22" s="10">
        <v>6</v>
      </c>
      <c r="I22" s="14">
        <f>(H22/H$40)*100</f>
        <v>2.083333333333333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>(D23/D$40)*100</f>
        <v>2.3060796645702304</v>
      </c>
      <c r="F23" s="10">
        <v>9</v>
      </c>
      <c r="G23" s="14">
        <f>(F23/F$40)*100</f>
        <v>2.3017902813299234</v>
      </c>
      <c r="H23" s="10">
        <v>3</v>
      </c>
      <c r="I23" s="14">
        <f>(H23/H$40)*100</f>
        <v>1.0416666666666665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>(D24/D$40)*100</f>
        <v>2.0964360587002098</v>
      </c>
      <c r="F24" s="10">
        <v>7</v>
      </c>
      <c r="G24" s="14">
        <f>(F24/F$40)*100</f>
        <v>1.7902813299232736</v>
      </c>
      <c r="H24" s="10">
        <v>3</v>
      </c>
      <c r="I24" s="14">
        <f>(H24/H$40)*100</f>
        <v>1.0416666666666665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8</v>
      </c>
      <c r="E25" s="14">
        <f>(D25/D$40)*100</f>
        <v>1.6771488469601679</v>
      </c>
      <c r="F25" s="10">
        <v>6</v>
      </c>
      <c r="G25" s="14">
        <f>(F25/F$40)*100</f>
        <v>1.5345268542199488</v>
      </c>
      <c r="H25" s="10">
        <v>4</v>
      </c>
      <c r="I25" s="14">
        <f>(H25/H$40)*100</f>
        <v>1.3888888888888888</v>
      </c>
      <c r="J25" s="5" t="s">
        <v>82</v>
      </c>
    </row>
    <row r="26" spans="1:10" x14ac:dyDescent="0.25">
      <c r="A26" s="2" t="s">
        <v>100</v>
      </c>
      <c r="B26" s="11" t="s">
        <v>38</v>
      </c>
      <c r="C26" s="11"/>
      <c r="D26" s="10">
        <v>1</v>
      </c>
      <c r="E26" s="14">
        <f>(D26/D$40)*100</f>
        <v>0.20964360587002098</v>
      </c>
      <c r="F26" s="10">
        <v>1</v>
      </c>
      <c r="G26" s="14">
        <f>(F26/F$40)*100</f>
        <v>0.25575447570332482</v>
      </c>
      <c r="H26" s="10">
        <v>0</v>
      </c>
      <c r="I26" s="14">
        <f>(H26/H$40)*100</f>
        <v>0</v>
      </c>
      <c r="J26" s="5" t="s">
        <v>99</v>
      </c>
    </row>
    <row r="27" spans="1:10" x14ac:dyDescent="0.25">
      <c r="A27" s="2" t="s">
        <v>77</v>
      </c>
      <c r="B27" s="11" t="s">
        <v>38</v>
      </c>
      <c r="C27" s="11"/>
      <c r="D27" s="10">
        <v>5</v>
      </c>
      <c r="E27" s="14">
        <f>(D27/D$40)*100</f>
        <v>1.0482180293501049</v>
      </c>
      <c r="F27" s="10">
        <v>4</v>
      </c>
      <c r="G27" s="14">
        <f>(F27/F$40)*100</f>
        <v>1.0230179028132993</v>
      </c>
      <c r="H27" s="10">
        <v>1</v>
      </c>
      <c r="I27" s="14">
        <f>(H27/H$40)*100</f>
        <v>0.34722222222222221</v>
      </c>
      <c r="J27" s="5" t="s">
        <v>83</v>
      </c>
    </row>
    <row r="28" spans="1:10" x14ac:dyDescent="0.25">
      <c r="A28" s="2" t="s">
        <v>78</v>
      </c>
      <c r="B28" s="11" t="s">
        <v>38</v>
      </c>
      <c r="C28" s="11"/>
      <c r="D28" s="10">
        <v>11</v>
      </c>
      <c r="E28" s="14">
        <f>(D28/D$40)*100</f>
        <v>2.3060796645702304</v>
      </c>
      <c r="F28" s="10">
        <v>7</v>
      </c>
      <c r="G28" s="14">
        <f>(F28/F$40)*100</f>
        <v>1.7902813299232736</v>
      </c>
      <c r="H28" s="10">
        <v>4</v>
      </c>
      <c r="I28" s="14">
        <f>(H28/H$40)*100</f>
        <v>1.3888888888888888</v>
      </c>
      <c r="J28" s="5" t="s">
        <v>84</v>
      </c>
    </row>
    <row r="29" spans="1:10" x14ac:dyDescent="0.25">
      <c r="A29" s="2" t="s">
        <v>79</v>
      </c>
      <c r="B29" s="11" t="s">
        <v>38</v>
      </c>
      <c r="C29" s="11"/>
      <c r="D29" s="10">
        <v>10</v>
      </c>
      <c r="E29" s="14">
        <f>(D29/D$40)*100</f>
        <v>2.0964360587002098</v>
      </c>
      <c r="F29" s="10">
        <v>7</v>
      </c>
      <c r="G29" s="14">
        <f>(F29/F$40)*100</f>
        <v>1.7902813299232736</v>
      </c>
      <c r="H29" s="10">
        <v>2</v>
      </c>
      <c r="I29" s="14">
        <f>(H29/H$40)*100</f>
        <v>0.69444444444444442</v>
      </c>
      <c r="J29" s="5" t="s">
        <v>85</v>
      </c>
    </row>
    <row r="30" spans="1:10" x14ac:dyDescent="0.25">
      <c r="A30" s="2" t="s">
        <v>48</v>
      </c>
      <c r="B30" s="11" t="s">
        <v>38</v>
      </c>
      <c r="C30" s="11"/>
      <c r="D30" s="10">
        <v>2</v>
      </c>
      <c r="E30" s="14">
        <f>(D30/D$40)*100</f>
        <v>0.41928721174004197</v>
      </c>
      <c r="F30" s="10">
        <v>2</v>
      </c>
      <c r="G30" s="14">
        <f>(F30/F$40)*100</f>
        <v>0.51150895140664965</v>
      </c>
      <c r="H30" s="10">
        <v>2</v>
      </c>
      <c r="I30" s="14">
        <f>(H30/H$40)*100</f>
        <v>0.69444444444444442</v>
      </c>
      <c r="J30" s="5" t="s">
        <v>22</v>
      </c>
    </row>
    <row r="31" spans="1:10" x14ac:dyDescent="0.25">
      <c r="A31" s="2" t="s">
        <v>58</v>
      </c>
      <c r="B31" s="11"/>
      <c r="C31" s="11" t="s">
        <v>38</v>
      </c>
      <c r="D31" s="10">
        <v>19</v>
      </c>
      <c r="E31" s="14">
        <f>(D31/D$40)*100</f>
        <v>3.9832285115303985</v>
      </c>
      <c r="F31" s="10">
        <v>13</v>
      </c>
      <c r="G31" s="14">
        <f>(F31/F$40)*100</f>
        <v>3.3248081841432229</v>
      </c>
      <c r="H31" s="10">
        <v>4</v>
      </c>
      <c r="I31" s="14">
        <f>(H31/H$40)*100</f>
        <v>1.3888888888888888</v>
      </c>
      <c r="J31" s="5" t="s">
        <v>23</v>
      </c>
    </row>
    <row r="32" spans="1:10" x14ac:dyDescent="0.25">
      <c r="A32" s="2" t="s">
        <v>59</v>
      </c>
      <c r="B32" s="11"/>
      <c r="C32" s="11" t="s">
        <v>38</v>
      </c>
      <c r="D32" s="10">
        <v>10</v>
      </c>
      <c r="E32" s="14">
        <f>(D32/D$40)*100</f>
        <v>2.0964360587002098</v>
      </c>
      <c r="F32" s="10">
        <v>7</v>
      </c>
      <c r="G32" s="14">
        <f>(F32/F$40)*100</f>
        <v>1.7902813299232736</v>
      </c>
      <c r="H32" s="10">
        <v>1</v>
      </c>
      <c r="I32" s="14">
        <f>(H32/H$40)*100</f>
        <v>0.34722222222222221</v>
      </c>
      <c r="J32" s="5" t="s">
        <v>28</v>
      </c>
    </row>
    <row r="33" spans="1:10" x14ac:dyDescent="0.25">
      <c r="A33" s="2" t="s">
        <v>60</v>
      </c>
      <c r="B33" s="11"/>
      <c r="C33" s="11" t="s">
        <v>38</v>
      </c>
      <c r="D33" s="10">
        <v>18</v>
      </c>
      <c r="E33" s="14">
        <f>(D33/D$40)*100</f>
        <v>3.7735849056603774</v>
      </c>
      <c r="F33" s="10">
        <v>3</v>
      </c>
      <c r="G33" s="14">
        <f>(F33/F$40)*100</f>
        <v>0.76726342710997442</v>
      </c>
      <c r="H33" s="10">
        <v>0</v>
      </c>
      <c r="I33" s="14">
        <f>(H33/H$40)*100</f>
        <v>0</v>
      </c>
      <c r="J33" s="5" t="s">
        <v>30</v>
      </c>
    </row>
    <row r="34" spans="1:10" x14ac:dyDescent="0.25">
      <c r="A34" s="2" t="s">
        <v>61</v>
      </c>
      <c r="B34" s="11"/>
      <c r="C34" s="11" t="s">
        <v>38</v>
      </c>
      <c r="D34" s="10">
        <v>5</v>
      </c>
      <c r="E34" s="14">
        <f>(D34/D$40)*100</f>
        <v>1.0482180293501049</v>
      </c>
      <c r="F34" s="10">
        <v>5</v>
      </c>
      <c r="G34" s="14">
        <f>(F34/F$40)*100</f>
        <v>1.2787723785166241</v>
      </c>
      <c r="H34" s="10">
        <v>4</v>
      </c>
      <c r="I34" s="14">
        <f>(H34/H$40)*100</f>
        <v>1.3888888888888888</v>
      </c>
      <c r="J34" s="5" t="s">
        <v>31</v>
      </c>
    </row>
    <row r="35" spans="1:10" x14ac:dyDescent="0.25">
      <c r="A35" s="2" t="s">
        <v>62</v>
      </c>
      <c r="B35" s="11"/>
      <c r="C35" s="11" t="s">
        <v>38</v>
      </c>
      <c r="D35" s="10">
        <v>10</v>
      </c>
      <c r="E35" s="14">
        <f>(D35/D$40)*100</f>
        <v>2.0964360587002098</v>
      </c>
      <c r="F35" s="10">
        <v>7</v>
      </c>
      <c r="G35" s="14">
        <f>(F35/F$40)*100</f>
        <v>1.7902813299232736</v>
      </c>
      <c r="H35" s="10">
        <v>2</v>
      </c>
      <c r="I35" s="14">
        <f>(H35/H$40)*100</f>
        <v>0.69444444444444442</v>
      </c>
      <c r="J35" s="5" t="s">
        <v>29</v>
      </c>
    </row>
    <row r="36" spans="1:10" x14ac:dyDescent="0.25">
      <c r="A36" s="2" t="s">
        <v>63</v>
      </c>
      <c r="B36" s="11"/>
      <c r="C36" s="11" t="s">
        <v>38</v>
      </c>
      <c r="D36" s="10">
        <v>3</v>
      </c>
      <c r="E36" s="14">
        <f>(D36/D$40)*100</f>
        <v>0.62893081761006298</v>
      </c>
      <c r="F36" s="10">
        <v>3</v>
      </c>
      <c r="G36" s="14">
        <f>(F36/F$40)*100</f>
        <v>0.76726342710997442</v>
      </c>
      <c r="H36" s="10">
        <v>3</v>
      </c>
      <c r="I36" s="14">
        <f>(H36/H$40)*100</f>
        <v>1.0416666666666665</v>
      </c>
      <c r="J36" s="5" t="s">
        <v>32</v>
      </c>
    </row>
    <row r="37" spans="1:10" x14ac:dyDescent="0.25">
      <c r="A37" s="2" t="s">
        <v>5</v>
      </c>
      <c r="B37" s="11"/>
      <c r="C37" s="11" t="s">
        <v>38</v>
      </c>
      <c r="D37" s="10">
        <v>27</v>
      </c>
      <c r="E37" s="14">
        <f>(D37/D$40)*100</f>
        <v>5.6603773584905666</v>
      </c>
      <c r="F37" s="10">
        <v>21</v>
      </c>
      <c r="G37" s="14">
        <f>(F37/F$40)*100</f>
        <v>5.3708439897698215</v>
      </c>
      <c r="H37" s="10">
        <v>16</v>
      </c>
      <c r="I37" s="14">
        <f>(H37/H$40)*100</f>
        <v>5.5555555555555554</v>
      </c>
      <c r="J37" s="5" t="s">
        <v>24</v>
      </c>
    </row>
    <row r="38" spans="1:10" x14ac:dyDescent="0.25">
      <c r="A38" s="23" t="s">
        <v>6</v>
      </c>
      <c r="B38" s="12"/>
      <c r="C38" s="12"/>
      <c r="D38" s="15">
        <v>4</v>
      </c>
      <c r="E38" s="14">
        <f>(D38/D$40)*100</f>
        <v>0.83857442348008393</v>
      </c>
      <c r="F38" s="15">
        <v>5</v>
      </c>
      <c r="G38" s="14">
        <f>(F38/F$40)*100</f>
        <v>1.2787723785166241</v>
      </c>
      <c r="H38" s="15">
        <v>5</v>
      </c>
      <c r="I38" s="14">
        <f>(H38/H$40)*100</f>
        <v>1.7361111111111112</v>
      </c>
      <c r="J38" s="24" t="s">
        <v>25</v>
      </c>
    </row>
    <row r="39" spans="1:10" ht="15.75" thickBot="1" x14ac:dyDescent="0.3">
      <c r="A39" s="3" t="s">
        <v>87</v>
      </c>
      <c r="B39" s="12"/>
      <c r="C39" s="11" t="s">
        <v>38</v>
      </c>
      <c r="D39" s="15">
        <v>1</v>
      </c>
      <c r="E39" s="14">
        <f>(D39/D$40)*100</f>
        <v>0.20964360587002098</v>
      </c>
      <c r="F39" s="15">
        <v>1</v>
      </c>
      <c r="G39" s="14">
        <f>(F39/F$40)*100</f>
        <v>0.25575447570332482</v>
      </c>
      <c r="H39" s="15">
        <v>1</v>
      </c>
      <c r="I39" s="14">
        <f>(H39/H$40)*100</f>
        <v>0.34722222222222221</v>
      </c>
      <c r="J39" s="6" t="s">
        <v>86</v>
      </c>
    </row>
    <row r="40" spans="1:10" ht="15.75" thickBot="1" x14ac:dyDescent="0.3">
      <c r="A40" s="4" t="s">
        <v>7</v>
      </c>
      <c r="B40" s="16"/>
      <c r="C40" s="4"/>
      <c r="D40" s="16">
        <f>SUM(D4:D39)</f>
        <v>477</v>
      </c>
      <c r="E40" s="17">
        <f t="shared" ref="E40:I40" si="0">SUM(E4:E39)</f>
        <v>100</v>
      </c>
      <c r="F40" s="16">
        <f>SUM(F4:F39)</f>
        <v>391</v>
      </c>
      <c r="G40" s="17">
        <f t="shared" si="0"/>
        <v>100.00000000000001</v>
      </c>
      <c r="H40" s="16">
        <f>SUM(H4:H39)</f>
        <v>288</v>
      </c>
      <c r="I40" s="17">
        <f t="shared" si="0"/>
        <v>100.00000000000001</v>
      </c>
    </row>
    <row r="41" spans="1:10" x14ac:dyDescent="0.25">
      <c r="A41" s="36" t="s">
        <v>72</v>
      </c>
      <c r="B41" s="36"/>
      <c r="C41" s="36"/>
      <c r="D41" s="36"/>
      <c r="E41" s="36"/>
      <c r="F41" s="36"/>
      <c r="G41" s="36"/>
      <c r="H41" s="36"/>
      <c r="I41" s="36"/>
    </row>
    <row r="42" spans="1:10" ht="15.75" thickBot="1" x14ac:dyDescent="0.3">
      <c r="A42" s="37" t="s">
        <v>9</v>
      </c>
      <c r="B42" s="37"/>
      <c r="C42" s="37"/>
      <c r="D42" s="37"/>
      <c r="E42" s="37"/>
      <c r="F42" s="37"/>
      <c r="G42" s="37"/>
      <c r="H42" s="37"/>
      <c r="I42" s="37"/>
    </row>
    <row r="43" spans="1:10" ht="39.75" customHeight="1" thickBot="1" x14ac:dyDescent="0.3">
      <c r="A43" s="38" t="s">
        <v>101</v>
      </c>
      <c r="B43" s="39"/>
      <c r="C43" s="39"/>
      <c r="D43" s="39"/>
      <c r="E43" s="39"/>
      <c r="F43" s="39"/>
      <c r="G43" s="39"/>
      <c r="H43" s="39"/>
      <c r="I43" s="39"/>
      <c r="J43" s="40"/>
    </row>
    <row r="44" spans="1:10" x14ac:dyDescent="0.25">
      <c r="A44" s="19" t="s">
        <v>51</v>
      </c>
      <c r="B44" s="20">
        <v>0</v>
      </c>
    </row>
    <row r="45" spans="1:10" x14ac:dyDescent="0.25">
      <c r="A45" s="19" t="s">
        <v>49</v>
      </c>
      <c r="B45" s="20">
        <f>SUM(D39,D31:D37,D18,D13:D15,D6)</f>
        <v>181</v>
      </c>
    </row>
    <row r="46" spans="1:10" x14ac:dyDescent="0.25">
      <c r="A46" s="19" t="s">
        <v>50</v>
      </c>
      <c r="B46" s="22">
        <f>SUM(D19:D30,D16:D17,D7:D12,D5)</f>
        <v>292</v>
      </c>
      <c r="C46" s="18"/>
    </row>
    <row r="47" spans="1:10" x14ac:dyDescent="0.25">
      <c r="A47" s="19" t="s">
        <v>88</v>
      </c>
      <c r="B47">
        <f>D38</f>
        <v>4</v>
      </c>
      <c r="C47" s="18">
        <f>SUM(B44:B47)</f>
        <v>477</v>
      </c>
    </row>
  </sheetData>
  <mergeCells count="9">
    <mergeCell ref="A41:I41"/>
    <mergeCell ref="A42:I42"/>
    <mergeCell ref="A43:J43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90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91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93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94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110" zoomScaleNormal="110" workbookViewId="0">
      <selection activeCell="N53" sqref="N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95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2" zoomScale="110" zoomScaleNormal="110" workbookViewId="0">
      <selection activeCell="J46" sqref="J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2.6859504132231407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6.6115702479338845</v>
      </c>
      <c r="F6" s="10">
        <v>19</v>
      </c>
      <c r="G6" s="14">
        <f t="shared" si="1"/>
        <v>4.8346055979643765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3.9256198347107438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8.0578512396694215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6.1983471074380168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0.82644628099173556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8.2644628099173563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8.2644628099173563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4.338842975206612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4.7520661157024797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1.2396694214876034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2.0661157024793391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2.0661157024793391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1.6528925619834711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1.4462809917355373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1.2396694214876034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1.6528925619834711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2.2727272727272729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2.4793388429752068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2.0661157024793391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1.859504132231405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1.0330578512396695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2.2727272727272729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2.0661157024793391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0.41322314049586778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18</v>
      </c>
      <c r="E30" s="14">
        <f t="shared" si="0"/>
        <v>3.71900826446281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2.0661157024793391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3.71900826446281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1.0330578512396695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2.2727272727272729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0.6198347107438017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5.5785123966942152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1.0330578512396695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0.20661157024793389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484</v>
      </c>
      <c r="E39" s="17">
        <f t="shared" ref="E39:I39" si="3">SUM(E4:E38)</f>
        <v>100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29.25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296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L45" sqref="L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6.625258799171843</v>
      </c>
      <c r="F6" s="10">
        <v>20</v>
      </c>
      <c r="G6" s="14">
        <f t="shared" si="1"/>
        <v>5.0890585241730273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4.1407867494824018</v>
      </c>
      <c r="F7" s="10">
        <v>20</v>
      </c>
      <c r="G7" s="14">
        <f t="shared" si="1"/>
        <v>5.0890585241730273</v>
      </c>
      <c r="H7" s="10">
        <v>19</v>
      </c>
      <c r="I7" s="14">
        <f t="shared" si="2"/>
        <v>6.5292096219931279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8.0745341614906838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8.0745341614906838</v>
      </c>
      <c r="F11" s="10">
        <v>37</v>
      </c>
      <c r="G11" s="14">
        <f t="shared" si="1"/>
        <v>9.4147582697201013</v>
      </c>
      <c r="H11" s="10">
        <v>34</v>
      </c>
      <c r="I11" s="14">
        <f t="shared" si="2"/>
        <v>11.683848797250858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39</v>
      </c>
      <c r="E12" s="14">
        <f t="shared" si="0"/>
        <v>8.0745341614906838</v>
      </c>
      <c r="F12" s="10">
        <v>36</v>
      </c>
      <c r="G12" s="14">
        <f t="shared" si="1"/>
        <v>9.1603053435114496</v>
      </c>
      <c r="H12" s="10">
        <v>34</v>
      </c>
      <c r="I12" s="14">
        <f t="shared" si="2"/>
        <v>11.683848797250858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4.3478260869565215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1.8633540372670807</v>
      </c>
      <c r="F16" s="10">
        <v>9</v>
      </c>
      <c r="G16" s="14">
        <f t="shared" si="1"/>
        <v>2.2900763358778624</v>
      </c>
      <c r="H16" s="10">
        <v>7</v>
      </c>
      <c r="I16" s="14">
        <f t="shared" si="2"/>
        <v>2.4054982817869419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2.0703933747412009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1.4492753623188406</v>
      </c>
      <c r="F18" s="10">
        <v>5</v>
      </c>
      <c r="G18" s="14">
        <f t="shared" si="1"/>
        <v>1.2722646310432568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1.6563146997929608</v>
      </c>
      <c r="F19" s="10">
        <v>6</v>
      </c>
      <c r="G19" s="14">
        <f t="shared" si="1"/>
        <v>1.5267175572519083</v>
      </c>
      <c r="H19" s="10">
        <v>4</v>
      </c>
      <c r="I19" s="14">
        <f t="shared" si="2"/>
        <v>1.3745704467353952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1.2422360248447204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2.2774327122153206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1.0351966873706004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3.9337474120082816</v>
      </c>
      <c r="F30" s="10">
        <v>13</v>
      </c>
      <c r="G30" s="14">
        <f t="shared" si="1"/>
        <v>3.3078880407124678</v>
      </c>
      <c r="H30" s="10">
        <v>4</v>
      </c>
      <c r="I30" s="14">
        <f t="shared" si="2"/>
        <v>1.3745704467353952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3.7267080745341614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0.6211180124223602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99.999999999999986</v>
      </c>
      <c r="F39" s="16">
        <f>SUM(F4:F38)</f>
        <v>393</v>
      </c>
      <c r="G39" s="17">
        <f t="shared" si="3"/>
        <v>99.999999999999986</v>
      </c>
      <c r="H39" s="16">
        <f>SUM(H4:H38)</f>
        <v>291</v>
      </c>
      <c r="I39" s="17">
        <f t="shared" si="3"/>
        <v>99.999999999999943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9.75" customHeight="1" thickBot="1" x14ac:dyDescent="0.3">
      <c r="A42" s="38" t="s">
        <v>98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OUTUBRO</vt:lpstr>
      <vt:lpstr>NOVEMBRO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2017-10-25T18:12:27Z</cp:lastPrinted>
  <dcterms:created xsi:type="dcterms:W3CDTF">2013-04-15T20:33:19Z</dcterms:created>
  <dcterms:modified xsi:type="dcterms:W3CDTF">2017-12-14T17:58:21Z</dcterms:modified>
</cp:coreProperties>
</file>