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tabRatio="547" activeTab="2"/>
  </bookViews>
  <sheets>
    <sheet name="JANEIRO" sheetId="57" r:id="rId1"/>
    <sheet name="FEVEREIRO" sheetId="58" r:id="rId2"/>
    <sheet name="MARÇO" sheetId="59" r:id="rId3"/>
    <sheet name="Plan2" sheetId="2" r:id="rId4"/>
    <sheet name="Plan3" sheetId="3" r:id="rId5"/>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6" i="59"/>
  <c r="B47"/>
  <c r="D39"/>
  <c r="C39"/>
  <c r="B45"/>
  <c r="B44"/>
  <c r="I39"/>
  <c r="J38" s="1"/>
  <c r="G39"/>
  <c r="E39"/>
  <c r="J4" l="1"/>
  <c r="H38"/>
  <c r="C47"/>
  <c r="F38"/>
  <c r="H4"/>
  <c r="F4"/>
  <c r="D39" i="58"/>
  <c r="J39" i="59" l="1"/>
  <c r="H39"/>
  <c r="F39"/>
  <c r="B46" i="58"/>
  <c r="B45"/>
  <c r="B44"/>
  <c r="B43"/>
  <c r="H39"/>
  <c r="I35" s="1"/>
  <c r="F39"/>
  <c r="G38" s="1"/>
  <c r="E37"/>
  <c r="G31"/>
  <c r="G28"/>
  <c r="G18"/>
  <c r="G7"/>
  <c r="G37" l="1"/>
  <c r="I6"/>
  <c r="I13"/>
  <c r="I18"/>
  <c r="I26"/>
  <c r="I37"/>
  <c r="I14"/>
  <c r="I21"/>
  <c r="I33"/>
  <c r="I38"/>
  <c r="I9"/>
  <c r="I17"/>
  <c r="I22"/>
  <c r="I29"/>
  <c r="I34"/>
  <c r="I5"/>
  <c r="I10"/>
  <c r="I25"/>
  <c r="I30"/>
  <c r="G4"/>
  <c r="G24"/>
  <c r="G29"/>
  <c r="G32"/>
  <c r="G10"/>
  <c r="G15"/>
  <c r="G21"/>
  <c r="G36"/>
  <c r="G5"/>
  <c r="G8"/>
  <c r="G12"/>
  <c r="G26"/>
  <c r="G13"/>
  <c r="G16"/>
  <c r="G20"/>
  <c r="G23"/>
  <c r="G34"/>
  <c r="G6"/>
  <c r="G9"/>
  <c r="G11"/>
  <c r="G14"/>
  <c r="G17"/>
  <c r="G19"/>
  <c r="G22"/>
  <c r="G25"/>
  <c r="G27"/>
  <c r="G30"/>
  <c r="G33"/>
  <c r="G35"/>
  <c r="C46"/>
  <c r="E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B46" i="57"/>
  <c r="B45"/>
  <c r="B44"/>
  <c r="B43"/>
  <c r="H39"/>
  <c r="I35" s="1"/>
  <c r="F39"/>
  <c r="G36" s="1"/>
  <c r="D39"/>
  <c r="E37" s="1"/>
  <c r="G38"/>
  <c r="G37"/>
  <c r="G35"/>
  <c r="G34"/>
  <c r="G33"/>
  <c r="G32"/>
  <c r="G31"/>
  <c r="G30"/>
  <c r="G29"/>
  <c r="G27"/>
  <c r="G26"/>
  <c r="G25"/>
  <c r="G24"/>
  <c r="G23"/>
  <c r="G22"/>
  <c r="G21"/>
  <c r="G19"/>
  <c r="G18"/>
  <c r="G17"/>
  <c r="G16"/>
  <c r="G15"/>
  <c r="G14"/>
  <c r="G13"/>
  <c r="G12"/>
  <c r="G11"/>
  <c r="G10"/>
  <c r="G9"/>
  <c r="G8"/>
  <c r="G7"/>
  <c r="G6"/>
  <c r="G5"/>
  <c r="G4"/>
  <c r="I6" l="1"/>
  <c r="I9"/>
  <c r="I14"/>
  <c r="I17"/>
  <c r="G20"/>
  <c r="I22"/>
  <c r="I25"/>
  <c r="G28"/>
  <c r="G39" s="1"/>
  <c r="I30"/>
  <c r="I33"/>
  <c r="I38"/>
  <c r="C46"/>
  <c r="I5"/>
  <c r="I10"/>
  <c r="I13"/>
  <c r="I18"/>
  <c r="I21"/>
  <c r="I26"/>
  <c r="I29"/>
  <c r="I34"/>
  <c r="I37"/>
  <c r="G39" i="58"/>
  <c r="E39"/>
  <c r="I39"/>
  <c r="E7" i="57"/>
  <c r="E11"/>
  <c r="E15"/>
  <c r="E19"/>
  <c r="E23"/>
  <c r="E27"/>
  <c r="E31"/>
  <c r="E35"/>
  <c r="E4"/>
  <c r="E8"/>
  <c r="E12"/>
  <c r="E16"/>
  <c r="E20"/>
  <c r="E24"/>
  <c r="E28"/>
  <c r="E32"/>
  <c r="E36"/>
  <c r="I4"/>
  <c r="E6"/>
  <c r="I8"/>
  <c r="E10"/>
  <c r="I12"/>
  <c r="E14"/>
  <c r="I16"/>
  <c r="E18"/>
  <c r="I20"/>
  <c r="E22"/>
  <c r="I24"/>
  <c r="E26"/>
  <c r="I28"/>
  <c r="E30"/>
  <c r="I32"/>
  <c r="E34"/>
  <c r="I36"/>
  <c r="E38"/>
  <c r="E5"/>
  <c r="I7"/>
  <c r="E9"/>
  <c r="I11"/>
  <c r="E13"/>
  <c r="I15"/>
  <c r="E17"/>
  <c r="I19"/>
  <c r="E21"/>
  <c r="I23"/>
  <c r="E25"/>
  <c r="I27"/>
  <c r="E29"/>
  <c r="I31"/>
  <c r="E33"/>
  <c r="E39" l="1"/>
  <c r="I39"/>
</calcChain>
</file>

<file path=xl/sharedStrings.xml><?xml version="1.0" encoding="utf-8"?>
<sst xmlns="http://schemas.openxmlformats.org/spreadsheetml/2006/main" count="380" uniqueCount="123">
  <si>
    <t>UNIDADE</t>
  </si>
  <si>
    <t>Com Nível Superior</t>
  </si>
  <si>
    <t>Qte.</t>
  </si>
  <si>
    <t>%</t>
  </si>
  <si>
    <t xml:space="preserve">ASSOCIAÇÃO DOS SERVIDORES DO TRIBUNAL DE CONTAS </t>
  </si>
  <si>
    <t xml:space="preserve">SECRETARIA GERAL </t>
  </si>
  <si>
    <t xml:space="preserve">SERVIDORES À DISPOSIÇÃO DE OUTROS ÓRGÃOS </t>
  </si>
  <si>
    <t>T o t a l</t>
  </si>
  <si>
    <t>Todas as categorias</t>
  </si>
  <si>
    <t>(*) Unidades que executam atividades finalísticas do TCE/SC</t>
  </si>
  <si>
    <t>ASTC</t>
  </si>
  <si>
    <t>COG</t>
  </si>
  <si>
    <t>DAF</t>
  </si>
  <si>
    <t>DAE</t>
  </si>
  <si>
    <t>DCE</t>
  </si>
  <si>
    <t>DAP</t>
  </si>
  <si>
    <t>DLC</t>
  </si>
  <si>
    <t>DMU</t>
  </si>
  <si>
    <t>DIN</t>
  </si>
  <si>
    <t>DPE</t>
  </si>
  <si>
    <t>DGCE</t>
  </si>
  <si>
    <t>DGPA</t>
  </si>
  <si>
    <t>GAC</t>
  </si>
  <si>
    <t>GAP</t>
  </si>
  <si>
    <t>SEG</t>
  </si>
  <si>
    <t>SERV À DISP.</t>
  </si>
  <si>
    <t>SIGLA</t>
  </si>
  <si>
    <t>Auditor Fiscal de
Controle Externo</t>
  </si>
  <si>
    <t>ACOM</t>
  </si>
  <si>
    <t>ICON</t>
  </si>
  <si>
    <t>ASMI</t>
  </si>
  <si>
    <t>AUDI</t>
  </si>
  <si>
    <t>OUVI</t>
  </si>
  <si>
    <t>DCG</t>
  </si>
  <si>
    <t>DGP</t>
  </si>
  <si>
    <t>Atividade</t>
  </si>
  <si>
    <t>Fim</t>
  </si>
  <si>
    <t>Meio</t>
  </si>
  <si>
    <t>x</t>
  </si>
  <si>
    <t>DRR</t>
  </si>
  <si>
    <t xml:space="preserve">DIRETORIA DE CONTROLE DE LICITAÇÕES E CONTRATAÇÕES </t>
  </si>
  <si>
    <t xml:space="preserve">CONSULTORIA GERAL </t>
  </si>
  <si>
    <t xml:space="preserve">DIRETORIA DE CONTROLE DA ADMINISTRAÇÃO ESTADUAL </t>
  </si>
  <si>
    <t>DIRETORIA DE CONTROLE DE ATOS DE PESSOAL</t>
  </si>
  <si>
    <t xml:space="preserve">DIRETORIA DE CONTROLE DE CONTAS DO GOVERNO </t>
  </si>
  <si>
    <t xml:space="preserve">DIRETORIA DE GESTÃO DE PESSOAS </t>
  </si>
  <si>
    <t>DIRETORIA DE INFORMÁTICA</t>
  </si>
  <si>
    <t xml:space="preserve">DIRETORIA GERAL DE PLANEJAMENTO E ADMINISTRAÇÃO </t>
  </si>
  <si>
    <t xml:space="preserve">GABINETE DO CONSELHEIRO CORREGEDOR GERAL </t>
  </si>
  <si>
    <t>ÁREA MEIO</t>
  </si>
  <si>
    <t>ÁREA FIM</t>
  </si>
  <si>
    <t>À DISPOSIÇÃO + ASTC</t>
  </si>
  <si>
    <t>DIRETORIA DE ADMINISTRAÇÃO E FINANÇAS</t>
  </si>
  <si>
    <t xml:space="preserve">DIRETORIA DE ATIVIDADES ESPECIAIS </t>
  </si>
  <si>
    <t xml:space="preserve">DIRETORIA DE CONTROLE DE MUNICÍPIOS  </t>
  </si>
  <si>
    <t>DIRETORIA DE PLANEJAMENTO E PROJETOS ESPECIAIS</t>
  </si>
  <si>
    <t>DIRETORIA DE RECURSOS E REEXAMES</t>
  </si>
  <si>
    <t>DIRETORIA GERAL DE CONTROLE EXTERNO</t>
  </si>
  <si>
    <t xml:space="preserve">PRESIDÊNCIA  </t>
  </si>
  <si>
    <t xml:space="preserve">ASSESSORIA DE COMUNICAÇÃO - PRESIDÊNCIA </t>
  </si>
  <si>
    <t xml:space="preserve">ASSESSORIA MILITAR - PRESIDÊNCIA </t>
  </si>
  <si>
    <t xml:space="preserve">AUDITORIA INTERNA - PRESIDÊNCIA </t>
  </si>
  <si>
    <t xml:space="preserve">INSTITUTO DE CONTAS - PRESIDÊNCIA </t>
  </si>
  <si>
    <t xml:space="preserve">OUVIDORIA - PRESIDÊNCIA </t>
  </si>
  <si>
    <t>TABELA 16 - DISTRIBUIÇÃO FUNCIONAL DO TCE</t>
  </si>
  <si>
    <t>GCG</t>
  </si>
  <si>
    <t>GABINETE AUDITOR CLEBER MUNIZ GAVI</t>
  </si>
  <si>
    <t>GACMG</t>
  </si>
  <si>
    <t>GABINETE AUDITOR GERSON DOS SANTOS SICCA</t>
  </si>
  <si>
    <t>GAGSC</t>
  </si>
  <si>
    <t>GABINETE AUDITORA SABRINA NUNES IOCKEN</t>
  </si>
  <si>
    <t>GASNI</t>
  </si>
  <si>
    <t>FONTE: Diretoria de Gestão de Pessoas - DGP</t>
  </si>
  <si>
    <t xml:space="preserve">GABINETE DO CONSELHEIRO - ADIRCÉLIO DE MORAES FERREIRA JÚNIOR </t>
  </si>
  <si>
    <t>GABINETE DO CONSELHEIRO - CÉSAR FILOMENO FONTES</t>
  </si>
  <si>
    <t>GABINETE DO CONSELHEIRO - HERNEUS JOÃO DE NADAL</t>
  </si>
  <si>
    <t>GABINETE DO CONSELHEIRO - LUIZ EDUARDO CHEREM</t>
  </si>
  <si>
    <t xml:space="preserve">GABINETE DO CONSELHEIRO - LUIZ ROBERTO HERBST </t>
  </si>
  <si>
    <t>GABINETE DO CONSELHEIRO - WILSON ROGÉRIO WAN DALL</t>
  </si>
  <si>
    <t>GCAMFJ</t>
  </si>
  <si>
    <t>GCCFF</t>
  </si>
  <si>
    <t>GCLEC</t>
  </si>
  <si>
    <t>GCLRH</t>
  </si>
  <si>
    <t>GCWRWD</t>
  </si>
  <si>
    <t>GAVP</t>
  </si>
  <si>
    <t>VICE-PRESIDÊNCIA</t>
  </si>
  <si>
    <t>À DISPOSIÇÃO OUTROS ÓRGÃOS</t>
  </si>
  <si>
    <t>GCJNAA</t>
  </si>
  <si>
    <t>GABINETE DO CONSELHEIRO - JOSÉ NEI ALBERTON ASCARI</t>
  </si>
  <si>
    <r>
      <rPr>
        <b/>
        <sz val="8"/>
        <color theme="1"/>
        <rFont val="Calibri"/>
        <family val="2"/>
        <scheme val="minor"/>
      </rPr>
      <t>NOTA</t>
    </r>
    <r>
      <rPr>
        <sz val="8"/>
        <color theme="1"/>
        <rFont val="Calibri"/>
        <family val="2"/>
        <scheme val="minor"/>
      </rPr>
      <t xml:space="preserve">: O total de TODAS AS CATEGORIAS (= 499, TABELA 16) não coincide com o total de cargos lotados (= 483, TABELA 15), porque no total de 499 estão computados os 45 servidores de outros órgãos à disposição do TCE, menos 29 servidores efetivos que, concomitantemente, ocupam cargos comissionados.  </t>
    </r>
  </si>
  <si>
    <r>
      <rPr>
        <b/>
        <sz val="8"/>
        <color theme="1"/>
        <rFont val="Calibri"/>
        <family val="2"/>
        <scheme val="minor"/>
      </rPr>
      <t>NOTA</t>
    </r>
    <r>
      <rPr>
        <sz val="8"/>
        <color theme="1"/>
        <rFont val="Calibri"/>
        <family val="2"/>
        <scheme val="minor"/>
      </rPr>
      <t xml:space="preserve">: O total de TODAS AS CATEGORIAS (= 502, TABELA 16) não coincide com o total de cargos lotados (= 483, TABELA 15), porque no total de 502 estão computados os 46 servidores de outros órgãos à disposição do TCE, menos 27 servidores efetivos que, concomitantemente, ocupam cargos comissionados.  </t>
    </r>
  </si>
  <si>
    <t>CONSULTORIA GERAL (COG)</t>
  </si>
  <si>
    <t>DIRETORIA DE ADMINISTRAÇÃO E FINANÇAS (DAF)</t>
  </si>
  <si>
    <t>DIRETORIA DE ATIVIDADES ESPECIAIS</t>
  </si>
  <si>
    <t>DIRETORIA DE CONTROLE DA ADMINISTRAÇÃO ESTADUAL (DCE)</t>
  </si>
  <si>
    <t>DIRETORIA DE CONTROLE DE ATOS DE PESSOAL (DAP)</t>
  </si>
  <si>
    <t>DIRETORIA DE CONTROLE DE CONTAS DE GOVERNO (DCG)</t>
  </si>
  <si>
    <t>DIRETORIA DE CONTROLE DE LICITAÇÕES E CONTRATAÇÕES</t>
  </si>
  <si>
    <t>DIRETORIA DE CONTROLE DE MUNICÍPIOS (DMU)</t>
  </si>
  <si>
    <t>GAB AUD. GERSON DOS SANTOS SICCA</t>
  </si>
  <si>
    <t>GAB. AUDIT SABRINA NUNES IOCKEN</t>
  </si>
  <si>
    <t>GAB. AUDITOR CLEBER MUNIZ GAVI</t>
  </si>
  <si>
    <t>PRESIDÊNCIA (GAP)</t>
  </si>
  <si>
    <t>PRESIDÊNCIA (GAP) - ACOM</t>
  </si>
  <si>
    <t>PRESIDÊNCIA (GAP) - ASMI</t>
  </si>
  <si>
    <t>PRESIDÊNCIA (GAP) - AUDI</t>
  </si>
  <si>
    <t>PRESIDÊNCIA (GAP) - ICON</t>
  </si>
  <si>
    <t>PRESIDÊNCIA (GAP) - OUVI</t>
  </si>
  <si>
    <t>SECRETARIA GERAL</t>
  </si>
  <si>
    <t>SERVIDORES À DISPOSIÇÃO DE OUTROS ÓRGÃOS</t>
  </si>
  <si>
    <t>GCHJN</t>
  </si>
  <si>
    <r>
      <rPr>
        <b/>
        <sz val="8"/>
        <color theme="1"/>
        <rFont val="Calibri"/>
        <family val="2"/>
        <scheme val="minor"/>
      </rPr>
      <t>NOTA</t>
    </r>
    <r>
      <rPr>
        <sz val="8"/>
        <color theme="1"/>
        <rFont val="Calibri"/>
        <family val="2"/>
        <scheme val="minor"/>
      </rPr>
      <t xml:space="preserve">: O total de TODAS AS CATEGORIAS (= 491, TABELA 16) não coincide com o total de cargos lotados (= 464, TABELA 15), porque no total de 491 estão computados os 41 servidores de outros órgãos à disposição do TCE, menos 26 servidores efetivos que, concomitantemente, ocupam cargos comissionados.  </t>
    </r>
  </si>
  <si>
    <t xml:space="preserve">DIRETORIA GERAL DE CONTROLE EXTERNO </t>
  </si>
  <si>
    <t xml:space="preserve">DIRETORIA DE PLANEJAMENTO E PROJETOS ESPECIAIS </t>
  </si>
  <si>
    <t xml:space="preserve">DIRETORIA DE INFORMÁTICA </t>
  </si>
  <si>
    <t>GABINETE DO CONSELHEIRO CORREGEDOR GERAL</t>
  </si>
  <si>
    <t>GABINETE CESAR FILOMENO FONTES</t>
  </si>
  <si>
    <t>GAB ADIRCELIO M. F. JUNIOR</t>
  </si>
  <si>
    <t>GAB WILSON R. WAN DALL</t>
  </si>
  <si>
    <t>GAB HERNEUS DE NADAL</t>
  </si>
  <si>
    <t>GAB LUIZ EDUARDO CHEREM</t>
  </si>
  <si>
    <t>GAB JOSE NEI A. ASCARI</t>
  </si>
  <si>
    <t>GAB LUIZ ROBERTO HERBST</t>
  </si>
</sst>
</file>

<file path=xl/styles.xml><?xml version="1.0" encoding="utf-8"?>
<styleSheet xmlns="http://schemas.openxmlformats.org/spreadsheetml/2006/main">
  <numFmts count="1">
    <numFmt numFmtId="164" formatCode="0.0"/>
  </numFmts>
  <fonts count="27">
    <font>
      <sz val="11"/>
      <color theme="1"/>
      <name val="Calibri"/>
      <family val="2"/>
      <scheme val="minor"/>
    </font>
    <font>
      <b/>
      <sz val="8"/>
      <color rgb="FF800000"/>
      <name val="Arial"/>
      <family val="2"/>
    </font>
    <font>
      <sz val="8"/>
      <color rgb="FF000000"/>
      <name val="Arial"/>
      <family val="2"/>
    </font>
    <font>
      <b/>
      <sz val="14"/>
      <color theme="1"/>
      <name val="Calibri"/>
      <family val="2"/>
      <scheme val="minor"/>
    </font>
    <font>
      <sz val="7"/>
      <color rgb="FF000000"/>
      <name val="Arial"/>
      <family val="2"/>
    </font>
    <font>
      <sz val="8"/>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s>
  <fills count="40">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s>
  <borders count="35">
    <border>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right/>
      <top style="medium">
        <color rgb="FFFF0000"/>
      </top>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medium">
        <color rgb="FFFF0000"/>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0000"/>
      </right>
      <top style="medium">
        <color rgb="FFFF0000"/>
      </top>
      <bottom/>
      <diagonal/>
    </border>
    <border>
      <left/>
      <right style="thin">
        <color rgb="FFFF0000"/>
      </right>
      <top/>
      <bottom style="thin">
        <color rgb="FFFF0000"/>
      </bottom>
      <diagonal/>
    </border>
    <border>
      <left/>
      <right style="thin">
        <color rgb="FFFF0000"/>
      </right>
      <top style="thin">
        <color rgb="FFFF0000"/>
      </top>
      <bottom/>
      <diagonal/>
    </border>
    <border>
      <left/>
      <right style="medium">
        <color rgb="FFFF0000"/>
      </right>
      <top/>
      <bottom style="medium">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right/>
      <top style="medium">
        <color rgb="FFFF0000"/>
      </top>
      <bottom style="medium">
        <color rgb="FFFF0000"/>
      </bottom>
      <diagonal/>
    </border>
    <border>
      <left style="thin">
        <color rgb="FFFF0000"/>
      </left>
      <right/>
      <top style="thin">
        <color rgb="FFFF0000"/>
      </top>
      <bottom/>
      <diagonal/>
    </border>
    <border>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43">
    <xf numFmtId="0" fontId="0" fillId="0" borderId="0"/>
    <xf numFmtId="0" fontId="8" fillId="0" borderId="0" applyNumberFormat="0" applyFill="0" applyBorder="0" applyAlignment="0" applyProtection="0"/>
    <xf numFmtId="0" fontId="9" fillId="0" borderId="15" applyNumberFormat="0" applyFill="0" applyAlignment="0" applyProtection="0"/>
    <xf numFmtId="0" fontId="10" fillId="0" borderId="16" applyNumberFormat="0" applyFill="0" applyAlignment="0" applyProtection="0"/>
    <xf numFmtId="0" fontId="11" fillId="0" borderId="17"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8" applyNumberFormat="0" applyAlignment="0" applyProtection="0"/>
    <xf numFmtId="0" fontId="16" fillId="10" borderId="19" applyNumberFormat="0" applyAlignment="0" applyProtection="0"/>
    <xf numFmtId="0" fontId="17" fillId="10" borderId="18" applyNumberFormat="0" applyAlignment="0" applyProtection="0"/>
    <xf numFmtId="0" fontId="18" fillId="0" borderId="20" applyNumberFormat="0" applyFill="0" applyAlignment="0" applyProtection="0"/>
    <xf numFmtId="0" fontId="19" fillId="11" borderId="21" applyNumberFormat="0" applyAlignment="0" applyProtection="0"/>
    <xf numFmtId="0" fontId="20" fillId="0" borderId="0" applyNumberFormat="0" applyFill="0" applyBorder="0" applyAlignment="0" applyProtection="0"/>
    <xf numFmtId="0" fontId="7" fillId="12" borderId="22" applyNumberFormat="0" applyFont="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3" fillId="36" borderId="0" applyNumberFormat="0" applyBorder="0" applyAlignment="0" applyProtection="0"/>
    <xf numFmtId="9" fontId="7" fillId="0" borderId="0" applyFont="0" applyFill="0" applyBorder="0" applyAlignment="0" applyProtection="0"/>
  </cellStyleXfs>
  <cellXfs count="55">
    <xf numFmtId="0" fontId="0" fillId="0" borderId="0" xfId="0"/>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1" fillId="5" borderId="1" xfId="0" applyFont="1" applyFill="1" applyBorder="1" applyAlignment="1">
      <alignment horizontal="center" vertical="center" wrapText="1"/>
    </xf>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9" xfId="0" applyFont="1" applyBorder="1" applyAlignment="1">
      <alignment horizontal="left" inden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6" fillId="0" borderId="6" xfId="0" applyFont="1" applyBorder="1" applyAlignment="1">
      <alignment horizontal="right" indent="2"/>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6" fillId="0" borderId="28" xfId="0" applyFont="1" applyBorder="1" applyAlignment="1">
      <alignment horizontal="right" indent="2"/>
    </xf>
    <xf numFmtId="164" fontId="6" fillId="0" borderId="28" xfId="0" applyNumberFormat="1" applyFont="1" applyBorder="1" applyAlignment="1">
      <alignment horizontal="right" indent="2"/>
    </xf>
    <xf numFmtId="0" fontId="6" fillId="0" borderId="29" xfId="0" applyFont="1" applyBorder="1" applyAlignment="1">
      <alignment horizontal="right" indent="2"/>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indent="2"/>
    </xf>
    <xf numFmtId="0" fontId="22" fillId="38" borderId="0" xfId="0" applyFont="1" applyFill="1"/>
    <xf numFmtId="0" fontId="25" fillId="0" borderId="0" xfId="0" applyFont="1" applyAlignment="1">
      <alignment horizontal="right"/>
    </xf>
    <xf numFmtId="0" fontId="26" fillId="0" borderId="0" xfId="0" applyFont="1"/>
    <xf numFmtId="0" fontId="2" fillId="38" borderId="25" xfId="0" applyFont="1" applyFill="1" applyBorder="1" applyAlignment="1">
      <alignment horizontal="center" vertical="center" wrapText="1"/>
    </xf>
    <xf numFmtId="1" fontId="26" fillId="0" borderId="0" xfId="0" applyNumberFormat="1" applyFont="1"/>
    <xf numFmtId="0" fontId="2" fillId="2" borderId="26" xfId="0" applyFont="1" applyFill="1" applyBorder="1" applyAlignment="1">
      <alignment vertical="center" wrapText="1"/>
    </xf>
    <xf numFmtId="0" fontId="5" fillId="0" borderId="31" xfId="0" applyFont="1" applyBorder="1" applyAlignment="1">
      <alignment horizontal="left" inden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164" fontId="0" fillId="0" borderId="0" xfId="0" applyNumberFormat="1"/>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5" fillId="37" borderId="3" xfId="0" applyFont="1" applyFill="1" applyBorder="1" applyAlignment="1">
      <alignment horizontal="justify" vertical="center"/>
    </xf>
    <xf numFmtId="0" fontId="5" fillId="37" borderId="30" xfId="0" applyFont="1" applyFill="1" applyBorder="1" applyAlignment="1">
      <alignment horizontal="justify" vertical="center"/>
    </xf>
    <xf numFmtId="0" fontId="5" fillId="37" borderId="1" xfId="0" applyFont="1" applyFill="1" applyBorder="1" applyAlignment="1">
      <alignment horizontal="justify" vertical="center"/>
    </xf>
    <xf numFmtId="0" fontId="3" fillId="3" borderId="14"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3" borderId="32"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32" xfId="0" applyNumberFormat="1" applyFont="1" applyFill="1" applyBorder="1" applyAlignment="1">
      <alignment horizontal="center" vertical="center" wrapText="1"/>
    </xf>
    <xf numFmtId="0" fontId="2" fillId="2" borderId="32" xfId="0" applyFont="1" applyFill="1" applyBorder="1" applyAlignment="1">
      <alignment vertical="center" wrapText="1"/>
    </xf>
    <xf numFmtId="0" fontId="2" fillId="2" borderId="32" xfId="0" applyFont="1" applyFill="1" applyBorder="1" applyAlignment="1">
      <alignment horizontal="center" vertical="center" wrapText="1"/>
    </xf>
    <xf numFmtId="0" fontId="6" fillId="0" borderId="32" xfId="0" applyNumberFormat="1" applyFont="1" applyBorder="1" applyAlignment="1">
      <alignment horizontal="right" indent="2"/>
    </xf>
    <xf numFmtId="2" fontId="6" fillId="0" borderId="32" xfId="42" applyNumberFormat="1" applyFont="1" applyBorder="1" applyAlignment="1">
      <alignment horizontal="right" indent="2"/>
    </xf>
    <xf numFmtId="0" fontId="6" fillId="0" borderId="32" xfId="0" applyFont="1" applyBorder="1" applyAlignment="1">
      <alignment horizontal="right" indent="2"/>
    </xf>
    <xf numFmtId="0" fontId="5" fillId="0" borderId="32" xfId="0" applyFont="1" applyBorder="1" applyAlignment="1">
      <alignment horizontal="left" indent="1"/>
    </xf>
    <xf numFmtId="0" fontId="1" fillId="5" borderId="32" xfId="0" applyFont="1" applyFill="1" applyBorder="1" applyAlignment="1">
      <alignment horizontal="center" vertical="center" wrapText="1"/>
    </xf>
    <xf numFmtId="0" fontId="1" fillId="5" borderId="32" xfId="0" applyFont="1" applyFill="1" applyBorder="1" applyAlignment="1">
      <alignment vertical="center" wrapText="1"/>
    </xf>
    <xf numFmtId="0" fontId="1" fillId="5" borderId="32" xfId="0" applyFont="1" applyFill="1" applyBorder="1" applyAlignment="1">
      <alignment horizontal="center" vertical="center" wrapText="1"/>
    </xf>
    <xf numFmtId="164" fontId="1" fillId="5" borderId="32" xfId="0" applyNumberFormat="1" applyFont="1" applyFill="1" applyBorder="1" applyAlignment="1">
      <alignment horizontal="right" vertical="center" wrapText="1" indent="2"/>
    </xf>
    <xf numFmtId="0" fontId="2" fillId="39" borderId="33" xfId="0" applyFont="1" applyFill="1" applyBorder="1" applyAlignment="1">
      <alignment horizontal="center" vertical="center" wrapText="1"/>
    </xf>
    <xf numFmtId="0" fontId="2" fillId="39" borderId="34" xfId="0" applyFont="1" applyFill="1" applyBorder="1" applyAlignment="1">
      <alignment horizontal="center" vertical="center" wrapText="1"/>
    </xf>
  </cellXfs>
  <cellStyles count="43">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Porcentagem" xfId="42" builtinId="5"/>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201"/>
          <c:y val="0.26295951958008434"/>
          <c:w val="0.42189216972879168"/>
          <c:h val="0.70270993962691974"/>
        </c:manualLayout>
      </c:layout>
      <c:pieChart>
        <c:varyColors val="1"/>
        <c:ser>
          <c:idx val="0"/>
          <c:order val="0"/>
          <c:tx>
            <c:strRef>
              <c:f>JANEIRO!$J$4:$J$38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JANEIRO!$J$4:$J$38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JANEIRO!$D$4:$D$38</c:f>
              <c:numCache>
                <c:formatCode>General</c:formatCode>
                <c:ptCount val="35"/>
                <c:pt idx="0">
                  <c:v>0</c:v>
                </c:pt>
                <c:pt idx="1">
                  <c:v>14</c:v>
                </c:pt>
                <c:pt idx="2">
                  <c:v>30</c:v>
                </c:pt>
                <c:pt idx="3">
                  <c:v>19</c:v>
                </c:pt>
                <c:pt idx="4">
                  <c:v>43</c:v>
                </c:pt>
                <c:pt idx="5">
                  <c:v>31</c:v>
                </c:pt>
                <c:pt idx="6">
                  <c:v>4</c:v>
                </c:pt>
                <c:pt idx="7">
                  <c:v>39</c:v>
                </c:pt>
                <c:pt idx="8">
                  <c:v>47</c:v>
                </c:pt>
                <c:pt idx="9">
                  <c:v>23</c:v>
                </c:pt>
                <c:pt idx="10">
                  <c:v>20</c:v>
                </c:pt>
                <c:pt idx="11">
                  <c:v>7</c:v>
                </c:pt>
                <c:pt idx="12">
                  <c:v>8</c:v>
                </c:pt>
                <c:pt idx="13">
                  <c:v>11</c:v>
                </c:pt>
                <c:pt idx="14">
                  <c:v>7</c:v>
                </c:pt>
                <c:pt idx="15">
                  <c:v>8</c:v>
                </c:pt>
                <c:pt idx="16">
                  <c:v>7</c:v>
                </c:pt>
                <c:pt idx="17">
                  <c:v>8</c:v>
                </c:pt>
                <c:pt idx="18">
                  <c:v>11</c:v>
                </c:pt>
                <c:pt idx="19">
                  <c:v>11</c:v>
                </c:pt>
                <c:pt idx="20">
                  <c:v>10</c:v>
                </c:pt>
                <c:pt idx="21">
                  <c:v>11</c:v>
                </c:pt>
                <c:pt idx="22">
                  <c:v>5</c:v>
                </c:pt>
                <c:pt idx="23">
                  <c:v>11</c:v>
                </c:pt>
                <c:pt idx="24">
                  <c:v>10</c:v>
                </c:pt>
                <c:pt idx="25">
                  <c:v>3</c:v>
                </c:pt>
                <c:pt idx="26">
                  <c:v>21</c:v>
                </c:pt>
                <c:pt idx="27">
                  <c:v>11</c:v>
                </c:pt>
                <c:pt idx="28">
                  <c:v>18</c:v>
                </c:pt>
                <c:pt idx="29">
                  <c:v>5</c:v>
                </c:pt>
                <c:pt idx="30">
                  <c:v>10</c:v>
                </c:pt>
                <c:pt idx="31">
                  <c:v>3</c:v>
                </c:pt>
                <c:pt idx="32">
                  <c:v>28</c:v>
                </c:pt>
                <c:pt idx="33">
                  <c:v>4</c:v>
                </c:pt>
                <c:pt idx="34">
                  <c:v>1</c:v>
                </c:pt>
              </c:numCache>
            </c:numRef>
          </c:val>
          <c:extLst xmlns:c16r2="http://schemas.microsoft.com/office/drawing/2015/06/chart">
            <c:ext xmlns:c16="http://schemas.microsoft.com/office/drawing/2014/chart" uri="{C3380CC4-5D6E-409C-BE32-E72D297353CC}">
              <c16:uniqueId val="{00000000-C851-44B1-AB27-D9D44BA68E05}"/>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846" footer="0.3149606200000084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JAN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AA0-4A49-90F2-0C4B211E7620}"/>
                </c:ext>
              </c:extLst>
            </c:dLbl>
            <c:dLbl>
              <c:idx val="1"/>
              <c:layout>
                <c:manualLayout>
                  <c:x val="-0.14358585788499753"/>
                  <c:y val="-1.264198428781972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AA0-4A49-90F2-0C4B211E7620}"/>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AA0-4A49-90F2-0C4B211E7620}"/>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JANEIRO!$A$43:$A$46</c:f>
              <c:strCache>
                <c:ptCount val="4"/>
                <c:pt idx="0">
                  <c:v>À DISPOSIÇÃO + ASTC</c:v>
                </c:pt>
                <c:pt idx="1">
                  <c:v>ÁREA MEIO</c:v>
                </c:pt>
                <c:pt idx="2">
                  <c:v>ÁREA FIM</c:v>
                </c:pt>
                <c:pt idx="3">
                  <c:v>À DISPOSIÇÃO OUTROS ÓRGÃOS</c:v>
                </c:pt>
              </c:strCache>
            </c:strRef>
          </c:cat>
          <c:val>
            <c:numRef>
              <c:f>JANEIRO!$B$43:$B$46</c:f>
              <c:numCache>
                <c:formatCode>General</c:formatCode>
                <c:ptCount val="4"/>
                <c:pt idx="0">
                  <c:v>0</c:v>
                </c:pt>
                <c:pt idx="1">
                  <c:v>184</c:v>
                </c:pt>
                <c:pt idx="2" formatCode="0">
                  <c:v>311</c:v>
                </c:pt>
                <c:pt idx="3">
                  <c:v>4</c:v>
                </c:pt>
              </c:numCache>
            </c:numRef>
          </c:val>
          <c:extLst xmlns:c16r2="http://schemas.microsoft.com/office/drawing/2015/06/chart">
            <c:ext xmlns:c16="http://schemas.microsoft.com/office/drawing/2014/chart" uri="{C3380CC4-5D6E-409C-BE32-E72D297353CC}">
              <c16:uniqueId val="{00000003-BAA0-4A49-90F2-0C4B211E7620}"/>
            </c:ext>
          </c:extLst>
        </c:ser>
        <c:dLbls>
          <c:showPercent val="1"/>
        </c:dLbls>
        <c:firstSliceAng val="0"/>
      </c:pieChart>
      <c:spPr>
        <a:noFill/>
        <a:ln w="25400">
          <a:noFill/>
        </a:ln>
      </c:spPr>
    </c:plotArea>
    <c:legend>
      <c:legendPos val="r"/>
      <c:layout>
        <c:manualLayout>
          <c:xMode val="edge"/>
          <c:yMode val="edge"/>
          <c:x val="0.65410070830385736"/>
          <c:y val="0.42052931293005197"/>
          <c:w val="0.29483547331535775"/>
          <c:h val="0.30895678267315307"/>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857" footer="0.3149606200000085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spPr>
        <a:ln>
          <a:solidFill>
            <a:srgbClr val="FF0000"/>
          </a:solidFill>
        </a:ln>
        <a:scene3d>
          <a:camera prst="orthographicFront"/>
          <a:lightRig rig="threePt" dir="t"/>
        </a:scene3d>
        <a:sp3d>
          <a:bevelB/>
        </a:sp3d>
      </c:spPr>
    </c:title>
    <c:plotArea>
      <c:layout>
        <c:manualLayout>
          <c:layoutTarget val="inner"/>
          <c:xMode val="edge"/>
          <c:yMode val="edge"/>
          <c:x val="0.30294291338584201"/>
          <c:y val="0.26295951958008434"/>
          <c:w val="0.42189216972879168"/>
          <c:h val="0.70270993962691974"/>
        </c:manualLayout>
      </c:layout>
      <c:pieChart>
        <c:varyColors val="1"/>
        <c:ser>
          <c:idx val="0"/>
          <c:order val="0"/>
          <c:tx>
            <c:strRef>
              <c:f>FEVEREIRO!$J$4:$J$38</c:f>
              <c:strCache>
                <c:ptCount val="1"/>
                <c:pt idx="0">
                  <c:v>ASTC COG DAF DAE DCE DAP DCG DLC DMU DGP DIN DPE DRR DGCE DGPA GACMG GAGSC GASNI GCG GCAMFJ GCCFF GCJNAA GCLEC GCLRH GCWRWD GAC GAP ACOM ASMI AUDI ICON OUVI SEG SERV À DISP. GAVP</c:v>
                </c:pt>
              </c:strCache>
            </c:strRef>
          </c:tx>
          <c:spPr>
            <a:effectLst>
              <a:outerShdw blurRad="50800" dist="38100" dir="18900000" algn="bl" rotWithShape="0">
                <a:prstClr val="black">
                  <a:alpha val="40000"/>
                </a:prstClr>
              </a:outerShdw>
            </a:effectLst>
            <a:scene3d>
              <a:camera prst="orthographicFront"/>
              <a:lightRig rig="threePt" dir="t"/>
            </a:scene3d>
            <a:sp3d>
              <a:bevelT/>
              <a:bevelB/>
            </a:sp3d>
          </c:spPr>
          <c:dLbls>
            <c:numFmt formatCode="0.00%" sourceLinked="0"/>
            <c:spPr>
              <a:noFill/>
              <a:ln>
                <a:noFill/>
              </a:ln>
              <a:effectLst/>
            </c:spPr>
            <c:txPr>
              <a:bodyPr/>
              <a:lstStyle/>
              <a:p>
                <a:pPr>
                  <a:defRPr sz="700" b="1">
                    <a:solidFill>
                      <a:sysClr val="windowText" lastClr="000000"/>
                    </a:solidFill>
                  </a:defRPr>
                </a:pPr>
                <a:endParaRPr lang="pt-BR"/>
              </a:p>
            </c:txPr>
            <c:showCatName val="1"/>
            <c:showPercent val="1"/>
            <c:showLeaderLines val="1"/>
            <c:extLst xmlns:c16r2="http://schemas.microsoft.com/office/drawing/2015/06/chart">
              <c:ext xmlns:c15="http://schemas.microsoft.com/office/drawing/2012/chart" uri="{CE6537A1-D6FC-4f65-9D91-7224C49458BB}"/>
            </c:extLst>
          </c:dLbls>
          <c:cat>
            <c:strRef>
              <c:f>FEVEREIRO!$J$4:$J$38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GACMG</c:v>
                </c:pt>
                <c:pt idx="16">
                  <c:v>GAGSC</c:v>
                </c:pt>
                <c:pt idx="17">
                  <c:v>GASNI</c:v>
                </c:pt>
                <c:pt idx="18">
                  <c:v>GCG</c:v>
                </c:pt>
                <c:pt idx="19">
                  <c:v>GCAMFJ</c:v>
                </c:pt>
                <c:pt idx="20">
                  <c:v>GCCFF</c:v>
                </c:pt>
                <c:pt idx="21">
                  <c:v>GCJNAA</c:v>
                </c:pt>
                <c:pt idx="22">
                  <c:v>GCLEC</c:v>
                </c:pt>
                <c:pt idx="23">
                  <c:v>GCLRH</c:v>
                </c:pt>
                <c:pt idx="24">
                  <c:v>GCWRWD</c:v>
                </c:pt>
                <c:pt idx="25">
                  <c:v>GAC</c:v>
                </c:pt>
                <c:pt idx="26">
                  <c:v>GAP</c:v>
                </c:pt>
                <c:pt idx="27">
                  <c:v>ACOM</c:v>
                </c:pt>
                <c:pt idx="28">
                  <c:v>ASMI</c:v>
                </c:pt>
                <c:pt idx="29">
                  <c:v>AUDI</c:v>
                </c:pt>
                <c:pt idx="30">
                  <c:v>ICON</c:v>
                </c:pt>
                <c:pt idx="31">
                  <c:v>OUVI</c:v>
                </c:pt>
                <c:pt idx="32">
                  <c:v>SEG</c:v>
                </c:pt>
                <c:pt idx="33">
                  <c:v>SERV À DISP.</c:v>
                </c:pt>
                <c:pt idx="34">
                  <c:v>GAVP</c:v>
                </c:pt>
              </c:strCache>
            </c:strRef>
          </c:cat>
          <c:val>
            <c:numRef>
              <c:f>FEVEREIRO!$D$4:$D$38</c:f>
              <c:numCache>
                <c:formatCode>General</c:formatCode>
                <c:ptCount val="35"/>
                <c:pt idx="0">
                  <c:v>0</c:v>
                </c:pt>
                <c:pt idx="1">
                  <c:v>12</c:v>
                </c:pt>
                <c:pt idx="2">
                  <c:v>30</c:v>
                </c:pt>
                <c:pt idx="3">
                  <c:v>19</c:v>
                </c:pt>
                <c:pt idx="4">
                  <c:v>43</c:v>
                </c:pt>
                <c:pt idx="5">
                  <c:v>30</c:v>
                </c:pt>
                <c:pt idx="6">
                  <c:v>4</c:v>
                </c:pt>
                <c:pt idx="7">
                  <c:v>38</c:v>
                </c:pt>
                <c:pt idx="8">
                  <c:v>46</c:v>
                </c:pt>
                <c:pt idx="9">
                  <c:v>23</c:v>
                </c:pt>
                <c:pt idx="10">
                  <c:v>20</c:v>
                </c:pt>
                <c:pt idx="11">
                  <c:v>7</c:v>
                </c:pt>
                <c:pt idx="12">
                  <c:v>9</c:v>
                </c:pt>
                <c:pt idx="13">
                  <c:v>12</c:v>
                </c:pt>
                <c:pt idx="14">
                  <c:v>8</c:v>
                </c:pt>
                <c:pt idx="15">
                  <c:v>8</c:v>
                </c:pt>
                <c:pt idx="16">
                  <c:v>7</c:v>
                </c:pt>
                <c:pt idx="17">
                  <c:v>8</c:v>
                </c:pt>
                <c:pt idx="18">
                  <c:v>4</c:v>
                </c:pt>
                <c:pt idx="19">
                  <c:v>11</c:v>
                </c:pt>
                <c:pt idx="20">
                  <c:v>12</c:v>
                </c:pt>
                <c:pt idx="21">
                  <c:v>10</c:v>
                </c:pt>
                <c:pt idx="22">
                  <c:v>12</c:v>
                </c:pt>
                <c:pt idx="23">
                  <c:v>11</c:v>
                </c:pt>
                <c:pt idx="24">
                  <c:v>10</c:v>
                </c:pt>
                <c:pt idx="25">
                  <c:v>3</c:v>
                </c:pt>
                <c:pt idx="26">
                  <c:v>21</c:v>
                </c:pt>
                <c:pt idx="27">
                  <c:v>10</c:v>
                </c:pt>
                <c:pt idx="28">
                  <c:v>19</c:v>
                </c:pt>
                <c:pt idx="29">
                  <c:v>5</c:v>
                </c:pt>
                <c:pt idx="30">
                  <c:v>11</c:v>
                </c:pt>
                <c:pt idx="31">
                  <c:v>4</c:v>
                </c:pt>
                <c:pt idx="32">
                  <c:v>28</c:v>
                </c:pt>
                <c:pt idx="33">
                  <c:v>7</c:v>
                </c:pt>
              </c:numCache>
            </c:numRef>
          </c:val>
          <c:extLst xmlns:c16r2="http://schemas.microsoft.com/office/drawing/2015/06/chart">
            <c:ext xmlns:c16="http://schemas.microsoft.com/office/drawing/2014/chart" uri="{C3380CC4-5D6E-409C-BE32-E72D297353CC}">
              <c16:uniqueId val="{00000000-7E0F-4729-B410-260AFE991F77}"/>
            </c:ext>
          </c:extLst>
        </c:ser>
        <c:dLbls>
          <c:showPercent val="1"/>
        </c:dLbls>
        <c:firstSliceAng val="0"/>
      </c:pieChart>
      <c:spPr>
        <a:noFill/>
        <a:ln w="25400">
          <a:noFill/>
        </a:ln>
      </c:spPr>
    </c:plotArea>
    <c:plotVisOnly val="1"/>
    <c:dispBlanksAs val="zero"/>
  </c:chart>
  <c:spPr>
    <a:solidFill>
      <a:srgbClr val="FFFF00"/>
    </a:solidFill>
    <a:scene3d>
      <a:camera prst="orthographicFront"/>
      <a:lightRig rig="threePt" dir="t"/>
    </a:scene3d>
    <a:sp3d prstMaterial="dkEdge">
      <a:bevelT/>
      <a:bevelB/>
    </a:sp3d>
  </c:spPr>
  <c:printSettings>
    <c:headerFooter/>
    <c:pageMargins b="0.78740157499999996" l="0.511811024" r="0.511811024" t="0.78740157499999996" header="0.31496062000000846" footer="0.3149606200000084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roundedCorners val="1"/>
  <c:chart>
    <c:title>
      <c:tx>
        <c:rich>
          <a:bodyPr/>
          <a:lstStyle/>
          <a:p>
            <a:pPr>
              <a:defRPr/>
            </a:pPr>
            <a:r>
              <a:rPr lang="pt-BR" sz="1100" b="1" i="0" baseline="0"/>
              <a:t>Distribuição Funcional do TCE - Todas as Categorias</a:t>
            </a:r>
          </a:p>
          <a:p>
            <a:pPr>
              <a:defRPr/>
            </a:pPr>
            <a:r>
              <a:rPr lang="pt-BR" sz="900" b="0" i="1" baseline="0"/>
              <a:t>Período:  FEV / 2019</a:t>
            </a:r>
            <a:endParaRPr lang="pt-BR" sz="900"/>
          </a:p>
        </c:rich>
      </c:tx>
      <c:layout>
        <c:manualLayout>
          <c:xMode val="edge"/>
          <c:yMode val="edge"/>
          <c:x val="0.13690464356851653"/>
          <c:y val="4.6808362408702057E-2"/>
        </c:manualLayout>
      </c:layout>
      <c:spPr>
        <a:ln>
          <a:solidFill>
            <a:srgbClr val="FF0000"/>
          </a:solidFill>
        </a:ln>
        <a:scene3d>
          <a:camera prst="orthographicFront"/>
          <a:lightRig rig="threePt" dir="t"/>
        </a:scene3d>
        <a:sp3d>
          <a:bevelB/>
        </a:sp3d>
      </c:spPr>
    </c:title>
    <c:plotArea>
      <c:layout>
        <c:manualLayout>
          <c:layoutTarget val="inner"/>
          <c:xMode val="edge"/>
          <c:yMode val="edge"/>
          <c:x val="0.12705642998683642"/>
          <c:y val="0.27277845383249338"/>
          <c:w val="0.47579282385819527"/>
          <c:h val="0.6542153154752508"/>
        </c:manualLayout>
      </c:layout>
      <c:pieChart>
        <c:varyColors val="1"/>
        <c:ser>
          <c:idx val="0"/>
          <c:order val="0"/>
          <c:spPr>
            <a:effectLst>
              <a:outerShdw blurRad="50800" dist="38100" dir="18900000" algn="bl" rotWithShape="0">
                <a:prstClr val="black">
                  <a:alpha val="40000"/>
                </a:prstClr>
              </a:outerShdw>
            </a:effectLst>
            <a:scene3d>
              <a:camera prst="orthographicFront"/>
              <a:lightRig rig="threePt" dir="t"/>
            </a:scene3d>
            <a:sp3d>
              <a:bevelT/>
              <a:bevelB/>
            </a:sp3d>
          </c:spPr>
          <c:dLbls>
            <c:dLbl>
              <c:idx val="0"/>
              <c:layout>
                <c:manualLayout>
                  <c:x val="4.0335515015124862E-2"/>
                  <c:y val="-3.534595607002605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AD5-4AA1-8792-5DE0438D63F5}"/>
                </c:ext>
              </c:extLst>
            </c:dLbl>
            <c:dLbl>
              <c:idx val="1"/>
              <c:layout>
                <c:manualLayout>
                  <c:x val="-0.14358585788499753"/>
                  <c:y val="-1.264198428781972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AD5-4AA1-8792-5DE0438D63F5}"/>
                </c:ext>
              </c:extLst>
            </c:dLbl>
            <c:dLbl>
              <c:idx val="2"/>
              <c:layout>
                <c:manualLayout>
                  <c:x val="0.15238204888356491"/>
                  <c:y val="-4.4621658827366892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AD5-4AA1-8792-5DE0438D63F5}"/>
                </c:ext>
              </c:extLst>
            </c:dLbl>
            <c:numFmt formatCode="0.00%" sourceLinked="0"/>
            <c:spPr>
              <a:scene3d>
                <a:camera prst="orthographicFront"/>
                <a:lightRig rig="threePt" dir="t"/>
              </a:scene3d>
              <a:sp3d prstMaterial="dkEdge"/>
            </c:spPr>
            <c:txPr>
              <a:bodyPr/>
              <a:lstStyle/>
              <a:p>
                <a:pPr>
                  <a:defRPr sz="800" b="1">
                    <a:solidFill>
                      <a:sysClr val="windowText" lastClr="000000"/>
                    </a:solidFill>
                  </a:defRPr>
                </a:pPr>
                <a:endParaRPr lang="pt-BR"/>
              </a:p>
            </c:txPr>
            <c:showPercent val="1"/>
            <c:showLeaderLines val="1"/>
            <c:extLst xmlns:c16r2="http://schemas.microsoft.com/office/drawing/2015/06/chart">
              <c:ext xmlns:c15="http://schemas.microsoft.com/office/drawing/2012/chart" uri="{CE6537A1-D6FC-4f65-9D91-7224C49458BB}"/>
            </c:extLst>
          </c:dLbls>
          <c:cat>
            <c:strRef>
              <c:f>FEVEREIRO!$A$43:$A$46</c:f>
              <c:strCache>
                <c:ptCount val="4"/>
                <c:pt idx="0">
                  <c:v>À DISPOSIÇÃO + ASTC</c:v>
                </c:pt>
                <c:pt idx="1">
                  <c:v>ÁREA MEIO</c:v>
                </c:pt>
                <c:pt idx="2">
                  <c:v>ÁREA FIM</c:v>
                </c:pt>
                <c:pt idx="3">
                  <c:v>À DISPOSIÇÃO OUTROS ÓRGÃOS</c:v>
                </c:pt>
              </c:strCache>
            </c:strRef>
          </c:cat>
          <c:val>
            <c:numRef>
              <c:f>FEVEREIRO!$B$43:$B$46</c:f>
              <c:numCache>
                <c:formatCode>General</c:formatCode>
                <c:ptCount val="4"/>
                <c:pt idx="0">
                  <c:v>0</c:v>
                </c:pt>
                <c:pt idx="1">
                  <c:v>186</c:v>
                </c:pt>
                <c:pt idx="2" formatCode="0">
                  <c:v>309</c:v>
                </c:pt>
                <c:pt idx="3">
                  <c:v>7</c:v>
                </c:pt>
              </c:numCache>
            </c:numRef>
          </c:val>
          <c:extLst xmlns:c16r2="http://schemas.microsoft.com/office/drawing/2015/06/chart">
            <c:ext xmlns:c16="http://schemas.microsoft.com/office/drawing/2014/chart" uri="{C3380CC4-5D6E-409C-BE32-E72D297353CC}">
              <c16:uniqueId val="{00000003-6AD5-4AA1-8792-5DE0438D63F5}"/>
            </c:ext>
          </c:extLst>
        </c:ser>
        <c:dLbls>
          <c:showPercent val="1"/>
        </c:dLbls>
        <c:firstSliceAng val="0"/>
      </c:pieChart>
      <c:spPr>
        <a:noFill/>
        <a:ln w="25400">
          <a:noFill/>
        </a:ln>
      </c:spPr>
    </c:plotArea>
    <c:legend>
      <c:legendPos val="r"/>
      <c:layout>
        <c:manualLayout>
          <c:xMode val="edge"/>
          <c:yMode val="edge"/>
          <c:x val="0.65410070830385736"/>
          <c:y val="0.42052931293005197"/>
          <c:w val="0.29483547331535775"/>
          <c:h val="0.30895678267315307"/>
        </c:manualLayout>
      </c:layout>
      <c:spPr>
        <a:solidFill>
          <a:schemeClr val="lt1"/>
        </a:solidFill>
        <a:ln w="25400" cap="flat" cmpd="sng" algn="ctr">
          <a:solidFill>
            <a:schemeClr val="accent5"/>
          </a:solidFill>
          <a:prstDash val="solid"/>
        </a:ln>
        <a:effectLst/>
      </c:spPr>
      <c:txPr>
        <a:bodyPr/>
        <a:lstStyle/>
        <a:p>
          <a:pPr rtl="0">
            <a:defRPr sz="800">
              <a:solidFill>
                <a:schemeClr val="dk1"/>
              </a:solidFill>
              <a:latin typeface="+mn-lt"/>
              <a:ea typeface="+mn-ea"/>
              <a:cs typeface="+mn-cs"/>
            </a:defRPr>
          </a:pPr>
          <a:endParaRPr lang="pt-BR"/>
        </a:p>
      </c:txPr>
    </c:legend>
    <c:plotVisOnly val="1"/>
    <c:dispBlanksAs val="zero"/>
  </c:chart>
  <c:spPr>
    <a:solidFill>
      <a:schemeClr val="accent6">
        <a:lumMod val="60000"/>
        <a:lumOff val="40000"/>
      </a:schemeClr>
    </a:solidFill>
    <a:scene3d>
      <a:camera prst="orthographicFront"/>
      <a:lightRig rig="threePt" dir="t"/>
    </a:scene3d>
    <a:sp3d prstMaterial="dkEdge">
      <a:bevelT/>
      <a:bevelB/>
    </a:sp3d>
  </c:spPr>
  <c:printSettings>
    <c:headerFooter/>
    <c:pageMargins b="0.78740157499999996" l="0.511811024" r="0.511811024" t="0.78740157499999996" header="0.31496062000000857" footer="0.3149606200000085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chart>
    <c:view3D>
      <c:rotX val="30"/>
      <c:perspective val="30"/>
    </c:view3D>
    <c:plotArea>
      <c:layout>
        <c:manualLayout>
          <c:layoutTarget val="inner"/>
          <c:xMode val="edge"/>
          <c:yMode val="edge"/>
          <c:x val="7.2613735783027128E-2"/>
          <c:y val="0.32159558050982695"/>
          <c:w val="0.69547169843188772"/>
          <c:h val="0.67840441949017383"/>
        </c:manualLayout>
      </c:layout>
      <c:pie3DChart>
        <c:varyColors val="1"/>
        <c:ser>
          <c:idx val="0"/>
          <c:order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94-4148-9499-65859940BAE8}"/>
                </c:ext>
              </c:extLst>
            </c:dLbl>
            <c:dLbl>
              <c:idx val="3"/>
              <c:layout>
                <c:manualLayout>
                  <c:x val="-0.25652556876121341"/>
                  <c:y val="9.3690845529142544E-2"/>
                </c:manualLayout>
              </c:layou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394-4148-9499-65859940BAE8}"/>
                </c:ext>
              </c:extLst>
            </c:dLbl>
            <c:spPr>
              <a:noFill/>
              <a:ln>
                <a:noFill/>
              </a:ln>
              <a:effectLst/>
            </c:spPr>
            <c:showCatName val="1"/>
            <c:showPercent val="1"/>
            <c:showLeaderLines val="1"/>
            <c:extLst xmlns:c16r2="http://schemas.microsoft.com/office/drawing/2015/06/chart">
              <c:ext xmlns:c15="http://schemas.microsoft.com/office/drawing/2012/chart" uri="{CE6537A1-D6FC-4f65-9D91-7224C49458BB}"/>
            </c:extLst>
          </c:dLbls>
          <c:cat>
            <c:strRef>
              <c:f>MARÇO!$A$44:$A$47</c:f>
              <c:strCache>
                <c:ptCount val="4"/>
                <c:pt idx="0">
                  <c:v>À DISPOSIÇÃO + ASTC</c:v>
                </c:pt>
                <c:pt idx="1">
                  <c:v>ÁREA MEIO</c:v>
                </c:pt>
                <c:pt idx="2">
                  <c:v>ÁREA FIM</c:v>
                </c:pt>
                <c:pt idx="3">
                  <c:v>À DISPOSIÇÃO OUTROS ÓRGÃOS</c:v>
                </c:pt>
              </c:strCache>
            </c:strRef>
          </c:cat>
          <c:val>
            <c:numRef>
              <c:f>MARÇO!$B$44:$B$47</c:f>
              <c:numCache>
                <c:formatCode>General</c:formatCode>
                <c:ptCount val="4"/>
                <c:pt idx="0">
                  <c:v>0</c:v>
                </c:pt>
                <c:pt idx="1">
                  <c:v>186</c:v>
                </c:pt>
                <c:pt idx="2" formatCode="0">
                  <c:v>300</c:v>
                </c:pt>
                <c:pt idx="3" formatCode="0.0">
                  <c:v>5</c:v>
                </c:pt>
              </c:numCache>
            </c:numRef>
          </c:val>
          <c:extLst xmlns:c16r2="http://schemas.microsoft.com/office/drawing/2015/06/chart">
            <c:ext xmlns:c16="http://schemas.microsoft.com/office/drawing/2014/chart" uri="{C3380CC4-5D6E-409C-BE32-E72D297353CC}">
              <c16:uniqueId val="{00000002-D394-4148-9499-65859940BAE8}"/>
            </c:ext>
          </c:extLst>
        </c:ser>
        <c:dLbls/>
      </c:pie3DChart>
    </c:plotArea>
    <c:plotVisOnly val="1"/>
    <c:dispBlanksAs val="zero"/>
  </c:chart>
  <c:printSettings>
    <c:headerFooter/>
    <c:pageMargins b="0.78740157499999996" l="0.511811024" r="0.511811024" t="0.78740157499999996" header="0.31496062000000014" footer="0.31496062000000014"/>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0.16863415808665841"/>
          <c:y val="5.4505746873124879E-2"/>
          <c:w val="0.76974685056713255"/>
          <c:h val="0.90233676783725514"/>
        </c:manualLayout>
      </c:layout>
      <c:barChart>
        <c:barDir val="bar"/>
        <c:grouping val="clustered"/>
        <c:ser>
          <c:idx val="0"/>
          <c:order val="0"/>
          <c:dLbls>
            <c:spPr>
              <a:noFill/>
              <a:ln>
                <a:noFill/>
              </a:ln>
              <a:effectLst/>
            </c:spPr>
            <c:txPr>
              <a:bodyPr/>
              <a:lstStyle/>
              <a:p>
                <a:pPr>
                  <a:defRPr b="1"/>
                </a:pPr>
                <a:endParaRPr lang="pt-BR"/>
              </a:p>
            </c:txPr>
            <c:showVal val="1"/>
            <c:showCatName val="1"/>
            <c:extLst xmlns:c16r2="http://schemas.microsoft.com/office/drawing/2015/06/chart">
              <c:ext xmlns:c15="http://schemas.microsoft.com/office/drawing/2012/chart" uri="{CE6537A1-D6FC-4f65-9D91-7224C49458BB}">
                <c15:showLeaderLines val="0"/>
              </c:ext>
            </c:extLst>
          </c:dLbls>
          <c:cat>
            <c:strRef>
              <c:f>MARÇO!$B$4:$B$38</c:f>
              <c:strCache>
                <c:ptCount val="35"/>
                <c:pt idx="0">
                  <c:v>ASTC</c:v>
                </c:pt>
                <c:pt idx="1">
                  <c:v>COG</c:v>
                </c:pt>
                <c:pt idx="2">
                  <c:v>DAF</c:v>
                </c:pt>
                <c:pt idx="3">
                  <c:v>DAE</c:v>
                </c:pt>
                <c:pt idx="4">
                  <c:v>DCE</c:v>
                </c:pt>
                <c:pt idx="5">
                  <c:v>DAP</c:v>
                </c:pt>
                <c:pt idx="6">
                  <c:v>DCG</c:v>
                </c:pt>
                <c:pt idx="7">
                  <c:v>DLC</c:v>
                </c:pt>
                <c:pt idx="8">
                  <c:v>DMU</c:v>
                </c:pt>
                <c:pt idx="9">
                  <c:v>DGP</c:v>
                </c:pt>
                <c:pt idx="10">
                  <c:v>DIN</c:v>
                </c:pt>
                <c:pt idx="11">
                  <c:v>DPE</c:v>
                </c:pt>
                <c:pt idx="12">
                  <c:v>DRR</c:v>
                </c:pt>
                <c:pt idx="13">
                  <c:v>DGCE</c:v>
                </c:pt>
                <c:pt idx="14">
                  <c:v>DGPA</c:v>
                </c:pt>
                <c:pt idx="15">
                  <c:v>GCWRWD</c:v>
                </c:pt>
                <c:pt idx="16">
                  <c:v>GAGSC</c:v>
                </c:pt>
                <c:pt idx="17">
                  <c:v>GCHJN</c:v>
                </c:pt>
                <c:pt idx="18">
                  <c:v>GCLEC</c:v>
                </c:pt>
                <c:pt idx="19">
                  <c:v>GCJNAA</c:v>
                </c:pt>
                <c:pt idx="20">
                  <c:v>GCLRH</c:v>
                </c:pt>
                <c:pt idx="21">
                  <c:v>GASNI</c:v>
                </c:pt>
                <c:pt idx="22">
                  <c:v>GACMG</c:v>
                </c:pt>
                <c:pt idx="23">
                  <c:v>GCAMFJ</c:v>
                </c:pt>
                <c:pt idx="24">
                  <c:v>GCCFF</c:v>
                </c:pt>
                <c:pt idx="25">
                  <c:v>GCG</c:v>
                </c:pt>
                <c:pt idx="26">
                  <c:v>GAP</c:v>
                </c:pt>
                <c:pt idx="27">
                  <c:v>ACOM</c:v>
                </c:pt>
                <c:pt idx="28">
                  <c:v>ASMI</c:v>
                </c:pt>
                <c:pt idx="29">
                  <c:v>AUDI</c:v>
                </c:pt>
                <c:pt idx="30">
                  <c:v>ICON</c:v>
                </c:pt>
                <c:pt idx="31">
                  <c:v>OUVI</c:v>
                </c:pt>
                <c:pt idx="32">
                  <c:v>SEG</c:v>
                </c:pt>
                <c:pt idx="33">
                  <c:v>SERV À DISP.</c:v>
                </c:pt>
                <c:pt idx="34">
                  <c:v>GAVP</c:v>
                </c:pt>
              </c:strCache>
            </c:strRef>
          </c:cat>
          <c:val>
            <c:numRef>
              <c:f>MARÇO!$F$4:$F$38</c:f>
              <c:numCache>
                <c:formatCode>0.00</c:formatCode>
                <c:ptCount val="35"/>
                <c:pt idx="0">
                  <c:v>0</c:v>
                </c:pt>
                <c:pt idx="1">
                  <c:v>2.2400000000000002</c:v>
                </c:pt>
                <c:pt idx="2">
                  <c:v>6.11</c:v>
                </c:pt>
                <c:pt idx="3">
                  <c:v>3.87</c:v>
                </c:pt>
                <c:pt idx="4">
                  <c:v>8.35</c:v>
                </c:pt>
                <c:pt idx="5">
                  <c:v>6.11</c:v>
                </c:pt>
                <c:pt idx="6">
                  <c:v>0.41</c:v>
                </c:pt>
                <c:pt idx="7">
                  <c:v>7.54</c:v>
                </c:pt>
                <c:pt idx="8">
                  <c:v>8.9600000000000009</c:v>
                </c:pt>
                <c:pt idx="9">
                  <c:v>4.68</c:v>
                </c:pt>
                <c:pt idx="10">
                  <c:v>4.07</c:v>
                </c:pt>
                <c:pt idx="11">
                  <c:v>1.22</c:v>
                </c:pt>
                <c:pt idx="12">
                  <c:v>1.83</c:v>
                </c:pt>
                <c:pt idx="13">
                  <c:v>2.44</c:v>
                </c:pt>
                <c:pt idx="14">
                  <c:v>1.63</c:v>
                </c:pt>
                <c:pt idx="15">
                  <c:v>2.04</c:v>
                </c:pt>
                <c:pt idx="16">
                  <c:v>1.43</c:v>
                </c:pt>
                <c:pt idx="17">
                  <c:v>2.44</c:v>
                </c:pt>
                <c:pt idx="18">
                  <c:v>2.65</c:v>
                </c:pt>
                <c:pt idx="19">
                  <c:v>2.2400000000000002</c:v>
                </c:pt>
                <c:pt idx="20">
                  <c:v>2.2400000000000002</c:v>
                </c:pt>
                <c:pt idx="21">
                  <c:v>1.63</c:v>
                </c:pt>
                <c:pt idx="22">
                  <c:v>1.63</c:v>
                </c:pt>
                <c:pt idx="23">
                  <c:v>0.2</c:v>
                </c:pt>
                <c:pt idx="24">
                  <c:v>2.2400000000000002</c:v>
                </c:pt>
                <c:pt idx="25">
                  <c:v>0.61</c:v>
                </c:pt>
                <c:pt idx="26">
                  <c:v>4.07</c:v>
                </c:pt>
                <c:pt idx="27">
                  <c:v>2.04</c:v>
                </c:pt>
                <c:pt idx="28">
                  <c:v>4.07</c:v>
                </c:pt>
                <c:pt idx="29">
                  <c:v>1.02</c:v>
                </c:pt>
                <c:pt idx="30">
                  <c:v>2.2400000000000002</c:v>
                </c:pt>
                <c:pt idx="31">
                  <c:v>0.81</c:v>
                </c:pt>
                <c:pt idx="32">
                  <c:v>5.91</c:v>
                </c:pt>
                <c:pt idx="33">
                  <c:v>1.02</c:v>
                </c:pt>
                <c:pt idx="34">
                  <c:v>0</c:v>
                </c:pt>
              </c:numCache>
            </c:numRef>
          </c:val>
          <c:extLst xmlns:c16r2="http://schemas.microsoft.com/office/drawing/2015/06/chart">
            <c:ext xmlns:c16="http://schemas.microsoft.com/office/drawing/2014/chart" uri="{C3380CC4-5D6E-409C-BE32-E72D297353CC}">
              <c16:uniqueId val="{00000000-76EA-40E0-A067-D90AB739E07F}"/>
            </c:ext>
          </c:extLst>
        </c:ser>
        <c:dLbls/>
        <c:axId val="88451328"/>
        <c:axId val="88453120"/>
      </c:barChart>
      <c:catAx>
        <c:axId val="88451328"/>
        <c:scaling>
          <c:orientation val="minMax"/>
        </c:scaling>
        <c:axPos val="l"/>
        <c:numFmt formatCode="General" sourceLinked="0"/>
        <c:tickLblPos val="nextTo"/>
        <c:crossAx val="88453120"/>
        <c:crosses val="autoZero"/>
        <c:auto val="1"/>
        <c:lblAlgn val="ctr"/>
        <c:lblOffset val="100"/>
      </c:catAx>
      <c:valAx>
        <c:axId val="88453120"/>
        <c:scaling>
          <c:orientation val="minMax"/>
        </c:scaling>
        <c:axPos val="b"/>
        <c:majorGridlines>
          <c:spPr>
            <a:ln>
              <a:solidFill>
                <a:schemeClr val="bg1">
                  <a:lumMod val="75000"/>
                </a:schemeClr>
              </a:solidFill>
            </a:ln>
          </c:spPr>
        </c:majorGridlines>
        <c:numFmt formatCode="0.00" sourceLinked="1"/>
        <c:tickLblPos val="nextTo"/>
        <c:crossAx val="88451328"/>
        <c:crosses val="autoZero"/>
        <c:crossBetween val="between"/>
      </c:valAx>
    </c:plotArea>
    <c:plotVisOnly val="1"/>
    <c:dispBlanksAs val="gap"/>
  </c:chart>
  <c:txPr>
    <a:bodyPr/>
    <a:lstStyle/>
    <a:p>
      <a:pPr>
        <a:defRPr sz="800" baseline="0"/>
      </a:pPr>
      <a:endParaRPr lang="pt-BR"/>
    </a:p>
  </c:txPr>
  <c:printSettings>
    <c:headerFooter/>
    <c:pageMargins b="0.78740157499999996" l="0.511811024" r="0.511811024" t="0.78740157499999996" header="0.31496062000000036" footer="0.31496062000000036"/>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268432</xdr:colOff>
      <xdr:row>47</xdr:row>
      <xdr:rowOff>34637</xdr:rowOff>
    </xdr:from>
    <xdr:to>
      <xdr:col>3</xdr:col>
      <xdr:colOff>77931</xdr:colOff>
      <xdr:row>64</xdr:row>
      <xdr:rowOff>51955</xdr:rowOff>
    </xdr:to>
    <xdr:graphicFrame macro="">
      <xdr:nvGraphicFramePr>
        <xdr:cNvPr id="2" name="Gráfico 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268432</xdr:colOff>
      <xdr:row>47</xdr:row>
      <xdr:rowOff>34636</xdr:rowOff>
    </xdr:from>
    <xdr:to>
      <xdr:col>10</xdr:col>
      <xdr:colOff>346365</xdr:colOff>
      <xdr:row>64</xdr:row>
      <xdr:rowOff>51955</xdr:rowOff>
    </xdr:to>
    <xdr:graphicFrame macro="">
      <xdr:nvGraphicFramePr>
        <xdr:cNvPr id="3" name="Gráfico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34637</xdr:colOff>
      <xdr:row>47</xdr:row>
      <xdr:rowOff>8660</xdr:rowOff>
    </xdr:from>
    <xdr:to>
      <xdr:col>2</xdr:col>
      <xdr:colOff>225136</xdr:colOff>
      <xdr:row>64</xdr:row>
      <xdr:rowOff>25978</xdr:rowOff>
    </xdr:to>
    <xdr:graphicFrame macro="">
      <xdr:nvGraphicFramePr>
        <xdr:cNvPr id="2" name="Gráfico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277091</xdr:colOff>
      <xdr:row>47</xdr:row>
      <xdr:rowOff>25977</xdr:rowOff>
    </xdr:from>
    <xdr:to>
      <xdr:col>9</xdr:col>
      <xdr:colOff>744683</xdr:colOff>
      <xdr:row>64</xdr:row>
      <xdr:rowOff>43296</xdr:rowOff>
    </xdr:to>
    <xdr:graphicFrame macro="">
      <xdr:nvGraphicFramePr>
        <xdr:cNvPr id="3" name="Gráfico 2">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42</xdr:row>
      <xdr:rowOff>61478</xdr:rowOff>
    </xdr:from>
    <xdr:to>
      <xdr:col>4</xdr:col>
      <xdr:colOff>583622</xdr:colOff>
      <xdr:row>59</xdr:row>
      <xdr:rowOff>113433</xdr:rowOff>
    </xdr:to>
    <xdr:graphicFrame macro="">
      <xdr:nvGraphicFramePr>
        <xdr:cNvPr id="4" name="Gráfico 3">
          <a:extLst>
            <a:ext uri="{FF2B5EF4-FFF2-40B4-BE49-F238E27FC236}">
              <a16:creationId xmlns:a16="http://schemas.microsoft.com/office/drawing/2014/main" xmlns=""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60614</xdr:colOff>
      <xdr:row>42</xdr:row>
      <xdr:rowOff>51956</xdr:rowOff>
    </xdr:from>
    <xdr:to>
      <xdr:col>13</xdr:col>
      <xdr:colOff>588820</xdr:colOff>
      <xdr:row>75</xdr:row>
      <xdr:rowOff>129888</xdr:rowOff>
    </xdr:to>
    <xdr:graphicFrame macro="">
      <xdr:nvGraphicFramePr>
        <xdr:cNvPr id="6" name="Gráfico 5">
          <a:extLst>
            <a:ext uri="{FF2B5EF4-FFF2-40B4-BE49-F238E27FC236}">
              <a16:creationId xmlns:a16="http://schemas.microsoft.com/office/drawing/2014/main" xmlns=""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0.14751</cdr:x>
      <cdr:y>0.0574</cdr:y>
    </cdr:from>
    <cdr:to>
      <cdr:x>0.83333</cdr:x>
      <cdr:y>0.21148</cdr:y>
    </cdr:to>
    <cdr:sp macro="" textlink="">
      <cdr:nvSpPr>
        <cdr:cNvPr id="2" name="CaixaDeTexto 1"/>
        <cdr:cNvSpPr txBox="1"/>
      </cdr:nvSpPr>
      <cdr:spPr>
        <a:xfrm xmlns:a="http://schemas.openxmlformats.org/drawingml/2006/main">
          <a:off x="666749" y="164524"/>
          <a:ext cx="3099955" cy="4416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600" b="1"/>
            <a:t>Distribuição</a:t>
          </a:r>
          <a:r>
            <a:rPr lang="pt-BR" sz="1600" b="1" baseline="0"/>
            <a:t> Funcional do TCE/SC </a:t>
          </a:r>
          <a:endParaRPr lang="pt-BR" sz="1600" b="1"/>
        </a:p>
      </cdr:txBody>
    </cdr:sp>
  </cdr:relSizeAnchor>
</c:userShapes>
</file>

<file path=xl/drawings/drawing5.xml><?xml version="1.0" encoding="utf-8"?>
<c:userShapes xmlns:c="http://schemas.openxmlformats.org/drawingml/2006/chart">
  <cdr:relSizeAnchor xmlns:cdr="http://schemas.openxmlformats.org/drawingml/2006/chartDrawing">
    <cdr:from>
      <cdr:x>0.12471</cdr:x>
      <cdr:y>0.00647</cdr:y>
    </cdr:from>
    <cdr:to>
      <cdr:x>0.90881</cdr:x>
      <cdr:y>0.05525</cdr:y>
    </cdr:to>
    <cdr:sp macro="" textlink="">
      <cdr:nvSpPr>
        <cdr:cNvPr id="2" name="CaixaDeTexto 1"/>
        <cdr:cNvSpPr txBox="1"/>
      </cdr:nvSpPr>
      <cdr:spPr>
        <a:xfrm xmlns:a="http://schemas.openxmlformats.org/drawingml/2006/main">
          <a:off x="686823" y="45227"/>
          <a:ext cx="4318132" cy="3408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pt-BR" sz="1400" b="1"/>
            <a:t>Percentuais</a:t>
          </a:r>
          <a:r>
            <a:rPr lang="pt-BR" sz="1400" b="1" baseline="0"/>
            <a:t> de Distribuição Funcional por Setor do TCE/SC</a:t>
          </a:r>
          <a:endParaRPr lang="pt-BR" sz="1400" b="1"/>
        </a:p>
      </cdr:txBody>
    </cdr:sp>
  </cdr:relSizeAnchor>
</c:userShape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46"/>
  <sheetViews>
    <sheetView topLeftCell="A28" zoomScale="110" zoomScaleNormal="110" workbookViewId="0">
      <selection activeCell="A43" sqref="A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33" t="s">
        <v>64</v>
      </c>
      <c r="B1" s="33"/>
      <c r="C1" s="33"/>
      <c r="D1" s="33"/>
      <c r="E1" s="33"/>
      <c r="F1" s="33"/>
      <c r="G1" s="33"/>
      <c r="H1" s="33"/>
      <c r="I1" s="33"/>
      <c r="J1" s="33"/>
    </row>
    <row r="2" spans="1:10" ht="25.5" customHeight="1" thickBot="1">
      <c r="A2" s="34" t="s">
        <v>0</v>
      </c>
      <c r="B2" s="36" t="s">
        <v>35</v>
      </c>
      <c r="C2" s="36"/>
      <c r="D2" s="36" t="s">
        <v>8</v>
      </c>
      <c r="E2" s="36"/>
      <c r="F2" s="36" t="s">
        <v>1</v>
      </c>
      <c r="G2" s="36"/>
      <c r="H2" s="37" t="s">
        <v>27</v>
      </c>
      <c r="I2" s="38"/>
      <c r="J2" s="8" t="s">
        <v>0</v>
      </c>
    </row>
    <row r="3" spans="1:10" ht="15.75" thickBot="1">
      <c r="A3" s="35"/>
      <c r="B3" s="25" t="s">
        <v>36</v>
      </c>
      <c r="C3" s="25" t="s">
        <v>37</v>
      </c>
      <c r="D3" s="25" t="s">
        <v>2</v>
      </c>
      <c r="E3" s="25" t="s">
        <v>3</v>
      </c>
      <c r="F3" s="25" t="s">
        <v>2</v>
      </c>
      <c r="G3" s="25" t="s">
        <v>3</v>
      </c>
      <c r="H3" s="25" t="s">
        <v>2</v>
      </c>
      <c r="I3" s="25" t="s">
        <v>3</v>
      </c>
      <c r="J3" s="9" t="s">
        <v>26</v>
      </c>
    </row>
    <row r="4" spans="1:10">
      <c r="A4" s="1" t="s">
        <v>4</v>
      </c>
      <c r="B4" s="21"/>
      <c r="C4" s="21"/>
      <c r="D4" s="13">
        <v>0</v>
      </c>
      <c r="E4" s="14">
        <f t="shared" ref="E4:E38" si="0">(D4/D$39)*100</f>
        <v>0</v>
      </c>
      <c r="F4" s="13">
        <v>0</v>
      </c>
      <c r="G4" s="14">
        <f t="shared" ref="G4:G38" si="1">(F4/F$39)*100</f>
        <v>0</v>
      </c>
      <c r="H4" s="13">
        <v>0</v>
      </c>
      <c r="I4" s="14">
        <f t="shared" ref="I4:I38" si="2">(H4/H$39)*100</f>
        <v>0</v>
      </c>
      <c r="J4" s="7" t="s">
        <v>10</v>
      </c>
    </row>
    <row r="5" spans="1:10">
      <c r="A5" s="2" t="s">
        <v>41</v>
      </c>
      <c r="B5" s="11" t="s">
        <v>38</v>
      </c>
      <c r="C5" s="11"/>
      <c r="D5" s="10">
        <v>14</v>
      </c>
      <c r="E5" s="14">
        <f t="shared" si="0"/>
        <v>2.8056112224448899</v>
      </c>
      <c r="F5" s="10">
        <v>2</v>
      </c>
      <c r="G5" s="14">
        <f t="shared" si="1"/>
        <v>2.5641025641025639</v>
      </c>
      <c r="H5" s="10">
        <v>10</v>
      </c>
      <c r="I5" s="14">
        <f t="shared" si="2"/>
        <v>3.2467532467532463</v>
      </c>
      <c r="J5" s="5" t="s">
        <v>11</v>
      </c>
    </row>
    <row r="6" spans="1:10">
      <c r="A6" s="2" t="s">
        <v>52</v>
      </c>
      <c r="B6" s="11"/>
      <c r="C6" s="11" t="s">
        <v>38</v>
      </c>
      <c r="D6" s="10">
        <v>30</v>
      </c>
      <c r="E6" s="14">
        <f t="shared" si="0"/>
        <v>6.0120240480961922</v>
      </c>
      <c r="F6" s="10">
        <v>1</v>
      </c>
      <c r="G6" s="14">
        <f t="shared" si="1"/>
        <v>1.2820512820512819</v>
      </c>
      <c r="H6" s="10">
        <v>11</v>
      </c>
      <c r="I6" s="14">
        <f t="shared" si="2"/>
        <v>3.5714285714285712</v>
      </c>
      <c r="J6" s="5" t="s">
        <v>12</v>
      </c>
    </row>
    <row r="7" spans="1:10">
      <c r="A7" s="2" t="s">
        <v>53</v>
      </c>
      <c r="B7" s="11" t="s">
        <v>38</v>
      </c>
      <c r="C7" s="11"/>
      <c r="D7" s="10">
        <v>19</v>
      </c>
      <c r="E7" s="14">
        <f t="shared" si="0"/>
        <v>3.8076152304609221</v>
      </c>
      <c r="F7" s="10">
        <v>1</v>
      </c>
      <c r="G7" s="14">
        <f t="shared" si="1"/>
        <v>1.2820512820512819</v>
      </c>
      <c r="H7" s="10">
        <v>18</v>
      </c>
      <c r="I7" s="14">
        <f t="shared" si="2"/>
        <v>5.8441558441558437</v>
      </c>
      <c r="J7" s="5" t="s">
        <v>13</v>
      </c>
    </row>
    <row r="8" spans="1:10">
      <c r="A8" s="2" t="s">
        <v>42</v>
      </c>
      <c r="B8" s="11" t="s">
        <v>38</v>
      </c>
      <c r="C8" s="11"/>
      <c r="D8" s="10">
        <v>43</v>
      </c>
      <c r="E8" s="14">
        <f t="shared" si="0"/>
        <v>8.6172344689378768</v>
      </c>
      <c r="F8" s="10">
        <v>1</v>
      </c>
      <c r="G8" s="14">
        <f t="shared" si="1"/>
        <v>1.2820512820512819</v>
      </c>
      <c r="H8" s="10">
        <v>40</v>
      </c>
      <c r="I8" s="14">
        <f t="shared" si="2"/>
        <v>12.987012987012985</v>
      </c>
      <c r="J8" s="5" t="s">
        <v>14</v>
      </c>
    </row>
    <row r="9" spans="1:10">
      <c r="A9" s="2" t="s">
        <v>43</v>
      </c>
      <c r="B9" s="11" t="s">
        <v>38</v>
      </c>
      <c r="C9" s="11"/>
      <c r="D9" s="10">
        <v>31</v>
      </c>
      <c r="E9" s="14">
        <f t="shared" si="0"/>
        <v>6.2124248496993983</v>
      </c>
      <c r="F9" s="10">
        <v>1</v>
      </c>
      <c r="G9" s="14">
        <f t="shared" si="1"/>
        <v>1.2820512820512819</v>
      </c>
      <c r="H9" s="10">
        <v>28</v>
      </c>
      <c r="I9" s="14">
        <f t="shared" si="2"/>
        <v>9.0909090909090917</v>
      </c>
      <c r="J9" s="5" t="s">
        <v>15</v>
      </c>
    </row>
    <row r="10" spans="1:10">
      <c r="A10" s="2" t="s">
        <v>44</v>
      </c>
      <c r="B10" s="11" t="s">
        <v>38</v>
      </c>
      <c r="C10" s="11"/>
      <c r="D10" s="10">
        <v>4</v>
      </c>
      <c r="E10" s="14">
        <f t="shared" si="0"/>
        <v>0.80160320641282556</v>
      </c>
      <c r="F10" s="10">
        <v>0</v>
      </c>
      <c r="G10" s="14">
        <f t="shared" si="1"/>
        <v>0</v>
      </c>
      <c r="H10" s="10">
        <v>3</v>
      </c>
      <c r="I10" s="14">
        <f t="shared" si="2"/>
        <v>0.97402597402597402</v>
      </c>
      <c r="J10" s="5" t="s">
        <v>33</v>
      </c>
    </row>
    <row r="11" spans="1:10">
      <c r="A11" s="2" t="s">
        <v>40</v>
      </c>
      <c r="B11" s="11" t="s">
        <v>38</v>
      </c>
      <c r="C11" s="11"/>
      <c r="D11" s="10">
        <v>39</v>
      </c>
      <c r="E11" s="14">
        <f t="shared" si="0"/>
        <v>7.8156312625250495</v>
      </c>
      <c r="F11" s="10">
        <v>3</v>
      </c>
      <c r="G11" s="14">
        <f t="shared" si="1"/>
        <v>3.8461538461538463</v>
      </c>
      <c r="H11" s="10">
        <v>35</v>
      </c>
      <c r="I11" s="14">
        <f t="shared" si="2"/>
        <v>11.363636363636363</v>
      </c>
      <c r="J11" s="5" t="s">
        <v>16</v>
      </c>
    </row>
    <row r="12" spans="1:10">
      <c r="A12" s="2" t="s">
        <v>54</v>
      </c>
      <c r="B12" s="11" t="s">
        <v>38</v>
      </c>
      <c r="C12" s="11"/>
      <c r="D12" s="10">
        <v>47</v>
      </c>
      <c r="E12" s="14">
        <f t="shared" si="0"/>
        <v>9.4188376753507015</v>
      </c>
      <c r="F12" s="10">
        <v>1</v>
      </c>
      <c r="G12" s="14">
        <f t="shared" si="1"/>
        <v>1.2820512820512819</v>
      </c>
      <c r="H12" s="10">
        <v>44</v>
      </c>
      <c r="I12" s="14">
        <f t="shared" si="2"/>
        <v>14.285714285714285</v>
      </c>
      <c r="J12" s="5" t="s">
        <v>17</v>
      </c>
    </row>
    <row r="13" spans="1:10">
      <c r="A13" s="2" t="s">
        <v>45</v>
      </c>
      <c r="B13" s="11"/>
      <c r="C13" s="11" t="s">
        <v>38</v>
      </c>
      <c r="D13" s="10">
        <v>23</v>
      </c>
      <c r="E13" s="14">
        <f t="shared" si="0"/>
        <v>4.6092184368737472</v>
      </c>
      <c r="F13" s="10">
        <v>8</v>
      </c>
      <c r="G13" s="14">
        <f t="shared" si="1"/>
        <v>10.256410256410255</v>
      </c>
      <c r="H13" s="10">
        <v>9</v>
      </c>
      <c r="I13" s="14">
        <f t="shared" si="2"/>
        <v>2.9220779220779218</v>
      </c>
      <c r="J13" s="5" t="s">
        <v>34</v>
      </c>
    </row>
    <row r="14" spans="1:10">
      <c r="A14" s="2" t="s">
        <v>46</v>
      </c>
      <c r="B14" s="11"/>
      <c r="C14" s="11" t="s">
        <v>38</v>
      </c>
      <c r="D14" s="10">
        <v>20</v>
      </c>
      <c r="E14" s="14">
        <f t="shared" si="0"/>
        <v>4.0080160320641278</v>
      </c>
      <c r="F14" s="10">
        <v>3</v>
      </c>
      <c r="G14" s="14">
        <f t="shared" si="1"/>
        <v>3.8461538461538463</v>
      </c>
      <c r="H14" s="10">
        <v>14</v>
      </c>
      <c r="I14" s="14">
        <f t="shared" si="2"/>
        <v>4.5454545454545459</v>
      </c>
      <c r="J14" s="5" t="s">
        <v>18</v>
      </c>
    </row>
    <row r="15" spans="1:10">
      <c r="A15" s="2" t="s">
        <v>55</v>
      </c>
      <c r="B15" s="11"/>
      <c r="C15" s="11" t="s">
        <v>38</v>
      </c>
      <c r="D15" s="10">
        <v>7</v>
      </c>
      <c r="E15" s="14">
        <f t="shared" si="0"/>
        <v>1.402805611222445</v>
      </c>
      <c r="F15" s="10">
        <v>0</v>
      </c>
      <c r="G15" s="14">
        <f t="shared" si="1"/>
        <v>0</v>
      </c>
      <c r="H15" s="10">
        <v>5</v>
      </c>
      <c r="I15" s="14">
        <f t="shared" si="2"/>
        <v>1.6233766233766231</v>
      </c>
      <c r="J15" s="5" t="s">
        <v>19</v>
      </c>
    </row>
    <row r="16" spans="1:10">
      <c r="A16" s="2" t="s">
        <v>56</v>
      </c>
      <c r="B16" s="11" t="s">
        <v>38</v>
      </c>
      <c r="C16" s="11"/>
      <c r="D16" s="10">
        <v>8</v>
      </c>
      <c r="E16" s="14">
        <f t="shared" si="0"/>
        <v>1.6032064128256511</v>
      </c>
      <c r="F16" s="10">
        <v>0</v>
      </c>
      <c r="G16" s="14">
        <f t="shared" si="1"/>
        <v>0</v>
      </c>
      <c r="H16" s="10">
        <v>7</v>
      </c>
      <c r="I16" s="14">
        <f t="shared" si="2"/>
        <v>2.2727272727272729</v>
      </c>
      <c r="J16" s="5" t="s">
        <v>39</v>
      </c>
    </row>
    <row r="17" spans="1:10">
      <c r="A17" s="2" t="s">
        <v>57</v>
      </c>
      <c r="B17" s="11" t="s">
        <v>38</v>
      </c>
      <c r="C17" s="11"/>
      <c r="D17" s="10">
        <v>11</v>
      </c>
      <c r="E17" s="14">
        <f t="shared" si="0"/>
        <v>2.2044088176352705</v>
      </c>
      <c r="F17" s="10">
        <v>1</v>
      </c>
      <c r="G17" s="14">
        <f t="shared" si="1"/>
        <v>1.2820512820512819</v>
      </c>
      <c r="H17" s="10">
        <v>6</v>
      </c>
      <c r="I17" s="14">
        <f t="shared" si="2"/>
        <v>1.948051948051948</v>
      </c>
      <c r="J17" s="5" t="s">
        <v>20</v>
      </c>
    </row>
    <row r="18" spans="1:10">
      <c r="A18" s="2" t="s">
        <v>47</v>
      </c>
      <c r="B18" s="11"/>
      <c r="C18" s="11" t="s">
        <v>38</v>
      </c>
      <c r="D18" s="10">
        <v>7</v>
      </c>
      <c r="E18" s="14">
        <f t="shared" si="0"/>
        <v>1.402805611222445</v>
      </c>
      <c r="F18" s="10">
        <v>2</v>
      </c>
      <c r="G18" s="14">
        <f t="shared" si="1"/>
        <v>2.5641025641025639</v>
      </c>
      <c r="H18" s="10">
        <v>3</v>
      </c>
      <c r="I18" s="14">
        <f t="shared" si="2"/>
        <v>0.97402597402597402</v>
      </c>
      <c r="J18" s="5" t="s">
        <v>21</v>
      </c>
    </row>
    <row r="19" spans="1:10">
      <c r="A19" s="2" t="s">
        <v>66</v>
      </c>
      <c r="B19" s="11" t="s">
        <v>38</v>
      </c>
      <c r="C19" s="11"/>
      <c r="D19" s="10">
        <v>8</v>
      </c>
      <c r="E19" s="14">
        <f t="shared" si="0"/>
        <v>1.6032064128256511</v>
      </c>
      <c r="F19" s="10">
        <v>2</v>
      </c>
      <c r="G19" s="14">
        <f t="shared" si="1"/>
        <v>2.5641025641025639</v>
      </c>
      <c r="H19" s="10">
        <v>4</v>
      </c>
      <c r="I19" s="14">
        <f t="shared" si="2"/>
        <v>1.2987012987012987</v>
      </c>
      <c r="J19" s="5" t="s">
        <v>67</v>
      </c>
    </row>
    <row r="20" spans="1:10">
      <c r="A20" s="2" t="s">
        <v>68</v>
      </c>
      <c r="B20" s="11" t="s">
        <v>38</v>
      </c>
      <c r="C20" s="11"/>
      <c r="D20" s="10">
        <v>7</v>
      </c>
      <c r="E20" s="14">
        <f t="shared" si="0"/>
        <v>1.402805611222445</v>
      </c>
      <c r="F20" s="10">
        <v>2</v>
      </c>
      <c r="G20" s="14">
        <f t="shared" si="1"/>
        <v>2.5641025641025639</v>
      </c>
      <c r="H20" s="10">
        <v>3</v>
      </c>
      <c r="I20" s="14">
        <f t="shared" si="2"/>
        <v>0.97402597402597402</v>
      </c>
      <c r="J20" s="5" t="s">
        <v>69</v>
      </c>
    </row>
    <row r="21" spans="1:10">
      <c r="A21" s="2" t="s">
        <v>70</v>
      </c>
      <c r="B21" s="11" t="s">
        <v>38</v>
      </c>
      <c r="C21" s="11"/>
      <c r="D21" s="10">
        <v>8</v>
      </c>
      <c r="E21" s="14">
        <f t="shared" si="0"/>
        <v>1.6032064128256511</v>
      </c>
      <c r="F21" s="10">
        <v>1</v>
      </c>
      <c r="G21" s="14">
        <f t="shared" si="1"/>
        <v>1.2820512820512819</v>
      </c>
      <c r="H21" s="10">
        <v>4</v>
      </c>
      <c r="I21" s="14">
        <f t="shared" si="2"/>
        <v>1.2987012987012987</v>
      </c>
      <c r="J21" s="5" t="s">
        <v>71</v>
      </c>
    </row>
    <row r="22" spans="1:10">
      <c r="A22" s="2" t="s">
        <v>73</v>
      </c>
      <c r="B22" s="11" t="s">
        <v>38</v>
      </c>
      <c r="C22" s="11"/>
      <c r="D22" s="10">
        <v>11</v>
      </c>
      <c r="E22" s="14">
        <f t="shared" si="0"/>
        <v>2.2044088176352705</v>
      </c>
      <c r="F22" s="10">
        <v>2</v>
      </c>
      <c r="G22" s="14">
        <f t="shared" si="1"/>
        <v>2.5641025641025639</v>
      </c>
      <c r="H22" s="10">
        <v>7</v>
      </c>
      <c r="I22" s="14">
        <f t="shared" si="2"/>
        <v>2.2727272727272729</v>
      </c>
      <c r="J22" s="5" t="s">
        <v>65</v>
      </c>
    </row>
    <row r="23" spans="1:10">
      <c r="A23" s="2" t="s">
        <v>74</v>
      </c>
      <c r="B23" s="11" t="s">
        <v>38</v>
      </c>
      <c r="C23" s="11"/>
      <c r="D23" s="10">
        <v>11</v>
      </c>
      <c r="E23" s="14">
        <f t="shared" si="0"/>
        <v>2.2044088176352705</v>
      </c>
      <c r="F23" s="10">
        <v>4</v>
      </c>
      <c r="G23" s="14">
        <f t="shared" si="1"/>
        <v>5.1282051282051277</v>
      </c>
      <c r="H23" s="10">
        <v>3</v>
      </c>
      <c r="I23" s="14">
        <f t="shared" si="2"/>
        <v>0.97402597402597402</v>
      </c>
      <c r="J23" s="5" t="s">
        <v>79</v>
      </c>
    </row>
    <row r="24" spans="1:10">
      <c r="A24" s="2" t="s">
        <v>75</v>
      </c>
      <c r="B24" s="11" t="s">
        <v>38</v>
      </c>
      <c r="C24" s="11"/>
      <c r="D24" s="10">
        <v>10</v>
      </c>
      <c r="E24" s="14">
        <f t="shared" si="0"/>
        <v>2.0040080160320639</v>
      </c>
      <c r="F24" s="10">
        <v>5</v>
      </c>
      <c r="G24" s="14">
        <f t="shared" si="1"/>
        <v>6.4102564102564097</v>
      </c>
      <c r="H24" s="10">
        <v>3</v>
      </c>
      <c r="I24" s="14">
        <f t="shared" si="2"/>
        <v>0.97402597402597402</v>
      </c>
      <c r="J24" s="5" t="s">
        <v>80</v>
      </c>
    </row>
    <row r="25" spans="1:10">
      <c r="A25" s="2" t="s">
        <v>88</v>
      </c>
      <c r="B25" s="11" t="s">
        <v>38</v>
      </c>
      <c r="C25" s="11"/>
      <c r="D25" s="10">
        <v>11</v>
      </c>
      <c r="E25" s="14">
        <f t="shared" si="0"/>
        <v>2.2044088176352705</v>
      </c>
      <c r="F25" s="10">
        <v>5</v>
      </c>
      <c r="G25" s="14">
        <f t="shared" si="1"/>
        <v>6.4102564102564097</v>
      </c>
      <c r="H25" s="10">
        <v>5</v>
      </c>
      <c r="I25" s="14">
        <f t="shared" si="2"/>
        <v>1.6233766233766231</v>
      </c>
      <c r="J25" s="5" t="s">
        <v>87</v>
      </c>
    </row>
    <row r="26" spans="1:10">
      <c r="A26" s="2" t="s">
        <v>76</v>
      </c>
      <c r="B26" s="11" t="s">
        <v>38</v>
      </c>
      <c r="C26" s="11"/>
      <c r="D26" s="10">
        <v>5</v>
      </c>
      <c r="E26" s="14">
        <f t="shared" si="0"/>
        <v>1.002004008016032</v>
      </c>
      <c r="F26" s="10">
        <v>3</v>
      </c>
      <c r="G26" s="14">
        <f t="shared" si="1"/>
        <v>3.8461538461538463</v>
      </c>
      <c r="H26" s="10">
        <v>1</v>
      </c>
      <c r="I26" s="14">
        <f t="shared" si="2"/>
        <v>0.32467532467532467</v>
      </c>
      <c r="J26" s="5" t="s">
        <v>81</v>
      </c>
    </row>
    <row r="27" spans="1:10">
      <c r="A27" s="2" t="s">
        <v>77</v>
      </c>
      <c r="B27" s="11" t="s">
        <v>38</v>
      </c>
      <c r="C27" s="11"/>
      <c r="D27" s="10">
        <v>11</v>
      </c>
      <c r="E27" s="14">
        <f t="shared" si="0"/>
        <v>2.2044088176352705</v>
      </c>
      <c r="F27" s="10">
        <v>4</v>
      </c>
      <c r="G27" s="14">
        <f t="shared" si="1"/>
        <v>5.1282051282051277</v>
      </c>
      <c r="H27" s="10">
        <v>4</v>
      </c>
      <c r="I27" s="14">
        <f t="shared" si="2"/>
        <v>1.2987012987012987</v>
      </c>
      <c r="J27" s="5" t="s">
        <v>82</v>
      </c>
    </row>
    <row r="28" spans="1:10">
      <c r="A28" s="2" t="s">
        <v>78</v>
      </c>
      <c r="B28" s="11" t="s">
        <v>38</v>
      </c>
      <c r="C28" s="11"/>
      <c r="D28" s="10">
        <v>10</v>
      </c>
      <c r="E28" s="14">
        <f t="shared" si="0"/>
        <v>2.0040080160320639</v>
      </c>
      <c r="F28" s="10">
        <v>4</v>
      </c>
      <c r="G28" s="14">
        <f t="shared" si="1"/>
        <v>5.1282051282051277</v>
      </c>
      <c r="H28" s="10">
        <v>2</v>
      </c>
      <c r="I28" s="14">
        <f t="shared" si="2"/>
        <v>0.64935064935064934</v>
      </c>
      <c r="J28" s="5" t="s">
        <v>83</v>
      </c>
    </row>
    <row r="29" spans="1:10">
      <c r="A29" s="2" t="s">
        <v>48</v>
      </c>
      <c r="B29" s="11" t="s">
        <v>38</v>
      </c>
      <c r="C29" s="11"/>
      <c r="D29" s="10">
        <v>3</v>
      </c>
      <c r="E29" s="14">
        <f t="shared" si="0"/>
        <v>0.60120240480961928</v>
      </c>
      <c r="F29" s="10">
        <v>1</v>
      </c>
      <c r="G29" s="14">
        <f t="shared" si="1"/>
        <v>1.2820512820512819</v>
      </c>
      <c r="H29" s="10">
        <v>3</v>
      </c>
      <c r="I29" s="14">
        <f t="shared" si="2"/>
        <v>0.97402597402597402</v>
      </c>
      <c r="J29" s="5" t="s">
        <v>22</v>
      </c>
    </row>
    <row r="30" spans="1:10">
      <c r="A30" s="2" t="s">
        <v>58</v>
      </c>
      <c r="B30" s="11"/>
      <c r="C30" s="11" t="s">
        <v>38</v>
      </c>
      <c r="D30" s="10">
        <v>21</v>
      </c>
      <c r="E30" s="14">
        <f t="shared" si="0"/>
        <v>4.2084168336673349</v>
      </c>
      <c r="F30" s="10">
        <v>8</v>
      </c>
      <c r="G30" s="14">
        <f t="shared" si="1"/>
        <v>10.256410256410255</v>
      </c>
      <c r="H30" s="10">
        <v>4</v>
      </c>
      <c r="I30" s="14">
        <f t="shared" si="2"/>
        <v>1.2987012987012987</v>
      </c>
      <c r="J30" s="5" t="s">
        <v>23</v>
      </c>
    </row>
    <row r="31" spans="1:10">
      <c r="A31" s="2" t="s">
        <v>59</v>
      </c>
      <c r="B31" s="11"/>
      <c r="C31" s="11" t="s">
        <v>38</v>
      </c>
      <c r="D31" s="10">
        <v>11</v>
      </c>
      <c r="E31" s="14">
        <f t="shared" si="0"/>
        <v>2.2044088176352705</v>
      </c>
      <c r="F31" s="10">
        <v>3</v>
      </c>
      <c r="G31" s="14">
        <f t="shared" si="1"/>
        <v>3.8461538461538463</v>
      </c>
      <c r="H31" s="10">
        <v>2</v>
      </c>
      <c r="I31" s="14">
        <f t="shared" si="2"/>
        <v>0.64935064935064934</v>
      </c>
      <c r="J31" s="5" t="s">
        <v>28</v>
      </c>
    </row>
    <row r="32" spans="1:10">
      <c r="A32" s="2" t="s">
        <v>60</v>
      </c>
      <c r="B32" s="11"/>
      <c r="C32" s="11" t="s">
        <v>38</v>
      </c>
      <c r="D32" s="10">
        <v>18</v>
      </c>
      <c r="E32" s="14">
        <f t="shared" si="0"/>
        <v>3.6072144288577155</v>
      </c>
      <c r="F32" s="10">
        <v>3</v>
      </c>
      <c r="G32" s="14">
        <f t="shared" si="1"/>
        <v>3.8461538461538463</v>
      </c>
      <c r="H32" s="10">
        <v>0</v>
      </c>
      <c r="I32" s="14">
        <f t="shared" si="2"/>
        <v>0</v>
      </c>
      <c r="J32" s="5" t="s">
        <v>30</v>
      </c>
    </row>
    <row r="33" spans="1:10">
      <c r="A33" s="2" t="s">
        <v>61</v>
      </c>
      <c r="B33" s="11"/>
      <c r="C33" s="11" t="s">
        <v>38</v>
      </c>
      <c r="D33" s="10">
        <v>5</v>
      </c>
      <c r="E33" s="14">
        <f t="shared" si="0"/>
        <v>1.002004008016032</v>
      </c>
      <c r="F33" s="10">
        <v>0</v>
      </c>
      <c r="G33" s="14">
        <f t="shared" si="1"/>
        <v>0</v>
      </c>
      <c r="H33" s="10">
        <v>4</v>
      </c>
      <c r="I33" s="14">
        <f t="shared" si="2"/>
        <v>1.2987012987012987</v>
      </c>
      <c r="J33" s="5" t="s">
        <v>31</v>
      </c>
    </row>
    <row r="34" spans="1:10">
      <c r="A34" s="2" t="s">
        <v>62</v>
      </c>
      <c r="B34" s="11"/>
      <c r="C34" s="11" t="s">
        <v>38</v>
      </c>
      <c r="D34" s="10">
        <v>10</v>
      </c>
      <c r="E34" s="14">
        <f t="shared" si="0"/>
        <v>2.0040080160320639</v>
      </c>
      <c r="F34" s="10">
        <v>3</v>
      </c>
      <c r="G34" s="14">
        <f t="shared" si="1"/>
        <v>3.8461538461538463</v>
      </c>
      <c r="H34" s="10">
        <v>2</v>
      </c>
      <c r="I34" s="14">
        <f t="shared" si="2"/>
        <v>0.64935064935064934</v>
      </c>
      <c r="J34" s="5" t="s">
        <v>29</v>
      </c>
    </row>
    <row r="35" spans="1:10">
      <c r="A35" s="2" t="s">
        <v>63</v>
      </c>
      <c r="B35" s="11"/>
      <c r="C35" s="11" t="s">
        <v>38</v>
      </c>
      <c r="D35" s="10">
        <v>3</v>
      </c>
      <c r="E35" s="14">
        <f t="shared" si="0"/>
        <v>0.60120240480961928</v>
      </c>
      <c r="F35" s="10">
        <v>0</v>
      </c>
      <c r="G35" s="14">
        <f t="shared" si="1"/>
        <v>0</v>
      </c>
      <c r="H35" s="10">
        <v>3</v>
      </c>
      <c r="I35" s="14">
        <f t="shared" si="2"/>
        <v>0.97402597402597402</v>
      </c>
      <c r="J35" s="5" t="s">
        <v>32</v>
      </c>
    </row>
    <row r="36" spans="1:10" ht="15.75" customHeight="1">
      <c r="A36" s="2" t="s">
        <v>5</v>
      </c>
      <c r="B36" s="11"/>
      <c r="C36" s="11" t="s">
        <v>38</v>
      </c>
      <c r="D36" s="10">
        <v>28</v>
      </c>
      <c r="E36" s="14">
        <f t="shared" si="0"/>
        <v>5.6112224448897798</v>
      </c>
      <c r="F36" s="10">
        <v>4</v>
      </c>
      <c r="G36" s="14">
        <f t="shared" si="1"/>
        <v>5.1282051282051277</v>
      </c>
      <c r="H36" s="10">
        <v>16</v>
      </c>
      <c r="I36" s="14">
        <f t="shared" si="2"/>
        <v>5.1948051948051948</v>
      </c>
      <c r="J36" s="5" t="s">
        <v>24</v>
      </c>
    </row>
    <row r="37" spans="1:10">
      <c r="A37" s="23" t="s">
        <v>6</v>
      </c>
      <c r="B37" s="12"/>
      <c r="C37" s="12"/>
      <c r="D37" s="15">
        <v>4</v>
      </c>
      <c r="E37" s="14">
        <f t="shared" si="0"/>
        <v>0.80160320641282556</v>
      </c>
      <c r="F37" s="15">
        <v>0</v>
      </c>
      <c r="G37" s="14">
        <f t="shared" si="1"/>
        <v>0</v>
      </c>
      <c r="H37" s="15">
        <v>4</v>
      </c>
      <c r="I37" s="14">
        <f t="shared" si="2"/>
        <v>1.2987012987012987</v>
      </c>
      <c r="J37" s="24" t="s">
        <v>25</v>
      </c>
    </row>
    <row r="38" spans="1:10" ht="15.75" thickBot="1">
      <c r="A38" s="3" t="s">
        <v>85</v>
      </c>
      <c r="B38" s="12"/>
      <c r="C38" s="11" t="s">
        <v>38</v>
      </c>
      <c r="D38" s="15">
        <v>1</v>
      </c>
      <c r="E38" s="14">
        <f t="shared" si="0"/>
        <v>0.20040080160320639</v>
      </c>
      <c r="F38" s="15">
        <v>0</v>
      </c>
      <c r="G38" s="14">
        <f t="shared" si="1"/>
        <v>0</v>
      </c>
      <c r="H38" s="15">
        <v>1</v>
      </c>
      <c r="I38" s="14">
        <f t="shared" si="2"/>
        <v>0.32467532467532467</v>
      </c>
      <c r="J38" s="6" t="s">
        <v>84</v>
      </c>
    </row>
    <row r="39" spans="1:10" ht="15.75" thickBot="1">
      <c r="A39" s="4" t="s">
        <v>7</v>
      </c>
      <c r="B39" s="16"/>
      <c r="C39" s="4"/>
      <c r="D39" s="16">
        <f>SUM(D4:D38)</f>
        <v>499</v>
      </c>
      <c r="E39" s="17">
        <f t="shared" ref="E39:I39" si="3">SUM(E4:E38)</f>
        <v>99.999999999999957</v>
      </c>
      <c r="F39" s="16">
        <f>SUM(F4:F38)</f>
        <v>78</v>
      </c>
      <c r="G39" s="17">
        <f t="shared" si="3"/>
        <v>99.999999999999957</v>
      </c>
      <c r="H39" s="16">
        <f>SUM(H4:H38)</f>
        <v>308</v>
      </c>
      <c r="I39" s="17">
        <f t="shared" si="3"/>
        <v>100.00000000000007</v>
      </c>
    </row>
    <row r="40" spans="1:10">
      <c r="A40" s="28" t="s">
        <v>72</v>
      </c>
      <c r="B40" s="28"/>
      <c r="C40" s="28"/>
      <c r="D40" s="28"/>
      <c r="E40" s="28"/>
      <c r="F40" s="28"/>
      <c r="G40" s="28"/>
      <c r="H40" s="28"/>
      <c r="I40" s="28"/>
    </row>
    <row r="41" spans="1:10" ht="15.75" thickBot="1">
      <c r="A41" s="29" t="s">
        <v>9</v>
      </c>
      <c r="B41" s="29"/>
      <c r="C41" s="29"/>
      <c r="D41" s="29"/>
      <c r="E41" s="29"/>
      <c r="F41" s="29"/>
      <c r="G41" s="29"/>
      <c r="H41" s="29"/>
      <c r="I41" s="29"/>
    </row>
    <row r="42" spans="1:10" ht="33" customHeight="1" thickBot="1">
      <c r="A42" s="30" t="s">
        <v>89</v>
      </c>
      <c r="B42" s="31"/>
      <c r="C42" s="31"/>
      <c r="D42" s="31"/>
      <c r="E42" s="31"/>
      <c r="F42" s="31"/>
      <c r="G42" s="31"/>
      <c r="H42" s="31"/>
      <c r="I42" s="31"/>
      <c r="J42" s="32"/>
    </row>
    <row r="43" spans="1:10">
      <c r="A43" s="19" t="s">
        <v>51</v>
      </c>
      <c r="B43" s="20">
        <f>D4</f>
        <v>0</v>
      </c>
    </row>
    <row r="44" spans="1:10">
      <c r="A44" s="19" t="s">
        <v>49</v>
      </c>
      <c r="B44" s="20">
        <f>SUM(D38,D30:D36,D18,D13:D15,D6)</f>
        <v>184</v>
      </c>
    </row>
    <row r="45" spans="1:10">
      <c r="A45" s="19" t="s">
        <v>50</v>
      </c>
      <c r="B45" s="22">
        <f>SUM(D19:D29,D16:D17,D7:D12,D5)</f>
        <v>311</v>
      </c>
      <c r="C45" s="18"/>
    </row>
    <row r="46" spans="1:10">
      <c r="A46" s="19" t="s">
        <v>86</v>
      </c>
      <c r="B46">
        <f>D37</f>
        <v>4</v>
      </c>
      <c r="C46" s="18">
        <f>SUM(B43:B46)</f>
        <v>499</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J46"/>
  <sheetViews>
    <sheetView topLeftCell="A43" zoomScale="110" zoomScaleNormal="110" workbookViewId="0">
      <selection activeCell="B43" sqref="B43"/>
    </sheetView>
  </sheetViews>
  <sheetFormatPr defaultRowHeight="15"/>
  <cols>
    <col min="1" max="1" width="57" customWidth="1"/>
    <col min="2" max="2" width="8" bestFit="1" customWidth="1"/>
    <col min="3" max="3" width="5.7109375" customWidth="1"/>
    <col min="5" max="5" width="9" customWidth="1"/>
    <col min="6" max="6" width="9.140625" customWidth="1"/>
    <col min="9" max="9" width="9.140625" customWidth="1"/>
    <col min="10" max="10" width="11.5703125" customWidth="1"/>
  </cols>
  <sheetData>
    <row r="1" spans="1:10" ht="30" customHeight="1" thickBot="1">
      <c r="A1" s="33" t="s">
        <v>64</v>
      </c>
      <c r="B1" s="33"/>
      <c r="C1" s="33"/>
      <c r="D1" s="33"/>
      <c r="E1" s="33"/>
      <c r="F1" s="33"/>
      <c r="G1" s="33"/>
      <c r="H1" s="33"/>
      <c r="I1" s="33"/>
      <c r="J1" s="33"/>
    </row>
    <row r="2" spans="1:10" ht="25.5" customHeight="1" thickBot="1">
      <c r="A2" s="34" t="s">
        <v>0</v>
      </c>
      <c r="B2" s="36" t="s">
        <v>35</v>
      </c>
      <c r="C2" s="36"/>
      <c r="D2" s="36" t="s">
        <v>8</v>
      </c>
      <c r="E2" s="36"/>
      <c r="F2" s="36" t="s">
        <v>1</v>
      </c>
      <c r="G2" s="36"/>
      <c r="H2" s="37" t="s">
        <v>27</v>
      </c>
      <c r="I2" s="38"/>
      <c r="J2" s="8" t="s">
        <v>0</v>
      </c>
    </row>
    <row r="3" spans="1:10" ht="15.75" thickBot="1">
      <c r="A3" s="35"/>
      <c r="B3" s="26" t="s">
        <v>36</v>
      </c>
      <c r="C3" s="26" t="s">
        <v>37</v>
      </c>
      <c r="D3" s="26" t="s">
        <v>2</v>
      </c>
      <c r="E3" s="26" t="s">
        <v>3</v>
      </c>
      <c r="F3" s="26" t="s">
        <v>2</v>
      </c>
      <c r="G3" s="26" t="s">
        <v>3</v>
      </c>
      <c r="H3" s="26" t="s">
        <v>2</v>
      </c>
      <c r="I3" s="26" t="s">
        <v>3</v>
      </c>
      <c r="J3" s="9" t="s">
        <v>26</v>
      </c>
    </row>
    <row r="4" spans="1:10" ht="14.1" customHeight="1">
      <c r="A4" s="1" t="s">
        <v>4</v>
      </c>
      <c r="B4" s="21"/>
      <c r="C4" s="21"/>
      <c r="D4" s="13">
        <v>0</v>
      </c>
      <c r="E4" s="14">
        <f t="shared" ref="E4:E38" si="0">(D4/D$39)*100</f>
        <v>0</v>
      </c>
      <c r="F4" s="13">
        <v>0</v>
      </c>
      <c r="G4" s="14">
        <f t="shared" ref="G4:G38" si="1">(F4/F$39)*100</f>
        <v>0</v>
      </c>
      <c r="H4" s="13">
        <v>0</v>
      </c>
      <c r="I4" s="14">
        <f t="shared" ref="I4:I38" si="2">(H4/H$39)*100</f>
        <v>0</v>
      </c>
      <c r="J4" s="7" t="s">
        <v>10</v>
      </c>
    </row>
    <row r="5" spans="1:10" ht="14.1" customHeight="1">
      <c r="A5" s="2" t="s">
        <v>41</v>
      </c>
      <c r="B5" s="11" t="s">
        <v>38</v>
      </c>
      <c r="C5" s="11"/>
      <c r="D5" s="10">
        <v>12</v>
      </c>
      <c r="E5" s="14">
        <f t="shared" si="0"/>
        <v>2.3904382470119523</v>
      </c>
      <c r="F5" s="10">
        <v>2</v>
      </c>
      <c r="G5" s="14">
        <f t="shared" si="1"/>
        <v>2.5974025974025974</v>
      </c>
      <c r="H5" s="10">
        <v>9</v>
      </c>
      <c r="I5" s="14">
        <f t="shared" si="2"/>
        <v>2.9315960912052117</v>
      </c>
      <c r="J5" s="5" t="s">
        <v>11</v>
      </c>
    </row>
    <row r="6" spans="1:10" ht="14.1" customHeight="1">
      <c r="A6" s="2" t="s">
        <v>52</v>
      </c>
      <c r="B6" s="11"/>
      <c r="C6" s="11" t="s">
        <v>38</v>
      </c>
      <c r="D6" s="10">
        <v>30</v>
      </c>
      <c r="E6" s="14">
        <f t="shared" si="0"/>
        <v>5.9760956175298805</v>
      </c>
      <c r="F6" s="10">
        <v>1</v>
      </c>
      <c r="G6" s="14">
        <f t="shared" si="1"/>
        <v>1.2987012987012987</v>
      </c>
      <c r="H6" s="10">
        <v>11</v>
      </c>
      <c r="I6" s="14">
        <f t="shared" si="2"/>
        <v>3.5830618892508146</v>
      </c>
      <c r="J6" s="5" t="s">
        <v>12</v>
      </c>
    </row>
    <row r="7" spans="1:10" ht="14.1" customHeight="1">
      <c r="A7" s="2" t="s">
        <v>53</v>
      </c>
      <c r="B7" s="11" t="s">
        <v>38</v>
      </c>
      <c r="C7" s="11"/>
      <c r="D7" s="10">
        <v>19</v>
      </c>
      <c r="E7" s="14">
        <f t="shared" si="0"/>
        <v>3.7848605577689245</v>
      </c>
      <c r="F7" s="10">
        <v>1</v>
      </c>
      <c r="G7" s="14">
        <f t="shared" si="1"/>
        <v>1.2987012987012987</v>
      </c>
      <c r="H7" s="10">
        <v>18</v>
      </c>
      <c r="I7" s="14">
        <f t="shared" si="2"/>
        <v>5.8631921824104234</v>
      </c>
      <c r="J7" s="5" t="s">
        <v>13</v>
      </c>
    </row>
    <row r="8" spans="1:10" ht="14.1" customHeight="1">
      <c r="A8" s="2" t="s">
        <v>42</v>
      </c>
      <c r="B8" s="11" t="s">
        <v>38</v>
      </c>
      <c r="C8" s="11"/>
      <c r="D8" s="10">
        <v>43</v>
      </c>
      <c r="E8" s="14">
        <f t="shared" si="0"/>
        <v>8.5657370517928282</v>
      </c>
      <c r="F8" s="10">
        <v>1</v>
      </c>
      <c r="G8" s="14">
        <f t="shared" si="1"/>
        <v>1.2987012987012987</v>
      </c>
      <c r="H8" s="10">
        <v>40</v>
      </c>
      <c r="I8" s="14">
        <f t="shared" si="2"/>
        <v>13.029315960912053</v>
      </c>
      <c r="J8" s="5" t="s">
        <v>14</v>
      </c>
    </row>
    <row r="9" spans="1:10" ht="14.1" customHeight="1">
      <c r="A9" s="2" t="s">
        <v>43</v>
      </c>
      <c r="B9" s="11" t="s">
        <v>38</v>
      </c>
      <c r="C9" s="11"/>
      <c r="D9" s="10">
        <v>30</v>
      </c>
      <c r="E9" s="14">
        <f t="shared" si="0"/>
        <v>5.9760956175298805</v>
      </c>
      <c r="F9" s="10">
        <v>1</v>
      </c>
      <c r="G9" s="14">
        <f t="shared" si="1"/>
        <v>1.2987012987012987</v>
      </c>
      <c r="H9" s="10">
        <v>27</v>
      </c>
      <c r="I9" s="14">
        <f t="shared" si="2"/>
        <v>8.7947882736156355</v>
      </c>
      <c r="J9" s="5" t="s">
        <v>15</v>
      </c>
    </row>
    <row r="10" spans="1:10" ht="14.1" customHeight="1">
      <c r="A10" s="2" t="s">
        <v>44</v>
      </c>
      <c r="B10" s="11" t="s">
        <v>38</v>
      </c>
      <c r="C10" s="11"/>
      <c r="D10" s="10">
        <v>4</v>
      </c>
      <c r="E10" s="14">
        <f t="shared" si="0"/>
        <v>0.79681274900398402</v>
      </c>
      <c r="F10" s="10">
        <v>0</v>
      </c>
      <c r="G10" s="14">
        <f t="shared" si="1"/>
        <v>0</v>
      </c>
      <c r="H10" s="10">
        <v>3</v>
      </c>
      <c r="I10" s="14">
        <f t="shared" si="2"/>
        <v>0.97719869706840379</v>
      </c>
      <c r="J10" s="5" t="s">
        <v>33</v>
      </c>
    </row>
    <row r="11" spans="1:10" ht="14.1" customHeight="1">
      <c r="A11" s="2" t="s">
        <v>40</v>
      </c>
      <c r="B11" s="11" t="s">
        <v>38</v>
      </c>
      <c r="C11" s="11"/>
      <c r="D11" s="10">
        <v>38</v>
      </c>
      <c r="E11" s="14">
        <f t="shared" si="0"/>
        <v>7.569721115537849</v>
      </c>
      <c r="F11" s="10">
        <v>3</v>
      </c>
      <c r="G11" s="14">
        <f t="shared" si="1"/>
        <v>3.8961038961038961</v>
      </c>
      <c r="H11" s="10">
        <v>34</v>
      </c>
      <c r="I11" s="14">
        <f t="shared" si="2"/>
        <v>11.074918566775244</v>
      </c>
      <c r="J11" s="5" t="s">
        <v>16</v>
      </c>
    </row>
    <row r="12" spans="1:10" ht="14.1" customHeight="1">
      <c r="A12" s="2" t="s">
        <v>54</v>
      </c>
      <c r="B12" s="11" t="s">
        <v>38</v>
      </c>
      <c r="C12" s="11"/>
      <c r="D12" s="10">
        <v>46</v>
      </c>
      <c r="E12" s="14">
        <f t="shared" si="0"/>
        <v>9.1633466135458175</v>
      </c>
      <c r="F12" s="10">
        <v>1</v>
      </c>
      <c r="G12" s="14">
        <f t="shared" si="1"/>
        <v>1.2987012987012987</v>
      </c>
      <c r="H12" s="10">
        <v>43</v>
      </c>
      <c r="I12" s="14">
        <f t="shared" si="2"/>
        <v>14.006514657980457</v>
      </c>
      <c r="J12" s="5" t="s">
        <v>17</v>
      </c>
    </row>
    <row r="13" spans="1:10" ht="14.1" customHeight="1">
      <c r="A13" s="2" t="s">
        <v>45</v>
      </c>
      <c r="B13" s="11"/>
      <c r="C13" s="11" t="s">
        <v>38</v>
      </c>
      <c r="D13" s="10">
        <v>23</v>
      </c>
      <c r="E13" s="14">
        <f t="shared" si="0"/>
        <v>4.5816733067729087</v>
      </c>
      <c r="F13" s="10">
        <v>8</v>
      </c>
      <c r="G13" s="14">
        <f t="shared" si="1"/>
        <v>10.38961038961039</v>
      </c>
      <c r="H13" s="10">
        <v>9</v>
      </c>
      <c r="I13" s="14">
        <f t="shared" si="2"/>
        <v>2.9315960912052117</v>
      </c>
      <c r="J13" s="5" t="s">
        <v>34</v>
      </c>
    </row>
    <row r="14" spans="1:10" ht="14.1" customHeight="1">
      <c r="A14" s="2" t="s">
        <v>46</v>
      </c>
      <c r="B14" s="11"/>
      <c r="C14" s="11" t="s">
        <v>38</v>
      </c>
      <c r="D14" s="10">
        <v>20</v>
      </c>
      <c r="E14" s="14">
        <f t="shared" si="0"/>
        <v>3.9840637450199203</v>
      </c>
      <c r="F14" s="10">
        <v>3</v>
      </c>
      <c r="G14" s="14">
        <f t="shared" si="1"/>
        <v>3.8961038961038961</v>
      </c>
      <c r="H14" s="10">
        <v>13</v>
      </c>
      <c r="I14" s="14">
        <f t="shared" si="2"/>
        <v>4.234527687296417</v>
      </c>
      <c r="J14" s="5" t="s">
        <v>18</v>
      </c>
    </row>
    <row r="15" spans="1:10" ht="14.1" customHeight="1">
      <c r="A15" s="2" t="s">
        <v>55</v>
      </c>
      <c r="B15" s="11"/>
      <c r="C15" s="11" t="s">
        <v>38</v>
      </c>
      <c r="D15" s="10">
        <v>7</v>
      </c>
      <c r="E15" s="14">
        <f t="shared" si="0"/>
        <v>1.394422310756972</v>
      </c>
      <c r="F15" s="10">
        <v>0</v>
      </c>
      <c r="G15" s="14">
        <f t="shared" si="1"/>
        <v>0</v>
      </c>
      <c r="H15" s="10">
        <v>5</v>
      </c>
      <c r="I15" s="14">
        <f t="shared" si="2"/>
        <v>1.6286644951140066</v>
      </c>
      <c r="J15" s="5" t="s">
        <v>19</v>
      </c>
    </row>
    <row r="16" spans="1:10" ht="14.1" customHeight="1">
      <c r="A16" s="2" t="s">
        <v>56</v>
      </c>
      <c r="B16" s="11" t="s">
        <v>38</v>
      </c>
      <c r="C16" s="11"/>
      <c r="D16" s="10">
        <v>9</v>
      </c>
      <c r="E16" s="14">
        <f t="shared" si="0"/>
        <v>1.7928286852589643</v>
      </c>
      <c r="F16" s="10">
        <v>0</v>
      </c>
      <c r="G16" s="14">
        <f t="shared" si="1"/>
        <v>0</v>
      </c>
      <c r="H16" s="10">
        <v>7</v>
      </c>
      <c r="I16" s="14">
        <f t="shared" si="2"/>
        <v>2.2801302931596092</v>
      </c>
      <c r="J16" s="5" t="s">
        <v>39</v>
      </c>
    </row>
    <row r="17" spans="1:10" ht="14.1" customHeight="1">
      <c r="A17" s="2" t="s">
        <v>57</v>
      </c>
      <c r="B17" s="11" t="s">
        <v>38</v>
      </c>
      <c r="C17" s="11"/>
      <c r="D17" s="10">
        <v>12</v>
      </c>
      <c r="E17" s="14">
        <f t="shared" si="0"/>
        <v>2.3904382470119523</v>
      </c>
      <c r="F17" s="10">
        <v>1</v>
      </c>
      <c r="G17" s="14">
        <f t="shared" si="1"/>
        <v>1.2987012987012987</v>
      </c>
      <c r="H17" s="10">
        <v>8</v>
      </c>
      <c r="I17" s="14">
        <f t="shared" si="2"/>
        <v>2.6058631921824107</v>
      </c>
      <c r="J17" s="5" t="s">
        <v>20</v>
      </c>
    </row>
    <row r="18" spans="1:10" ht="14.1" customHeight="1">
      <c r="A18" s="2" t="s">
        <v>47</v>
      </c>
      <c r="B18" s="11"/>
      <c r="C18" s="11" t="s">
        <v>38</v>
      </c>
      <c r="D18" s="10">
        <v>8</v>
      </c>
      <c r="E18" s="14">
        <f t="shared" si="0"/>
        <v>1.593625498007968</v>
      </c>
      <c r="F18" s="10">
        <v>2</v>
      </c>
      <c r="G18" s="14">
        <f t="shared" si="1"/>
        <v>2.5974025974025974</v>
      </c>
      <c r="H18" s="10">
        <v>4</v>
      </c>
      <c r="I18" s="14">
        <f t="shared" si="2"/>
        <v>1.3029315960912053</v>
      </c>
      <c r="J18" s="5" t="s">
        <v>21</v>
      </c>
    </row>
    <row r="19" spans="1:10" ht="14.1" customHeight="1">
      <c r="A19" s="2" t="s">
        <v>66</v>
      </c>
      <c r="B19" s="11" t="s">
        <v>38</v>
      </c>
      <c r="C19" s="11"/>
      <c r="D19" s="10">
        <v>8</v>
      </c>
      <c r="E19" s="14">
        <f t="shared" si="0"/>
        <v>1.593625498007968</v>
      </c>
      <c r="F19" s="10">
        <v>2</v>
      </c>
      <c r="G19" s="14">
        <f t="shared" si="1"/>
        <v>2.5974025974025974</v>
      </c>
      <c r="H19" s="10">
        <v>4</v>
      </c>
      <c r="I19" s="14">
        <f t="shared" si="2"/>
        <v>1.3029315960912053</v>
      </c>
      <c r="J19" s="5" t="s">
        <v>67</v>
      </c>
    </row>
    <row r="20" spans="1:10" ht="14.1" customHeight="1">
      <c r="A20" s="2" t="s">
        <v>68</v>
      </c>
      <c r="B20" s="11" t="s">
        <v>38</v>
      </c>
      <c r="C20" s="11"/>
      <c r="D20" s="10">
        <v>7</v>
      </c>
      <c r="E20" s="14">
        <f t="shared" si="0"/>
        <v>1.394422310756972</v>
      </c>
      <c r="F20" s="10">
        <v>2</v>
      </c>
      <c r="G20" s="14">
        <f t="shared" si="1"/>
        <v>2.5974025974025974</v>
      </c>
      <c r="H20" s="10">
        <v>3</v>
      </c>
      <c r="I20" s="14">
        <f t="shared" si="2"/>
        <v>0.97719869706840379</v>
      </c>
      <c r="J20" s="5" t="s">
        <v>69</v>
      </c>
    </row>
    <row r="21" spans="1:10" ht="14.1" customHeight="1">
      <c r="A21" s="2" t="s">
        <v>70</v>
      </c>
      <c r="B21" s="11" t="s">
        <v>38</v>
      </c>
      <c r="C21" s="11"/>
      <c r="D21" s="10">
        <v>8</v>
      </c>
      <c r="E21" s="14">
        <f t="shared" si="0"/>
        <v>1.593625498007968</v>
      </c>
      <c r="F21" s="10">
        <v>1</v>
      </c>
      <c r="G21" s="14">
        <f t="shared" si="1"/>
        <v>1.2987012987012987</v>
      </c>
      <c r="H21" s="10">
        <v>4</v>
      </c>
      <c r="I21" s="14">
        <f t="shared" si="2"/>
        <v>1.3029315960912053</v>
      </c>
      <c r="J21" s="5" t="s">
        <v>71</v>
      </c>
    </row>
    <row r="22" spans="1:10" ht="14.1" customHeight="1">
      <c r="A22" s="2" t="s">
        <v>73</v>
      </c>
      <c r="B22" s="11" t="s">
        <v>38</v>
      </c>
      <c r="C22" s="11"/>
      <c r="D22" s="10">
        <v>4</v>
      </c>
      <c r="E22" s="14">
        <f t="shared" si="0"/>
        <v>0.79681274900398402</v>
      </c>
      <c r="F22" s="10">
        <v>2</v>
      </c>
      <c r="G22" s="14">
        <f t="shared" si="1"/>
        <v>2.5974025974025974</v>
      </c>
      <c r="H22" s="10">
        <v>1</v>
      </c>
      <c r="I22" s="14">
        <f t="shared" si="2"/>
        <v>0.32573289902280134</v>
      </c>
      <c r="J22" s="5" t="s">
        <v>65</v>
      </c>
    </row>
    <row r="23" spans="1:10" ht="14.1" customHeight="1">
      <c r="A23" s="2" t="s">
        <v>74</v>
      </c>
      <c r="B23" s="11" t="s">
        <v>38</v>
      </c>
      <c r="C23" s="11"/>
      <c r="D23" s="10">
        <v>11</v>
      </c>
      <c r="E23" s="14">
        <f t="shared" si="0"/>
        <v>2.1912350597609564</v>
      </c>
      <c r="F23" s="10">
        <v>4</v>
      </c>
      <c r="G23" s="14">
        <f t="shared" si="1"/>
        <v>5.1948051948051948</v>
      </c>
      <c r="H23" s="10">
        <v>3</v>
      </c>
      <c r="I23" s="14">
        <f t="shared" si="2"/>
        <v>0.97719869706840379</v>
      </c>
      <c r="J23" s="5" t="s">
        <v>79</v>
      </c>
    </row>
    <row r="24" spans="1:10" ht="14.1" customHeight="1">
      <c r="A24" s="2" t="s">
        <v>75</v>
      </c>
      <c r="B24" s="11" t="s">
        <v>38</v>
      </c>
      <c r="C24" s="11"/>
      <c r="D24" s="10">
        <v>12</v>
      </c>
      <c r="E24" s="14">
        <f t="shared" si="0"/>
        <v>2.3904382470119523</v>
      </c>
      <c r="F24" s="10">
        <v>6</v>
      </c>
      <c r="G24" s="14">
        <f t="shared" si="1"/>
        <v>7.7922077922077921</v>
      </c>
      <c r="H24" s="10">
        <v>3</v>
      </c>
      <c r="I24" s="14">
        <f t="shared" si="2"/>
        <v>0.97719869706840379</v>
      </c>
      <c r="J24" s="5" t="s">
        <v>80</v>
      </c>
    </row>
    <row r="25" spans="1:10" ht="14.1" customHeight="1">
      <c r="A25" s="2" t="s">
        <v>88</v>
      </c>
      <c r="B25" s="11" t="s">
        <v>38</v>
      </c>
      <c r="C25" s="11"/>
      <c r="D25" s="10">
        <v>10</v>
      </c>
      <c r="E25" s="14">
        <f t="shared" si="0"/>
        <v>1.9920318725099602</v>
      </c>
      <c r="F25" s="10">
        <v>5</v>
      </c>
      <c r="G25" s="14">
        <f t="shared" si="1"/>
        <v>6.4935064935064926</v>
      </c>
      <c r="H25" s="10">
        <v>5</v>
      </c>
      <c r="I25" s="14">
        <f t="shared" si="2"/>
        <v>1.6286644951140066</v>
      </c>
      <c r="J25" s="5" t="s">
        <v>87</v>
      </c>
    </row>
    <row r="26" spans="1:10" ht="14.1" customHeight="1">
      <c r="A26" s="2" t="s">
        <v>76</v>
      </c>
      <c r="B26" s="11" t="s">
        <v>38</v>
      </c>
      <c r="C26" s="11"/>
      <c r="D26" s="10">
        <v>12</v>
      </c>
      <c r="E26" s="14">
        <f t="shared" si="0"/>
        <v>2.3904382470119523</v>
      </c>
      <c r="F26" s="10">
        <v>7</v>
      </c>
      <c r="G26" s="14">
        <f t="shared" si="1"/>
        <v>9.0909090909090917</v>
      </c>
      <c r="H26" s="10">
        <v>3</v>
      </c>
      <c r="I26" s="14">
        <f t="shared" si="2"/>
        <v>0.97719869706840379</v>
      </c>
      <c r="J26" s="5" t="s">
        <v>81</v>
      </c>
    </row>
    <row r="27" spans="1:10" ht="14.1" customHeight="1">
      <c r="A27" s="2" t="s">
        <v>77</v>
      </c>
      <c r="B27" s="11" t="s">
        <v>38</v>
      </c>
      <c r="C27" s="11"/>
      <c r="D27" s="10">
        <v>11</v>
      </c>
      <c r="E27" s="14">
        <f t="shared" si="0"/>
        <v>2.1912350597609564</v>
      </c>
      <c r="F27" s="10">
        <v>3</v>
      </c>
      <c r="G27" s="14">
        <f t="shared" si="1"/>
        <v>3.8961038961038961</v>
      </c>
      <c r="H27" s="10">
        <v>4</v>
      </c>
      <c r="I27" s="14">
        <f t="shared" si="2"/>
        <v>1.3029315960912053</v>
      </c>
      <c r="J27" s="5" t="s">
        <v>82</v>
      </c>
    </row>
    <row r="28" spans="1:10" ht="14.1" customHeight="1">
      <c r="A28" s="2" t="s">
        <v>78</v>
      </c>
      <c r="B28" s="11" t="s">
        <v>38</v>
      </c>
      <c r="C28" s="11"/>
      <c r="D28" s="10">
        <v>10</v>
      </c>
      <c r="E28" s="14">
        <f t="shared" si="0"/>
        <v>1.9920318725099602</v>
      </c>
      <c r="F28" s="10">
        <v>4</v>
      </c>
      <c r="G28" s="14">
        <f t="shared" si="1"/>
        <v>5.1948051948051948</v>
      </c>
      <c r="H28" s="10">
        <v>2</v>
      </c>
      <c r="I28" s="14">
        <f t="shared" si="2"/>
        <v>0.65146579804560267</v>
      </c>
      <c r="J28" s="5" t="s">
        <v>83</v>
      </c>
    </row>
    <row r="29" spans="1:10" ht="14.1" customHeight="1">
      <c r="A29" s="2" t="s">
        <v>48</v>
      </c>
      <c r="B29" s="11" t="s">
        <v>38</v>
      </c>
      <c r="C29" s="11"/>
      <c r="D29" s="10">
        <v>3</v>
      </c>
      <c r="E29" s="14">
        <f t="shared" si="0"/>
        <v>0.59760956175298807</v>
      </c>
      <c r="F29" s="10">
        <v>1</v>
      </c>
      <c r="G29" s="14">
        <f t="shared" si="1"/>
        <v>1.2987012987012987</v>
      </c>
      <c r="H29" s="10">
        <v>3</v>
      </c>
      <c r="I29" s="14">
        <f t="shared" si="2"/>
        <v>0.97719869706840379</v>
      </c>
      <c r="J29" s="5" t="s">
        <v>22</v>
      </c>
    </row>
    <row r="30" spans="1:10" ht="14.1" customHeight="1">
      <c r="A30" s="2" t="s">
        <v>58</v>
      </c>
      <c r="B30" s="11"/>
      <c r="C30" s="11" t="s">
        <v>38</v>
      </c>
      <c r="D30" s="10">
        <v>21</v>
      </c>
      <c r="E30" s="14">
        <f t="shared" si="0"/>
        <v>4.1832669322709162</v>
      </c>
      <c r="F30" s="10">
        <v>3</v>
      </c>
      <c r="G30" s="14">
        <f t="shared" si="1"/>
        <v>3.8961038961038961</v>
      </c>
      <c r="H30" s="10">
        <v>7</v>
      </c>
      <c r="I30" s="14">
        <f t="shared" si="2"/>
        <v>2.2801302931596092</v>
      </c>
      <c r="J30" s="5" t="s">
        <v>23</v>
      </c>
    </row>
    <row r="31" spans="1:10" ht="14.1" customHeight="1">
      <c r="A31" s="2" t="s">
        <v>59</v>
      </c>
      <c r="B31" s="11"/>
      <c r="C31" s="11" t="s">
        <v>38</v>
      </c>
      <c r="D31" s="10">
        <v>10</v>
      </c>
      <c r="E31" s="14">
        <f t="shared" si="0"/>
        <v>1.9920318725099602</v>
      </c>
      <c r="F31" s="10">
        <v>3</v>
      </c>
      <c r="G31" s="14">
        <f t="shared" si="1"/>
        <v>3.8961038961038961</v>
      </c>
      <c r="H31" s="10">
        <v>1</v>
      </c>
      <c r="I31" s="14">
        <f t="shared" si="2"/>
        <v>0.32573289902280134</v>
      </c>
      <c r="J31" s="5" t="s">
        <v>28</v>
      </c>
    </row>
    <row r="32" spans="1:10" ht="14.1" customHeight="1">
      <c r="A32" s="2" t="s">
        <v>60</v>
      </c>
      <c r="B32" s="11"/>
      <c r="C32" s="11" t="s">
        <v>38</v>
      </c>
      <c r="D32" s="10">
        <v>19</v>
      </c>
      <c r="E32" s="14">
        <f t="shared" si="0"/>
        <v>3.7848605577689245</v>
      </c>
      <c r="F32" s="10">
        <v>3</v>
      </c>
      <c r="G32" s="14">
        <f t="shared" si="1"/>
        <v>3.8961038961038961</v>
      </c>
      <c r="H32" s="10">
        <v>0</v>
      </c>
      <c r="I32" s="14">
        <f t="shared" si="2"/>
        <v>0</v>
      </c>
      <c r="J32" s="5" t="s">
        <v>30</v>
      </c>
    </row>
    <row r="33" spans="1:10" ht="14.1" customHeight="1">
      <c r="A33" s="2" t="s">
        <v>61</v>
      </c>
      <c r="B33" s="11"/>
      <c r="C33" s="11" t="s">
        <v>38</v>
      </c>
      <c r="D33" s="10">
        <v>5</v>
      </c>
      <c r="E33" s="14">
        <f t="shared" si="0"/>
        <v>0.99601593625498008</v>
      </c>
      <c r="F33" s="10">
        <v>0</v>
      </c>
      <c r="G33" s="14">
        <f t="shared" si="1"/>
        <v>0</v>
      </c>
      <c r="H33" s="10">
        <v>4</v>
      </c>
      <c r="I33" s="14">
        <f t="shared" si="2"/>
        <v>1.3029315960912053</v>
      </c>
      <c r="J33" s="5" t="s">
        <v>31</v>
      </c>
    </row>
    <row r="34" spans="1:10" ht="14.1" customHeight="1">
      <c r="A34" s="2" t="s">
        <v>62</v>
      </c>
      <c r="B34" s="11"/>
      <c r="C34" s="11" t="s">
        <v>38</v>
      </c>
      <c r="D34" s="10">
        <v>11</v>
      </c>
      <c r="E34" s="14">
        <f t="shared" si="0"/>
        <v>2.1912350597609564</v>
      </c>
      <c r="F34" s="10">
        <v>3</v>
      </c>
      <c r="G34" s="14">
        <f t="shared" si="1"/>
        <v>3.8961038961038961</v>
      </c>
      <c r="H34" s="10">
        <v>3</v>
      </c>
      <c r="I34" s="14">
        <f t="shared" si="2"/>
        <v>0.97719869706840379</v>
      </c>
      <c r="J34" s="5" t="s">
        <v>29</v>
      </c>
    </row>
    <row r="35" spans="1:10" ht="14.1" customHeight="1">
      <c r="A35" s="2" t="s">
        <v>63</v>
      </c>
      <c r="B35" s="11"/>
      <c r="C35" s="11" t="s">
        <v>38</v>
      </c>
      <c r="D35" s="10">
        <v>4</v>
      </c>
      <c r="E35" s="14">
        <f t="shared" si="0"/>
        <v>0.79681274900398402</v>
      </c>
      <c r="F35" s="10">
        <v>0</v>
      </c>
      <c r="G35" s="14">
        <f t="shared" si="1"/>
        <v>0</v>
      </c>
      <c r="H35" s="10">
        <v>3</v>
      </c>
      <c r="I35" s="14">
        <f t="shared" si="2"/>
        <v>0.97719869706840379</v>
      </c>
      <c r="J35" s="5" t="s">
        <v>32</v>
      </c>
    </row>
    <row r="36" spans="1:10" ht="14.1" customHeight="1">
      <c r="A36" s="2" t="s">
        <v>5</v>
      </c>
      <c r="B36" s="11"/>
      <c r="C36" s="11" t="s">
        <v>38</v>
      </c>
      <c r="D36" s="10">
        <v>28</v>
      </c>
      <c r="E36" s="14">
        <f t="shared" si="0"/>
        <v>5.5776892430278879</v>
      </c>
      <c r="F36" s="10">
        <v>4</v>
      </c>
      <c r="G36" s="14">
        <f t="shared" si="1"/>
        <v>5.1948051948051948</v>
      </c>
      <c r="H36" s="10">
        <v>16</v>
      </c>
      <c r="I36" s="14">
        <f t="shared" si="2"/>
        <v>5.2117263843648214</v>
      </c>
      <c r="J36" s="5" t="s">
        <v>24</v>
      </c>
    </row>
    <row r="37" spans="1:10" ht="14.1" customHeight="1">
      <c r="A37" s="23" t="s">
        <v>6</v>
      </c>
      <c r="B37" s="12"/>
      <c r="C37" s="12"/>
      <c r="D37" s="15">
        <v>7</v>
      </c>
      <c r="E37" s="14">
        <f t="shared" si="0"/>
        <v>1.394422310756972</v>
      </c>
      <c r="F37" s="15">
        <v>0</v>
      </c>
      <c r="G37" s="14">
        <f t="shared" si="1"/>
        <v>0</v>
      </c>
      <c r="H37" s="15">
        <v>7</v>
      </c>
      <c r="I37" s="14">
        <f t="shared" si="2"/>
        <v>2.2801302931596092</v>
      </c>
      <c r="J37" s="24" t="s">
        <v>25</v>
      </c>
    </row>
    <row r="38" spans="1:10" ht="14.1" customHeight="1" thickBot="1">
      <c r="A38" s="3" t="s">
        <v>85</v>
      </c>
      <c r="B38" s="12"/>
      <c r="C38" s="11" t="s">
        <v>38</v>
      </c>
      <c r="D38" s="15"/>
      <c r="E38" s="14">
        <f t="shared" si="0"/>
        <v>0</v>
      </c>
      <c r="F38" s="15">
        <v>0</v>
      </c>
      <c r="G38" s="14">
        <f t="shared" si="1"/>
        <v>0</v>
      </c>
      <c r="H38" s="15">
        <v>0</v>
      </c>
      <c r="I38" s="14">
        <f t="shared" si="2"/>
        <v>0</v>
      </c>
      <c r="J38" s="6" t="s">
        <v>84</v>
      </c>
    </row>
    <row r="39" spans="1:10" ht="15.75" thickBot="1">
      <c r="A39" s="4" t="s">
        <v>7</v>
      </c>
      <c r="B39" s="16"/>
      <c r="C39" s="4"/>
      <c r="D39" s="16">
        <f>SUM(D4:D38)</f>
        <v>502</v>
      </c>
      <c r="E39" s="17">
        <f t="shared" ref="E39:I39" si="3">SUM(E4:E38)</f>
        <v>99.999999999999986</v>
      </c>
      <c r="F39" s="16">
        <f>SUM(F4:F38)</f>
        <v>77</v>
      </c>
      <c r="G39" s="17">
        <f t="shared" si="3"/>
        <v>100</v>
      </c>
      <c r="H39" s="16">
        <f>SUM(H4:H38)</f>
        <v>307</v>
      </c>
      <c r="I39" s="17">
        <f t="shared" si="3"/>
        <v>99.999999999999986</v>
      </c>
    </row>
    <row r="40" spans="1:10">
      <c r="A40" s="28" t="s">
        <v>72</v>
      </c>
      <c r="B40" s="28"/>
      <c r="C40" s="28"/>
      <c r="D40" s="28"/>
      <c r="E40" s="28"/>
      <c r="F40" s="28"/>
      <c r="G40" s="28"/>
      <c r="H40" s="28"/>
      <c r="I40" s="28"/>
    </row>
    <row r="41" spans="1:10" ht="15.75" thickBot="1">
      <c r="A41" s="29" t="s">
        <v>9</v>
      </c>
      <c r="B41" s="29"/>
      <c r="C41" s="29"/>
      <c r="D41" s="29"/>
      <c r="E41" s="29"/>
      <c r="F41" s="29"/>
      <c r="G41" s="29"/>
      <c r="H41" s="29"/>
      <c r="I41" s="29"/>
    </row>
    <row r="42" spans="1:10" ht="33" customHeight="1" thickBot="1">
      <c r="A42" s="30" t="s">
        <v>90</v>
      </c>
      <c r="B42" s="31"/>
      <c r="C42" s="31"/>
      <c r="D42" s="31"/>
      <c r="E42" s="31"/>
      <c r="F42" s="31"/>
      <c r="G42" s="31"/>
      <c r="H42" s="31"/>
      <c r="I42" s="31"/>
      <c r="J42" s="32"/>
    </row>
    <row r="43" spans="1:10">
      <c r="A43" s="19" t="s">
        <v>51</v>
      </c>
      <c r="B43" s="20">
        <f>D4</f>
        <v>0</v>
      </c>
    </row>
    <row r="44" spans="1:10">
      <c r="A44" s="19" t="s">
        <v>49</v>
      </c>
      <c r="B44" s="20">
        <f>SUM(D38,D30:D36,D18,D13:D15,D6)</f>
        <v>186</v>
      </c>
    </row>
    <row r="45" spans="1:10">
      <c r="A45" s="19" t="s">
        <v>50</v>
      </c>
      <c r="B45" s="22">
        <f>SUM(D19:D29,D16:D17,D7:D12,D5)</f>
        <v>309</v>
      </c>
      <c r="C45" s="18"/>
    </row>
    <row r="46" spans="1:10">
      <c r="A46" s="19" t="s">
        <v>86</v>
      </c>
      <c r="B46">
        <f>D37</f>
        <v>7</v>
      </c>
      <c r="C46" s="18">
        <f>SUM(B43:B46)</f>
        <v>502</v>
      </c>
    </row>
  </sheetData>
  <mergeCells count="9">
    <mergeCell ref="A40:I40"/>
    <mergeCell ref="A41:I41"/>
    <mergeCell ref="A42:J42"/>
    <mergeCell ref="A1:J1"/>
    <mergeCell ref="A2:A3"/>
    <mergeCell ref="B2:C2"/>
    <mergeCell ref="D2:E2"/>
    <mergeCell ref="F2:G2"/>
    <mergeCell ref="H2:I2"/>
  </mergeCells>
  <pageMargins left="0.11811023622047245" right="0.11811023622047245" top="0.19685039370078741"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J47"/>
  <sheetViews>
    <sheetView showGridLines="0" tabSelected="1" zoomScaleNormal="100" workbookViewId="0">
      <selection activeCell="C4" sqref="C4:D4"/>
    </sheetView>
  </sheetViews>
  <sheetFormatPr defaultRowHeight="15"/>
  <cols>
    <col min="1" max="1" width="49.140625" bestFit="1" customWidth="1"/>
    <col min="2" max="2" width="10.5703125" bestFit="1" customWidth="1"/>
    <col min="3" max="3" width="4" bestFit="1" customWidth="1"/>
    <col min="4" max="4" width="5.7109375" customWidth="1"/>
    <col min="6" max="6" width="9" customWidth="1"/>
    <col min="7" max="7" width="9.140625" customWidth="1"/>
    <col min="8" max="8" width="9.85546875" bestFit="1" customWidth="1"/>
    <col min="10" max="10" width="9.140625" customWidth="1"/>
  </cols>
  <sheetData>
    <row r="1" spans="1:10" ht="30" customHeight="1">
      <c r="A1" s="39" t="s">
        <v>64</v>
      </c>
      <c r="B1" s="39"/>
      <c r="C1" s="39"/>
      <c r="D1" s="39"/>
      <c r="E1" s="39"/>
      <c r="F1" s="39"/>
      <c r="G1" s="39"/>
      <c r="H1" s="39"/>
      <c r="I1" s="39"/>
      <c r="J1" s="39"/>
    </row>
    <row r="2" spans="1:10" ht="25.5" customHeight="1">
      <c r="A2" s="40" t="s">
        <v>0</v>
      </c>
      <c r="B2" s="40" t="s">
        <v>26</v>
      </c>
      <c r="C2" s="40" t="s">
        <v>35</v>
      </c>
      <c r="D2" s="40"/>
      <c r="E2" s="40" t="s">
        <v>8</v>
      </c>
      <c r="F2" s="40"/>
      <c r="G2" s="40" t="s">
        <v>1</v>
      </c>
      <c r="H2" s="40"/>
      <c r="I2" s="40" t="s">
        <v>27</v>
      </c>
      <c r="J2" s="40"/>
    </row>
    <row r="3" spans="1:10">
      <c r="A3" s="40"/>
      <c r="B3" s="40"/>
      <c r="C3" s="41" t="s">
        <v>36</v>
      </c>
      <c r="D3" s="41" t="s">
        <v>37</v>
      </c>
      <c r="E3" s="42" t="s">
        <v>2</v>
      </c>
      <c r="F3" s="41" t="s">
        <v>3</v>
      </c>
      <c r="G3" s="41" t="s">
        <v>2</v>
      </c>
      <c r="H3" s="41" t="s">
        <v>3</v>
      </c>
      <c r="I3" s="41" t="s">
        <v>2</v>
      </c>
      <c r="J3" s="41" t="s">
        <v>3</v>
      </c>
    </row>
    <row r="4" spans="1:10">
      <c r="A4" s="43" t="s">
        <v>4</v>
      </c>
      <c r="B4" s="44" t="s">
        <v>10</v>
      </c>
      <c r="C4" s="53"/>
      <c r="D4" s="54"/>
      <c r="E4" s="45">
        <v>0</v>
      </c>
      <c r="F4" s="46">
        <f t="shared" ref="F4:F38" si="0">(E4/E$39)*100</f>
        <v>0</v>
      </c>
      <c r="G4" s="45">
        <v>0</v>
      </c>
      <c r="H4" s="47">
        <f t="shared" ref="H4:H38" si="1">(G4/G$39)*100</f>
        <v>0</v>
      </c>
      <c r="I4" s="45">
        <v>0</v>
      </c>
      <c r="J4" s="48">
        <f t="shared" ref="J4:J38" si="2">(I4/I$39)*100</f>
        <v>0</v>
      </c>
    </row>
    <row r="5" spans="1:10">
      <c r="A5" s="43" t="s">
        <v>91</v>
      </c>
      <c r="B5" s="44" t="s">
        <v>11</v>
      </c>
      <c r="C5" s="44" t="s">
        <v>38</v>
      </c>
      <c r="D5" s="47"/>
      <c r="E5" s="45">
        <v>11</v>
      </c>
      <c r="F5" s="46">
        <v>2.2400000000000002</v>
      </c>
      <c r="G5" s="45">
        <v>1</v>
      </c>
      <c r="H5" s="46">
        <v>1.35</v>
      </c>
      <c r="I5" s="45">
        <v>9</v>
      </c>
      <c r="J5" s="48">
        <v>2.98</v>
      </c>
    </row>
    <row r="6" spans="1:10">
      <c r="A6" s="43" t="s">
        <v>92</v>
      </c>
      <c r="B6" s="44" t="s">
        <v>12</v>
      </c>
      <c r="C6" s="44"/>
      <c r="D6" s="47" t="s">
        <v>38</v>
      </c>
      <c r="E6" s="45">
        <v>30</v>
      </c>
      <c r="F6" s="46">
        <v>6.11</v>
      </c>
      <c r="G6" s="45">
        <v>1</v>
      </c>
      <c r="H6" s="47">
        <v>1.35</v>
      </c>
      <c r="I6" s="45">
        <v>11</v>
      </c>
      <c r="J6" s="48">
        <v>3.64</v>
      </c>
    </row>
    <row r="7" spans="1:10" ht="14.1" customHeight="1">
      <c r="A7" s="43" t="s">
        <v>93</v>
      </c>
      <c r="B7" s="44" t="s">
        <v>13</v>
      </c>
      <c r="C7" s="44" t="s">
        <v>38</v>
      </c>
      <c r="D7" s="47"/>
      <c r="E7" s="45">
        <v>19</v>
      </c>
      <c r="F7" s="46">
        <v>3.87</v>
      </c>
      <c r="G7" s="45">
        <v>1</v>
      </c>
      <c r="H7" s="47">
        <v>1.35</v>
      </c>
      <c r="I7" s="45">
        <v>18</v>
      </c>
      <c r="J7" s="48">
        <v>5.96</v>
      </c>
    </row>
    <row r="8" spans="1:10" ht="14.1" customHeight="1">
      <c r="A8" s="43" t="s">
        <v>94</v>
      </c>
      <c r="B8" s="44" t="s">
        <v>14</v>
      </c>
      <c r="C8" s="44" t="s">
        <v>38</v>
      </c>
      <c r="D8" s="47"/>
      <c r="E8" s="45">
        <v>41</v>
      </c>
      <c r="F8" s="46">
        <v>8.35</v>
      </c>
      <c r="G8" s="45">
        <v>1</v>
      </c>
      <c r="H8" s="47">
        <v>1.35</v>
      </c>
      <c r="I8" s="45">
        <v>39</v>
      </c>
      <c r="J8" s="48">
        <v>12.91</v>
      </c>
    </row>
    <row r="9" spans="1:10" ht="14.1" customHeight="1">
      <c r="A9" s="43" t="s">
        <v>95</v>
      </c>
      <c r="B9" s="44" t="s">
        <v>15</v>
      </c>
      <c r="C9" s="44" t="s">
        <v>38</v>
      </c>
      <c r="D9" s="47"/>
      <c r="E9" s="45">
        <v>30</v>
      </c>
      <c r="F9" s="46">
        <v>6.11</v>
      </c>
      <c r="G9" s="45">
        <v>1</v>
      </c>
      <c r="H9" s="47">
        <v>1.35</v>
      </c>
      <c r="I9" s="45">
        <v>26</v>
      </c>
      <c r="J9" s="48">
        <v>8.61</v>
      </c>
    </row>
    <row r="10" spans="1:10" ht="14.1" customHeight="1">
      <c r="A10" s="43" t="s">
        <v>96</v>
      </c>
      <c r="B10" s="44" t="s">
        <v>33</v>
      </c>
      <c r="C10" s="44" t="s">
        <v>38</v>
      </c>
      <c r="D10" s="47"/>
      <c r="E10" s="45">
        <v>2</v>
      </c>
      <c r="F10" s="46">
        <v>0.41</v>
      </c>
      <c r="G10" s="45">
        <v>0</v>
      </c>
      <c r="H10" s="47">
        <v>0</v>
      </c>
      <c r="I10" s="45">
        <v>2</v>
      </c>
      <c r="J10" s="48">
        <v>0.66</v>
      </c>
    </row>
    <row r="11" spans="1:10" ht="14.1" customHeight="1">
      <c r="A11" s="43" t="s">
        <v>97</v>
      </c>
      <c r="B11" s="44" t="s">
        <v>16</v>
      </c>
      <c r="C11" s="44" t="s">
        <v>38</v>
      </c>
      <c r="D11" s="47"/>
      <c r="E11" s="45">
        <v>37</v>
      </c>
      <c r="F11" s="46">
        <v>7.54</v>
      </c>
      <c r="G11" s="45">
        <v>3</v>
      </c>
      <c r="H11" s="47">
        <v>4.05</v>
      </c>
      <c r="I11" s="45">
        <v>33</v>
      </c>
      <c r="J11" s="48">
        <v>10.93</v>
      </c>
    </row>
    <row r="12" spans="1:10" ht="14.1" customHeight="1">
      <c r="A12" s="43" t="s">
        <v>98</v>
      </c>
      <c r="B12" s="44" t="s">
        <v>17</v>
      </c>
      <c r="C12" s="44" t="s">
        <v>38</v>
      </c>
      <c r="D12" s="47"/>
      <c r="E12" s="45">
        <v>44</v>
      </c>
      <c r="F12" s="46">
        <v>8.9600000000000009</v>
      </c>
      <c r="G12" s="45">
        <v>0</v>
      </c>
      <c r="H12" s="47">
        <v>0</v>
      </c>
      <c r="I12" s="45">
        <v>41</v>
      </c>
      <c r="J12" s="48">
        <v>13.58</v>
      </c>
    </row>
    <row r="13" spans="1:10" ht="14.1" customHeight="1">
      <c r="A13" s="43" t="s">
        <v>45</v>
      </c>
      <c r="B13" s="44" t="s">
        <v>34</v>
      </c>
      <c r="C13" s="44"/>
      <c r="D13" s="47" t="s">
        <v>38</v>
      </c>
      <c r="E13" s="45">
        <v>23</v>
      </c>
      <c r="F13" s="46">
        <v>4.68</v>
      </c>
      <c r="G13" s="45">
        <v>8</v>
      </c>
      <c r="H13" s="47">
        <v>10.81</v>
      </c>
      <c r="I13" s="45">
        <v>9</v>
      </c>
      <c r="J13" s="48">
        <v>2.98</v>
      </c>
    </row>
    <row r="14" spans="1:10" ht="14.1" customHeight="1">
      <c r="A14" s="43" t="s">
        <v>114</v>
      </c>
      <c r="B14" s="44" t="s">
        <v>18</v>
      </c>
      <c r="C14" s="44"/>
      <c r="D14" s="47" t="s">
        <v>38</v>
      </c>
      <c r="E14" s="45">
        <v>20</v>
      </c>
      <c r="F14" s="46">
        <v>4.07</v>
      </c>
      <c r="G14" s="45">
        <v>3</v>
      </c>
      <c r="H14" s="47">
        <v>4.05</v>
      </c>
      <c r="I14" s="45">
        <v>13</v>
      </c>
      <c r="J14" s="48">
        <v>4.3</v>
      </c>
    </row>
    <row r="15" spans="1:10" ht="14.1" customHeight="1">
      <c r="A15" s="43" t="s">
        <v>113</v>
      </c>
      <c r="B15" s="44" t="s">
        <v>19</v>
      </c>
      <c r="C15" s="44"/>
      <c r="D15" s="47" t="s">
        <v>38</v>
      </c>
      <c r="E15" s="45">
        <v>6</v>
      </c>
      <c r="F15" s="46">
        <v>1.22</v>
      </c>
      <c r="G15" s="45">
        <v>0</v>
      </c>
      <c r="H15" s="47">
        <v>0</v>
      </c>
      <c r="I15" s="45">
        <v>5</v>
      </c>
      <c r="J15" s="48">
        <v>1.66</v>
      </c>
    </row>
    <row r="16" spans="1:10" ht="14.1" customHeight="1">
      <c r="A16" s="43" t="s">
        <v>56</v>
      </c>
      <c r="B16" s="44" t="s">
        <v>39</v>
      </c>
      <c r="C16" s="44" t="s">
        <v>38</v>
      </c>
      <c r="D16" s="47"/>
      <c r="E16" s="45">
        <v>9</v>
      </c>
      <c r="F16" s="46">
        <v>1.83</v>
      </c>
      <c r="G16" s="45">
        <v>0</v>
      </c>
      <c r="H16" s="47">
        <v>0</v>
      </c>
      <c r="I16" s="45">
        <v>8</v>
      </c>
      <c r="J16" s="48">
        <v>2.65</v>
      </c>
    </row>
    <row r="17" spans="1:10" ht="14.1" customHeight="1">
      <c r="A17" s="43" t="s">
        <v>112</v>
      </c>
      <c r="B17" s="44" t="s">
        <v>20</v>
      </c>
      <c r="C17" s="44" t="s">
        <v>38</v>
      </c>
      <c r="D17" s="47"/>
      <c r="E17" s="45">
        <v>12</v>
      </c>
      <c r="F17" s="46">
        <v>2.44</v>
      </c>
      <c r="G17" s="45">
        <v>1</v>
      </c>
      <c r="H17" s="47">
        <v>1.35</v>
      </c>
      <c r="I17" s="45">
        <v>8</v>
      </c>
      <c r="J17" s="48">
        <v>2.65</v>
      </c>
    </row>
    <row r="18" spans="1:10" ht="14.1" customHeight="1">
      <c r="A18" s="43" t="s">
        <v>47</v>
      </c>
      <c r="B18" s="44" t="s">
        <v>21</v>
      </c>
      <c r="C18" s="44"/>
      <c r="D18" s="47" t="s">
        <v>38</v>
      </c>
      <c r="E18" s="45">
        <v>8</v>
      </c>
      <c r="F18" s="46">
        <v>1.63</v>
      </c>
      <c r="G18" s="45">
        <v>2</v>
      </c>
      <c r="H18" s="47">
        <v>2.7</v>
      </c>
      <c r="I18" s="45">
        <v>4</v>
      </c>
      <c r="J18" s="48">
        <v>1.32</v>
      </c>
    </row>
    <row r="19" spans="1:10" ht="14.1" customHeight="1">
      <c r="A19" s="43" t="s">
        <v>118</v>
      </c>
      <c r="B19" s="44" t="s">
        <v>83</v>
      </c>
      <c r="C19" s="44" t="s">
        <v>38</v>
      </c>
      <c r="D19" s="47"/>
      <c r="E19" s="45">
        <v>10</v>
      </c>
      <c r="F19" s="46">
        <v>2.04</v>
      </c>
      <c r="G19" s="45">
        <v>4</v>
      </c>
      <c r="H19" s="47">
        <v>5.41</v>
      </c>
      <c r="I19" s="45">
        <v>2</v>
      </c>
      <c r="J19" s="48">
        <v>0.66</v>
      </c>
    </row>
    <row r="20" spans="1:10" ht="14.1" customHeight="1">
      <c r="A20" s="43" t="s">
        <v>99</v>
      </c>
      <c r="B20" s="44" t="s">
        <v>69</v>
      </c>
      <c r="C20" s="44" t="s">
        <v>38</v>
      </c>
      <c r="D20" s="47"/>
      <c r="E20" s="45">
        <v>7</v>
      </c>
      <c r="F20" s="46">
        <v>1.43</v>
      </c>
      <c r="G20" s="45">
        <v>2</v>
      </c>
      <c r="H20" s="47">
        <v>2.7</v>
      </c>
      <c r="I20" s="45">
        <v>3</v>
      </c>
      <c r="J20" s="48">
        <v>0.99</v>
      </c>
    </row>
    <row r="21" spans="1:10" ht="14.1" customHeight="1">
      <c r="A21" s="43" t="s">
        <v>119</v>
      </c>
      <c r="B21" s="44" t="s">
        <v>110</v>
      </c>
      <c r="C21" s="44" t="s">
        <v>38</v>
      </c>
      <c r="D21" s="47"/>
      <c r="E21" s="45">
        <v>12</v>
      </c>
      <c r="F21" s="46">
        <v>2.44</v>
      </c>
      <c r="G21" s="45">
        <v>6</v>
      </c>
      <c r="H21" s="47">
        <v>8.11</v>
      </c>
      <c r="I21" s="45">
        <v>3</v>
      </c>
      <c r="J21" s="48">
        <v>0.99</v>
      </c>
    </row>
    <row r="22" spans="1:10" ht="14.1" customHeight="1">
      <c r="A22" s="43" t="s">
        <v>120</v>
      </c>
      <c r="B22" s="44" t="s">
        <v>81</v>
      </c>
      <c r="C22" s="44" t="s">
        <v>38</v>
      </c>
      <c r="D22" s="47"/>
      <c r="E22" s="45">
        <v>13</v>
      </c>
      <c r="F22" s="46">
        <v>2.65</v>
      </c>
      <c r="G22" s="45">
        <v>7</v>
      </c>
      <c r="H22" s="47">
        <v>9.4600000000000009</v>
      </c>
      <c r="I22" s="45">
        <v>3</v>
      </c>
      <c r="J22" s="48">
        <v>0.99</v>
      </c>
    </row>
    <row r="23" spans="1:10" ht="14.1" customHeight="1">
      <c r="A23" s="43" t="s">
        <v>121</v>
      </c>
      <c r="B23" s="44" t="s">
        <v>87</v>
      </c>
      <c r="C23" s="44" t="s">
        <v>38</v>
      </c>
      <c r="D23" s="47"/>
      <c r="E23" s="45">
        <v>11</v>
      </c>
      <c r="F23" s="46">
        <v>2.2400000000000002</v>
      </c>
      <c r="G23" s="45">
        <v>5</v>
      </c>
      <c r="H23" s="47">
        <v>6.76</v>
      </c>
      <c r="I23" s="45">
        <v>6</v>
      </c>
      <c r="J23" s="48">
        <v>1.99</v>
      </c>
    </row>
    <row r="24" spans="1:10" ht="14.1" customHeight="1">
      <c r="A24" s="43" t="s">
        <v>122</v>
      </c>
      <c r="B24" s="44" t="s">
        <v>82</v>
      </c>
      <c r="C24" s="44" t="s">
        <v>38</v>
      </c>
      <c r="D24" s="47"/>
      <c r="E24" s="45">
        <v>11</v>
      </c>
      <c r="F24" s="46">
        <v>2.2400000000000002</v>
      </c>
      <c r="G24" s="45">
        <v>3</v>
      </c>
      <c r="H24" s="47">
        <v>4.05</v>
      </c>
      <c r="I24" s="45">
        <v>4</v>
      </c>
      <c r="J24" s="48">
        <v>1.32</v>
      </c>
    </row>
    <row r="25" spans="1:10" ht="14.1" customHeight="1">
      <c r="A25" s="43" t="s">
        <v>100</v>
      </c>
      <c r="B25" s="44" t="s">
        <v>71</v>
      </c>
      <c r="C25" s="44" t="s">
        <v>38</v>
      </c>
      <c r="D25" s="47"/>
      <c r="E25" s="45">
        <v>8</v>
      </c>
      <c r="F25" s="46">
        <v>1.63</v>
      </c>
      <c r="G25" s="45">
        <v>1</v>
      </c>
      <c r="H25" s="47">
        <v>1.35</v>
      </c>
      <c r="I25" s="45">
        <v>4</v>
      </c>
      <c r="J25" s="48">
        <v>1.32</v>
      </c>
    </row>
    <row r="26" spans="1:10" ht="14.1" customHeight="1">
      <c r="A26" s="43" t="s">
        <v>101</v>
      </c>
      <c r="B26" s="44" t="s">
        <v>67</v>
      </c>
      <c r="C26" s="44" t="s">
        <v>38</v>
      </c>
      <c r="D26" s="47"/>
      <c r="E26" s="45">
        <v>8</v>
      </c>
      <c r="F26" s="46">
        <v>1.63</v>
      </c>
      <c r="G26" s="45">
        <v>2</v>
      </c>
      <c r="H26" s="47">
        <v>2.7</v>
      </c>
      <c r="I26" s="45">
        <v>4</v>
      </c>
      <c r="J26" s="48">
        <v>1.32</v>
      </c>
    </row>
    <row r="27" spans="1:10" ht="14.1" customHeight="1">
      <c r="A27" s="43" t="s">
        <v>117</v>
      </c>
      <c r="B27" s="44" t="s">
        <v>79</v>
      </c>
      <c r="C27" s="44" t="s">
        <v>38</v>
      </c>
      <c r="D27" s="47"/>
      <c r="E27" s="45">
        <v>1</v>
      </c>
      <c r="F27" s="46">
        <v>0.2</v>
      </c>
      <c r="G27" s="45">
        <v>1</v>
      </c>
      <c r="H27" s="47">
        <v>1.35</v>
      </c>
      <c r="I27" s="45">
        <v>0</v>
      </c>
      <c r="J27" s="48">
        <v>0</v>
      </c>
    </row>
    <row r="28" spans="1:10" ht="14.1" customHeight="1">
      <c r="A28" s="43" t="s">
        <v>116</v>
      </c>
      <c r="B28" s="44" t="s">
        <v>80</v>
      </c>
      <c r="C28" s="44" t="s">
        <v>38</v>
      </c>
      <c r="D28" s="47"/>
      <c r="E28" s="45">
        <v>11</v>
      </c>
      <c r="F28" s="46">
        <v>2.2400000000000002</v>
      </c>
      <c r="G28" s="45">
        <v>4</v>
      </c>
      <c r="H28" s="47">
        <v>5.41</v>
      </c>
      <c r="I28" s="45">
        <v>3</v>
      </c>
      <c r="J28" s="48">
        <v>0.99</v>
      </c>
    </row>
    <row r="29" spans="1:10" ht="14.1" customHeight="1">
      <c r="A29" s="43" t="s">
        <v>115</v>
      </c>
      <c r="B29" s="44" t="s">
        <v>65</v>
      </c>
      <c r="C29" s="44" t="s">
        <v>38</v>
      </c>
      <c r="D29" s="47"/>
      <c r="E29" s="45">
        <v>3</v>
      </c>
      <c r="F29" s="46">
        <v>0.61</v>
      </c>
      <c r="G29" s="45">
        <v>1</v>
      </c>
      <c r="H29" s="47">
        <v>1.35</v>
      </c>
      <c r="I29" s="45">
        <v>3</v>
      </c>
      <c r="J29" s="48">
        <v>0.99</v>
      </c>
    </row>
    <row r="30" spans="1:10" ht="14.1" customHeight="1">
      <c r="A30" s="43" t="s">
        <v>102</v>
      </c>
      <c r="B30" s="44" t="s">
        <v>23</v>
      </c>
      <c r="C30" s="44"/>
      <c r="D30" s="47" t="s">
        <v>38</v>
      </c>
      <c r="E30" s="45">
        <v>20</v>
      </c>
      <c r="F30" s="46">
        <v>4.07</v>
      </c>
      <c r="G30" s="45">
        <v>2</v>
      </c>
      <c r="H30" s="47">
        <v>2.7</v>
      </c>
      <c r="I30" s="45">
        <v>8</v>
      </c>
      <c r="J30" s="48">
        <v>2.65</v>
      </c>
    </row>
    <row r="31" spans="1:10" ht="14.1" customHeight="1">
      <c r="A31" s="43" t="s">
        <v>103</v>
      </c>
      <c r="B31" s="44" t="s">
        <v>28</v>
      </c>
      <c r="C31" s="44"/>
      <c r="D31" s="47" t="s">
        <v>38</v>
      </c>
      <c r="E31" s="45">
        <v>10</v>
      </c>
      <c r="F31" s="46">
        <v>2.04</v>
      </c>
      <c r="G31" s="45">
        <v>3</v>
      </c>
      <c r="H31" s="47">
        <v>4.05</v>
      </c>
      <c r="I31" s="45">
        <v>1</v>
      </c>
      <c r="J31" s="48">
        <v>0.33</v>
      </c>
    </row>
    <row r="32" spans="1:10" ht="14.1" customHeight="1">
      <c r="A32" s="43" t="s">
        <v>104</v>
      </c>
      <c r="B32" s="44" t="s">
        <v>30</v>
      </c>
      <c r="C32" s="44"/>
      <c r="D32" s="47" t="s">
        <v>38</v>
      </c>
      <c r="E32" s="45">
        <v>20</v>
      </c>
      <c r="F32" s="46">
        <v>4.07</v>
      </c>
      <c r="G32" s="45">
        <v>4</v>
      </c>
      <c r="H32" s="47">
        <v>5.41</v>
      </c>
      <c r="I32" s="45">
        <v>0</v>
      </c>
      <c r="J32" s="48">
        <v>0</v>
      </c>
    </row>
    <row r="33" spans="1:10" ht="14.1" customHeight="1">
      <c r="A33" s="43" t="s">
        <v>105</v>
      </c>
      <c r="B33" s="44" t="s">
        <v>31</v>
      </c>
      <c r="C33" s="44"/>
      <c r="D33" s="47" t="s">
        <v>38</v>
      </c>
      <c r="E33" s="45">
        <v>5</v>
      </c>
      <c r="F33" s="46">
        <v>1.02</v>
      </c>
      <c r="G33" s="45">
        <v>0</v>
      </c>
      <c r="H33" s="47">
        <v>0</v>
      </c>
      <c r="I33" s="45">
        <v>4</v>
      </c>
      <c r="J33" s="48">
        <v>1.32</v>
      </c>
    </row>
    <row r="34" spans="1:10" ht="14.1" customHeight="1">
      <c r="A34" s="43" t="s">
        <v>106</v>
      </c>
      <c r="B34" s="44" t="s">
        <v>29</v>
      </c>
      <c r="C34" s="44"/>
      <c r="D34" s="47" t="s">
        <v>38</v>
      </c>
      <c r="E34" s="45">
        <v>11</v>
      </c>
      <c r="F34" s="46">
        <v>2.2400000000000002</v>
      </c>
      <c r="G34" s="45">
        <v>3</v>
      </c>
      <c r="H34" s="47">
        <v>4.05</v>
      </c>
      <c r="I34" s="45">
        <v>3</v>
      </c>
      <c r="J34" s="48">
        <v>0.99</v>
      </c>
    </row>
    <row r="35" spans="1:10" ht="14.1" customHeight="1">
      <c r="A35" s="43" t="s">
        <v>107</v>
      </c>
      <c r="B35" s="44" t="s">
        <v>32</v>
      </c>
      <c r="C35" s="44"/>
      <c r="D35" s="47" t="s">
        <v>38</v>
      </c>
      <c r="E35" s="45">
        <v>4</v>
      </c>
      <c r="F35" s="46">
        <v>0.81</v>
      </c>
      <c r="G35" s="45">
        <v>0</v>
      </c>
      <c r="H35" s="47">
        <v>0</v>
      </c>
      <c r="I35" s="45">
        <v>3</v>
      </c>
      <c r="J35" s="48">
        <v>0.99</v>
      </c>
    </row>
    <row r="36" spans="1:10" ht="14.1" customHeight="1">
      <c r="A36" s="43" t="s">
        <v>108</v>
      </c>
      <c r="B36" s="44" t="s">
        <v>24</v>
      </c>
      <c r="C36" s="44"/>
      <c r="D36" s="47" t="s">
        <v>38</v>
      </c>
      <c r="E36" s="45">
        <v>29</v>
      </c>
      <c r="F36" s="46">
        <v>5.91</v>
      </c>
      <c r="G36" s="45">
        <v>4</v>
      </c>
      <c r="H36" s="47">
        <v>5.41</v>
      </c>
      <c r="I36" s="45">
        <v>17</v>
      </c>
      <c r="J36" s="48">
        <v>5.63</v>
      </c>
    </row>
    <row r="37" spans="1:10" ht="14.1" customHeight="1">
      <c r="A37" s="43" t="s">
        <v>109</v>
      </c>
      <c r="B37" s="44" t="s">
        <v>25</v>
      </c>
      <c r="C37" s="44"/>
      <c r="D37" s="47"/>
      <c r="E37" s="45">
        <v>5</v>
      </c>
      <c r="F37" s="46">
        <v>1.02</v>
      </c>
      <c r="G37" s="45">
        <v>0</v>
      </c>
      <c r="H37" s="47">
        <v>0</v>
      </c>
      <c r="I37" s="45">
        <v>5</v>
      </c>
      <c r="J37" s="48">
        <v>1.66</v>
      </c>
    </row>
    <row r="38" spans="1:10" ht="14.1" customHeight="1">
      <c r="A38" s="43" t="s">
        <v>85</v>
      </c>
      <c r="B38" s="44" t="s">
        <v>84</v>
      </c>
      <c r="C38" s="44"/>
      <c r="D38" s="47" t="s">
        <v>38</v>
      </c>
      <c r="E38" s="45">
        <v>0</v>
      </c>
      <c r="F38" s="46">
        <f t="shared" si="0"/>
        <v>0</v>
      </c>
      <c r="G38" s="45">
        <v>0</v>
      </c>
      <c r="H38" s="47">
        <f t="shared" si="1"/>
        <v>0</v>
      </c>
      <c r="I38" s="45">
        <v>0</v>
      </c>
      <c r="J38" s="48">
        <f t="shared" si="2"/>
        <v>0</v>
      </c>
    </row>
    <row r="39" spans="1:10">
      <c r="A39" s="49" t="s">
        <v>7</v>
      </c>
      <c r="B39" s="49"/>
      <c r="C39" s="50">
        <f>COUNTA(C4:C38)</f>
        <v>20</v>
      </c>
      <c r="D39" s="51">
        <f>COUNTA(D4:D38)</f>
        <v>13</v>
      </c>
      <c r="E39" s="51">
        <f>SUM(E4:E38)</f>
        <v>491</v>
      </c>
      <c r="F39" s="52">
        <f t="shared" ref="F39:J39" si="3">SUM(F4:F38)</f>
        <v>99.99</v>
      </c>
      <c r="G39" s="51">
        <f>SUM(G4:G38)</f>
        <v>74</v>
      </c>
      <c r="H39" s="52">
        <f t="shared" si="3"/>
        <v>99.979999999999976</v>
      </c>
      <c r="I39" s="51">
        <f>SUM(I4:I38)</f>
        <v>302</v>
      </c>
      <c r="J39" s="52">
        <f t="shared" si="3"/>
        <v>99.959999999999923</v>
      </c>
    </row>
    <row r="40" spans="1:10">
      <c r="A40" s="29" t="s">
        <v>72</v>
      </c>
      <c r="B40" s="29"/>
      <c r="C40" s="29"/>
      <c r="D40" s="29"/>
      <c r="E40" s="29"/>
      <c r="F40" s="29"/>
      <c r="G40" s="29"/>
      <c r="H40" s="29"/>
      <c r="I40" s="29"/>
      <c r="J40" s="29"/>
    </row>
    <row r="41" spans="1:10" ht="15.75" thickBot="1">
      <c r="A41" s="29" t="s">
        <v>9</v>
      </c>
      <c r="B41" s="29"/>
      <c r="C41" s="29"/>
      <c r="D41" s="29"/>
      <c r="E41" s="29"/>
      <c r="F41" s="29"/>
      <c r="G41" s="29"/>
      <c r="H41" s="29"/>
      <c r="I41" s="29"/>
      <c r="J41" s="29"/>
    </row>
    <row r="42" spans="1:10" ht="37.5" customHeight="1" thickBot="1">
      <c r="A42" s="30" t="s">
        <v>111</v>
      </c>
      <c r="B42" s="31"/>
      <c r="C42" s="31"/>
      <c r="D42" s="31"/>
      <c r="E42" s="31"/>
      <c r="F42" s="31"/>
      <c r="G42" s="31"/>
      <c r="H42" s="31"/>
      <c r="I42" s="31"/>
      <c r="J42" s="31"/>
    </row>
    <row r="44" spans="1:10">
      <c r="A44" s="19" t="s">
        <v>51</v>
      </c>
      <c r="B44" s="20">
        <f>E4</f>
        <v>0</v>
      </c>
    </row>
    <row r="45" spans="1:10">
      <c r="A45" s="19" t="s">
        <v>49</v>
      </c>
      <c r="B45" s="20">
        <f>SUM(E38,E30:E36,E18,E13:E15,E6)</f>
        <v>186</v>
      </c>
    </row>
    <row r="46" spans="1:10">
      <c r="A46" s="19" t="s">
        <v>50</v>
      </c>
      <c r="B46" s="22">
        <f>SUM(E19:E29,E16:E17,E7:E12,E5)</f>
        <v>300</v>
      </c>
      <c r="C46" s="18"/>
    </row>
    <row r="47" spans="1:10">
      <c r="A47" s="19" t="s">
        <v>86</v>
      </c>
      <c r="B47" s="27">
        <f>E37</f>
        <v>5</v>
      </c>
      <c r="C47" s="18">
        <f>SUM(B44:B47)</f>
        <v>491</v>
      </c>
    </row>
  </sheetData>
  <mergeCells count="12">
    <mergeCell ref="A40:J40"/>
    <mergeCell ref="A41:J41"/>
    <mergeCell ref="A42:J42"/>
    <mergeCell ref="A1:J1"/>
    <mergeCell ref="B2:B3"/>
    <mergeCell ref="A39:B39"/>
    <mergeCell ref="A2:A3"/>
    <mergeCell ref="C2:D2"/>
    <mergeCell ref="E2:F2"/>
    <mergeCell ref="G2:H2"/>
    <mergeCell ref="I2:J2"/>
    <mergeCell ref="C4:D4"/>
  </mergeCells>
  <pageMargins left="0.11811023622047245" right="0.11811023622047245" top="0.19685039370078741" bottom="0.19685039370078741"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JANEIRO</vt:lpstr>
      <vt:lpstr>FEVEREIRO</vt:lpstr>
      <vt:lpstr>MARÇO</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cp:lastPrinted>2019-04-12T17:16:28Z</cp:lastPrinted>
  <dcterms:created xsi:type="dcterms:W3CDTF">2013-04-15T20:33:19Z</dcterms:created>
  <dcterms:modified xsi:type="dcterms:W3CDTF">2019-04-16T19:54:40Z</dcterms:modified>
</cp:coreProperties>
</file>