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76" i="1"/>
  <c r="M68"/>
  <c r="M69"/>
  <c r="M70"/>
  <c r="M71"/>
  <c r="M72"/>
  <c r="M73"/>
  <c r="M74"/>
  <c r="M75"/>
  <c r="K68"/>
  <c r="K69"/>
  <c r="K70"/>
  <c r="K71"/>
  <c r="K72"/>
  <c r="K73"/>
  <c r="K74"/>
  <c r="K75"/>
  <c r="M67"/>
  <c r="K67"/>
  <c r="I68"/>
  <c r="I69"/>
  <c r="I70"/>
  <c r="I71"/>
  <c r="I72"/>
  <c r="I73"/>
  <c r="I74"/>
  <c r="I75"/>
  <c r="I67"/>
  <c r="L76"/>
  <c r="C76"/>
  <c r="D76"/>
  <c r="E76"/>
  <c r="F76"/>
  <c r="G76"/>
  <c r="H76"/>
  <c r="I76"/>
  <c r="J76"/>
  <c r="K76"/>
  <c r="B76"/>
  <c r="L62"/>
  <c r="M60" s="1"/>
  <c r="J62"/>
  <c r="K61" s="1"/>
  <c r="H62"/>
  <c r="I55" s="1"/>
  <c r="G62"/>
  <c r="F62"/>
  <c r="E62"/>
  <c r="D62"/>
  <c r="C62"/>
  <c r="B62"/>
  <c r="M40"/>
  <c r="M41"/>
  <c r="M42"/>
  <c r="M43"/>
  <c r="M44"/>
  <c r="M45"/>
  <c r="M46"/>
  <c r="M47"/>
  <c r="K40"/>
  <c r="K41"/>
  <c r="K42"/>
  <c r="K43"/>
  <c r="K44"/>
  <c r="K45"/>
  <c r="K46"/>
  <c r="K47"/>
  <c r="M39"/>
  <c r="M48" s="1"/>
  <c r="K39"/>
  <c r="I40"/>
  <c r="I41"/>
  <c r="I42"/>
  <c r="I43"/>
  <c r="I44"/>
  <c r="I45"/>
  <c r="I46"/>
  <c r="I47"/>
  <c r="I39"/>
  <c r="I48" s="1"/>
  <c r="L48"/>
  <c r="K48"/>
  <c r="J48"/>
  <c r="H48"/>
  <c r="G48"/>
  <c r="F48"/>
  <c r="E48"/>
  <c r="D48"/>
  <c r="C48"/>
  <c r="B48"/>
  <c r="L40"/>
  <c r="L41"/>
  <c r="L42"/>
  <c r="L43"/>
  <c r="L44"/>
  <c r="L45"/>
  <c r="L46"/>
  <c r="L47"/>
  <c r="L39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L32"/>
  <c r="J32"/>
  <c r="H32"/>
  <c r="G34"/>
  <c r="E34"/>
  <c r="L31"/>
  <c r="J31"/>
  <c r="H31"/>
  <c r="L24"/>
  <c r="L25"/>
  <c r="L26"/>
  <c r="L27"/>
  <c r="L28"/>
  <c r="L29"/>
  <c r="L30"/>
  <c r="L33"/>
  <c r="L23"/>
  <c r="J24"/>
  <c r="J25"/>
  <c r="J26"/>
  <c r="J27"/>
  <c r="J28"/>
  <c r="J29"/>
  <c r="J30"/>
  <c r="J33"/>
  <c r="J23"/>
  <c r="H24"/>
  <c r="H25"/>
  <c r="H26"/>
  <c r="H27"/>
  <c r="H28"/>
  <c r="H29"/>
  <c r="H30"/>
  <c r="H33"/>
  <c r="H23"/>
  <c r="F34"/>
  <c r="C34"/>
  <c r="B34"/>
  <c r="D34"/>
  <c r="D7" i="4"/>
  <c r="D8"/>
  <c r="D9"/>
  <c r="D10"/>
  <c r="D11"/>
  <c r="D12"/>
  <c r="D13"/>
  <c r="D14"/>
  <c r="D15"/>
  <c r="D16"/>
  <c r="D17"/>
  <c r="L12" i="1"/>
  <c r="L13"/>
  <c r="L14"/>
  <c r="L15"/>
  <c r="L16"/>
  <c r="L17"/>
  <c r="L11"/>
  <c r="J12"/>
  <c r="J13"/>
  <c r="J18" s="1"/>
  <c r="J14"/>
  <c r="J15"/>
  <c r="K15" s="1"/>
  <c r="J16"/>
  <c r="J17"/>
  <c r="K17" s="1"/>
  <c r="J11"/>
  <c r="H12"/>
  <c r="H13"/>
  <c r="H14"/>
  <c r="H15"/>
  <c r="H16"/>
  <c r="H17"/>
  <c r="H11"/>
  <c r="D6" i="4"/>
  <c r="H18" i="1"/>
  <c r="G18"/>
  <c r="F18"/>
  <c r="E18"/>
  <c r="D18"/>
  <c r="C18"/>
  <c r="B18"/>
  <c r="B18" i="4"/>
  <c r="B19" s="1"/>
  <c r="C18"/>
  <c r="C19" s="1"/>
  <c r="E18"/>
  <c r="E19" s="1"/>
  <c r="B6" i="1"/>
  <c r="C6"/>
  <c r="D6"/>
  <c r="E6"/>
  <c r="F6"/>
  <c r="G6"/>
  <c r="H6"/>
  <c r="J6"/>
  <c r="K5" s="1"/>
  <c r="I53" l="1"/>
  <c r="I58"/>
  <c r="I54"/>
  <c r="I60"/>
  <c r="I56"/>
  <c r="K54"/>
  <c r="K56"/>
  <c r="K58"/>
  <c r="K60"/>
  <c r="M53"/>
  <c r="M55"/>
  <c r="M57"/>
  <c r="M59"/>
  <c r="M61"/>
  <c r="I61"/>
  <c r="I59"/>
  <c r="I57"/>
  <c r="I62" s="1"/>
  <c r="K53"/>
  <c r="K55"/>
  <c r="K57"/>
  <c r="K59"/>
  <c r="M54"/>
  <c r="M56"/>
  <c r="M58"/>
  <c r="J34"/>
  <c r="K25" s="1"/>
  <c r="H34"/>
  <c r="I25" s="1"/>
  <c r="L34"/>
  <c r="M32" s="1"/>
  <c r="K31"/>
  <c r="M23"/>
  <c r="I30"/>
  <c r="K30"/>
  <c r="K26"/>
  <c r="M33"/>
  <c r="M27"/>
  <c r="I33"/>
  <c r="I29"/>
  <c r="I27"/>
  <c r="K29"/>
  <c r="M30"/>
  <c r="M26"/>
  <c r="K16"/>
  <c r="K14"/>
  <c r="K12"/>
  <c r="I14"/>
  <c r="K13"/>
  <c r="I16"/>
  <c r="I12"/>
  <c r="I17"/>
  <c r="I15"/>
  <c r="I13"/>
  <c r="K11"/>
  <c r="K6"/>
  <c r="I5"/>
  <c r="I6" s="1"/>
  <c r="L18"/>
  <c r="M16" s="1"/>
  <c r="I11"/>
  <c r="L6"/>
  <c r="D19" i="4"/>
  <c r="D18"/>
  <c r="K62" i="1" l="1"/>
  <c r="M62"/>
  <c r="I26"/>
  <c r="I24"/>
  <c r="I28"/>
  <c r="I23"/>
  <c r="I31"/>
  <c r="I32"/>
  <c r="K27"/>
  <c r="K33"/>
  <c r="K24"/>
  <c r="K28"/>
  <c r="M24"/>
  <c r="M34" s="1"/>
  <c r="M28"/>
  <c r="M25"/>
  <c r="M29"/>
  <c r="M31"/>
  <c r="K23"/>
  <c r="K32"/>
  <c r="M13"/>
  <c r="M17"/>
  <c r="M14"/>
  <c r="M12"/>
  <c r="M15"/>
  <c r="K18"/>
  <c r="I18"/>
  <c r="M5"/>
  <c r="M11"/>
  <c r="I34" l="1"/>
  <c r="K34"/>
  <c r="M18"/>
  <c r="M6"/>
</calcChain>
</file>

<file path=xl/sharedStrings.xml><?xml version="1.0" encoding="utf-8"?>
<sst xmlns="http://schemas.openxmlformats.org/spreadsheetml/2006/main" count="183" uniqueCount="58">
  <si>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</si>
  <si>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</si>
  <si>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</si>
  <si>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</si>
  <si>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</si>
  <si>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</si>
  <si>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</si>
  <si>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</si>
  <si>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</si>
  <si>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</si>
  <si>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>FONTE: Diretoria de Administração e Finanças -  DAF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</si>
  <si>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</si>
  <si>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</si>
  <si>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</si>
  <si>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</si>
  <si>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</si>
  <si>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</si>
  <si>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</si>
  <si>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</si>
  <si>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</si>
  <si>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</si>
  <si>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</si>
  <si>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</si>
  <si>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</si>
  <si>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</si>
  <si>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</si>
  <si>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</si>
  <si>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</si>
  <si>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</si>
  <si>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</si>
  <si>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</si>
  <si>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</si>
  <si>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</si>
  <si>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 xml:space="preserve">DIRETORIA DE CONTROLE DE LICITAÇÕES E CONTRATAÇÕES - DLC </t>
  </si>
  <si>
    <t xml:space="preserve">DIRETORIA DE INFORMÁTICA - DIN </t>
  </si>
  <si>
    <t xml:space="preserve">DIR. DE CONTR. ADM. ESTADUAL - DCE </t>
  </si>
  <si>
    <t xml:space="preserve">DIR. DE PLANEJ. E PROJ. ESPECIAIS - DPE </t>
  </si>
  <si>
    <t>Mês: Jan / 2015</t>
  </si>
  <si>
    <t>Mês: Fev / 2015</t>
  </si>
  <si>
    <t>Méd. 2014</t>
  </si>
  <si>
    <t>Méd./Mês 2015</t>
  </si>
  <si>
    <t xml:space="preserve">DIRETORIA DE ATIVIDADES ESPECIAIS - DAE </t>
  </si>
  <si>
    <t xml:space="preserve">DIRETORIA DE CONTROLE DE ATOS DE PESSOAL - DAP </t>
  </si>
  <si>
    <t xml:space="preserve">DIRETORIA GERAL DE CONTROLE EXTERNO (DGCE) - DGCE </t>
  </si>
  <si>
    <t xml:space="preserve">DIRETORIA GERAL DE PLANEJAMENTO E ADMINISTRAÇÃO (DGPA) - DGPA </t>
  </si>
  <si>
    <t>Gabinete de Conselheiro - Wilson Rogério Wan Dall - GAC WRWD</t>
  </si>
  <si>
    <t>Gabinete de Conselheiro - Adircelio de M. Ferreira Junior - GAC AMFJ</t>
  </si>
  <si>
    <t>GAB. PRESIDÊNCIA E COORD. GERAL - GAP/AUDI</t>
  </si>
  <si>
    <t>Mês: Mar / 2015</t>
  </si>
  <si>
    <t>Mês: Abr / 2015</t>
  </si>
  <si>
    <t xml:space="preserve">DIRETORIA DE GESTÃO DE PESSOAS (DGP) - DGP </t>
  </si>
  <si>
    <t xml:space="preserve">Gab Conselheiro Luiz Roberto Herbst - GAC Luiz Roberto Herbst </t>
  </si>
  <si>
    <t xml:space="preserve">GAB. AUDIT SABRINA NUNES IOCKEN - GAB. AUDIT SABRINA NUNES IOCKEN </t>
  </si>
  <si>
    <t xml:space="preserve">Gab. Cons. Adircelio M. F. Junior - GAC Adircelio de M. F. Junior </t>
  </si>
  <si>
    <t>Mês: Maio / 2015</t>
  </si>
  <si>
    <t xml:space="preserve">DIRETORIA DE CONTROLE DE CONTAS DE GOVERNO (DCG) - DCG </t>
  </si>
  <si>
    <t xml:space="preserve">Gab Cons Herneus Joao de Nadal - GAC Herneus Joao de Nadal </t>
  </si>
  <si>
    <t>Mês: Jun /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</si>
</sst>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43" fontId="4" fillId="0" borderId="0" xfId="0" applyNumberFormat="1" applyFont="1"/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43" fontId="4" fillId="0" borderId="0" xfId="1" applyFont="1"/>
    <xf numFmtId="43" fontId="2" fillId="7" borderId="8" xfId="1" applyFont="1" applyFill="1" applyBorder="1" applyAlignment="1">
      <alignment horizontal="right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Junho /</a:t>
            </a:r>
            <a:r>
              <a:rPr lang="en-US" sz="1000" b="0" i="1" baseline="0"/>
              <a:t> 2015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19'!$A$6:$A$18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2015</c:v>
                </c:pt>
              </c:strCache>
            </c:strRef>
          </c:cat>
          <c:val>
            <c:numRef>
              <c:f>'GRÁFICO TABELA 19'!$B$6:$B$18</c:f>
              <c:numCache>
                <c:formatCode>0.0</c:formatCode>
                <c:ptCount val="13"/>
                <c:pt idx="0">
                  <c:v>0</c:v>
                </c:pt>
                <c:pt idx="1">
                  <c:v>40</c:v>
                </c:pt>
                <c:pt idx="2">
                  <c:v>70.5</c:v>
                </c:pt>
                <c:pt idx="3">
                  <c:v>68</c:v>
                </c:pt>
                <c:pt idx="4">
                  <c:v>135</c:v>
                </c:pt>
                <c:pt idx="5">
                  <c:v>93</c:v>
                </c:pt>
                <c:pt idx="12">
                  <c:v>67.75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19'!$A$6:$A$18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2015</c:v>
                </c:pt>
              </c:strCache>
            </c:strRef>
          </c:cat>
          <c:val>
            <c:numRef>
              <c:f>'GRÁFICO TABELA 19'!$C$6:$C$18</c:f>
              <c:numCache>
                <c:formatCode>0.0</c:formatCode>
                <c:ptCount val="13"/>
                <c:pt idx="0">
                  <c:v>1.5</c:v>
                </c:pt>
                <c:pt idx="1">
                  <c:v>24.5</c:v>
                </c:pt>
                <c:pt idx="2">
                  <c:v>33.5</c:v>
                </c:pt>
                <c:pt idx="3">
                  <c:v>34.5</c:v>
                </c:pt>
                <c:pt idx="4">
                  <c:v>14</c:v>
                </c:pt>
                <c:pt idx="5">
                  <c:v>27.5</c:v>
                </c:pt>
                <c:pt idx="12">
                  <c:v>22.583333333333332</c:v>
                </c:pt>
              </c:numCache>
            </c:numRef>
          </c:val>
        </c:ser>
        <c:marker val="1"/>
        <c:axId val="67327104"/>
        <c:axId val="67328640"/>
      </c:lineChart>
      <c:catAx>
        <c:axId val="6732710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7328640"/>
        <c:crosses val="autoZero"/>
        <c:auto val="1"/>
        <c:lblAlgn val="ctr"/>
        <c:lblOffset val="100"/>
      </c:catAx>
      <c:valAx>
        <c:axId val="6732864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732710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Junho / 2015</a:t>
            </a:r>
          </a:p>
        </c:rich>
      </c:tx>
      <c:layout>
        <c:manualLayout>
          <c:xMode val="edge"/>
          <c:yMode val="edge"/>
          <c:x val="0.29776474093817767"/>
          <c:y val="3.2619765266114487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78"/>
          <c:y val="0.20607860291973307"/>
          <c:w val="0.83058900719641182"/>
          <c:h val="0.67644897329011666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977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1049E-3"/>
                </c:manualLayout>
              </c:layout>
              <c:showVal val="1"/>
            </c:dLbl>
            <c:dLbl>
              <c:idx val="4"/>
              <c:layout>
                <c:manualLayout>
                  <c:x val="5.1981817005995164E-3"/>
                  <c:y val="-9.323281137428115E-3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9.8059316603075264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5.2807418813385527E-2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68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52E-3"/>
                  <c:y val="0.18348617962189356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</c:dLbl>
            <c:dLbl>
              <c:idx val="13"/>
              <c:layout>
                <c:manualLayout>
                  <c:x val="2.5990908502997352E-3"/>
                  <c:y val="0.18348617962189351"/>
                </c:manualLayout>
              </c:layout>
              <c:showVal val="1"/>
            </c:dLbl>
            <c:dLbl>
              <c:idx val="15"/>
              <c:layout>
                <c:manualLayout>
                  <c:x val="2.5990908502997352E-3"/>
                  <c:y val="0.1794087089636289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19'!$A$2:$A$18</c:f>
              <c:strCache>
                <c:ptCount val="17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MAIO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Méd./Mês 2015</c:v>
                </c:pt>
              </c:strCache>
            </c:strRef>
          </c:cat>
          <c:val>
            <c:numRef>
              <c:f>'GRÁFICO TABELA 19'!$E$2:$E$18</c:f>
              <c:numCache>
                <c:formatCode>_-* #,##0.00_-;\-* #,##0.00_-;_-* "-"??_-;_-@_-</c:formatCode>
                <c:ptCount val="17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1191</c:v>
                </c:pt>
                <c:pt idx="5">
                  <c:v>25365.599999999999</c:v>
                </c:pt>
                <c:pt idx="6">
                  <c:v>48114.75</c:v>
                </c:pt>
                <c:pt idx="7">
                  <c:v>42679.199999999997</c:v>
                </c:pt>
                <c:pt idx="8">
                  <c:v>56105.8</c:v>
                </c:pt>
                <c:pt idx="9">
                  <c:v>45955.6</c:v>
                </c:pt>
                <c:pt idx="16">
                  <c:v>36568.658333333333</c:v>
                </c:pt>
              </c:numCache>
            </c:numRef>
          </c:val>
        </c:ser>
        <c:shape val="cylinder"/>
        <c:axId val="67366272"/>
        <c:axId val="67966080"/>
        <c:axId val="0"/>
      </c:bar3DChart>
      <c:catAx>
        <c:axId val="67366272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67966080"/>
        <c:crosses val="autoZero"/>
        <c:auto val="1"/>
        <c:lblAlgn val="ctr"/>
        <c:lblOffset val="100"/>
      </c:catAx>
      <c:valAx>
        <c:axId val="679660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7366272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20</xdr:row>
      <xdr:rowOff>76199</xdr:rowOff>
    </xdr:from>
    <xdr:to>
      <xdr:col>6</xdr:col>
      <xdr:colOff>380999</xdr:colOff>
      <xdr:row>36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20</xdr:row>
      <xdr:rowOff>104774</xdr:rowOff>
    </xdr:from>
    <xdr:to>
      <xdr:col>15</xdr:col>
      <xdr:colOff>352424</xdr:colOff>
      <xdr:row>36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opLeftCell="A50" workbookViewId="0">
      <selection activeCell="A77" sqref="A77:M77"/>
    </sheetView>
  </sheetViews>
  <sheetFormatPr defaultRowHeight="1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12" max="12" width="11.7109375" customWidth="1"/>
    <col min="13" max="13" width="11.85546875" bestFit="1" customWidth="1"/>
  </cols>
  <sheetData>
    <row r="1" spans="1:13" ht="30" customHeight="1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5" customFormat="1" ht="22.5" customHeight="1" thickBot="1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>
      <c r="A3" s="43" t="s">
        <v>0</v>
      </c>
      <c r="B3" s="45" t="s">
        <v>1</v>
      </c>
      <c r="C3" s="45"/>
      <c r="D3" s="45"/>
      <c r="E3" s="45" t="s">
        <v>2</v>
      </c>
      <c r="F3" s="45"/>
      <c r="G3" s="45"/>
      <c r="H3" s="45" t="s">
        <v>3</v>
      </c>
      <c r="I3" s="45"/>
      <c r="J3" s="45"/>
      <c r="K3" s="45"/>
      <c r="L3" s="45"/>
      <c r="M3" s="46"/>
    </row>
    <row r="4" spans="1:13" ht="27.75" customHeight="1" thickBot="1">
      <c r="A4" s="44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 ht="15.75" thickBot="1">
      <c r="A5" s="1" t="s">
        <v>11</v>
      </c>
      <c r="B5" s="2">
        <v>0</v>
      </c>
      <c r="C5" s="2">
        <v>0</v>
      </c>
      <c r="D5" s="3">
        <v>0</v>
      </c>
      <c r="E5" s="2">
        <v>1.5</v>
      </c>
      <c r="F5" s="2">
        <v>1</v>
      </c>
      <c r="G5" s="3">
        <v>1191</v>
      </c>
      <c r="H5" s="34">
        <v>1.5</v>
      </c>
      <c r="I5" s="4">
        <f>+(H5/H$6)*100</f>
        <v>100</v>
      </c>
      <c r="J5" s="33">
        <v>1</v>
      </c>
      <c r="K5" s="4">
        <f>+(J5/J$6)*100</f>
        <v>100</v>
      </c>
      <c r="L5" s="3">
        <v>1191</v>
      </c>
      <c r="M5" s="4">
        <f>+(L5/L$6)*100</f>
        <v>100</v>
      </c>
    </row>
    <row r="6" spans="1:13" ht="15.75" thickBot="1">
      <c r="A6" s="10" t="s">
        <v>3</v>
      </c>
      <c r="B6" s="11">
        <f t="shared" ref="B6:K6" si="0">SUM(B5:B5)</f>
        <v>0</v>
      </c>
      <c r="C6" s="11">
        <f t="shared" si="0"/>
        <v>0</v>
      </c>
      <c r="D6" s="12">
        <f t="shared" si="0"/>
        <v>0</v>
      </c>
      <c r="E6" s="11">
        <f t="shared" si="0"/>
        <v>1.5</v>
      </c>
      <c r="F6" s="11">
        <f t="shared" si="0"/>
        <v>1</v>
      </c>
      <c r="G6" s="12">
        <f t="shared" si="0"/>
        <v>1191</v>
      </c>
      <c r="H6" s="11">
        <f t="shared" si="0"/>
        <v>1.5</v>
      </c>
      <c r="I6" s="13">
        <f t="shared" si="0"/>
        <v>100</v>
      </c>
      <c r="J6" s="11">
        <f t="shared" si="0"/>
        <v>1</v>
      </c>
      <c r="K6" s="13">
        <f t="shared" si="0"/>
        <v>100</v>
      </c>
      <c r="L6" s="14">
        <f t="shared" ref="L6" si="1">G6+D6</f>
        <v>1191</v>
      </c>
      <c r="M6" s="13">
        <f>SUM(M5:M5)</f>
        <v>100</v>
      </c>
    </row>
    <row r="7" spans="1:13">
      <c r="A7" s="41" t="s">
        <v>10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5" customFormat="1" ht="22.5" customHeight="1" thickBot="1">
      <c r="A8" s="42" t="s">
        <v>38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>
      <c r="A9" s="43" t="s">
        <v>0</v>
      </c>
      <c r="B9" s="45" t="s">
        <v>1</v>
      </c>
      <c r="C9" s="45"/>
      <c r="D9" s="45"/>
      <c r="E9" s="45" t="s">
        <v>2</v>
      </c>
      <c r="F9" s="45"/>
      <c r="G9" s="45"/>
      <c r="H9" s="45" t="s">
        <v>3</v>
      </c>
      <c r="I9" s="45"/>
      <c r="J9" s="45"/>
      <c r="K9" s="45"/>
      <c r="L9" s="45"/>
      <c r="M9" s="46"/>
    </row>
    <row r="10" spans="1:13" ht="27.75" customHeight="1" thickBot="1">
      <c r="A10" s="44"/>
      <c r="B10" s="6" t="s">
        <v>4</v>
      </c>
      <c r="C10" s="6" t="s">
        <v>5</v>
      </c>
      <c r="D10" s="7" t="s">
        <v>6</v>
      </c>
      <c r="E10" s="6" t="s">
        <v>4</v>
      </c>
      <c r="F10" s="6" t="s">
        <v>5</v>
      </c>
      <c r="G10" s="8" t="s">
        <v>6</v>
      </c>
      <c r="H10" s="6" t="s">
        <v>4</v>
      </c>
      <c r="I10" s="6" t="s">
        <v>7</v>
      </c>
      <c r="J10" s="6" t="s">
        <v>5</v>
      </c>
      <c r="K10" s="6" t="s">
        <v>7</v>
      </c>
      <c r="L10" s="8" t="s">
        <v>6</v>
      </c>
      <c r="M10" s="9" t="s">
        <v>7</v>
      </c>
    </row>
    <row r="11" spans="1:13">
      <c r="A11" s="1" t="s">
        <v>8</v>
      </c>
      <c r="B11" s="2">
        <v>10</v>
      </c>
      <c r="C11" s="2">
        <v>2</v>
      </c>
      <c r="D11" s="3">
        <v>3366</v>
      </c>
      <c r="E11" s="2">
        <v>2</v>
      </c>
      <c r="F11" s="2">
        <v>1</v>
      </c>
      <c r="G11" s="3">
        <v>673.2</v>
      </c>
      <c r="H11" s="2">
        <f>B11+E11</f>
        <v>12</v>
      </c>
      <c r="I11" s="36">
        <f>(H11/H$18)*100</f>
        <v>18.604651162790699</v>
      </c>
      <c r="J11" s="2">
        <f>C11+F11</f>
        <v>3</v>
      </c>
      <c r="K11" s="36">
        <f>(J11/J$18)*100</f>
        <v>17.647058823529413</v>
      </c>
      <c r="L11" s="3">
        <f>D11+G11</f>
        <v>4039.2</v>
      </c>
      <c r="M11" s="36">
        <f>(L11/L$18)*100</f>
        <v>15.92392847005393</v>
      </c>
    </row>
    <row r="12" spans="1:13">
      <c r="A12" s="1" t="s">
        <v>35</v>
      </c>
      <c r="B12" s="2">
        <v>20</v>
      </c>
      <c r="C12" s="2">
        <v>4</v>
      </c>
      <c r="D12" s="3">
        <v>6732</v>
      </c>
      <c r="E12" s="2">
        <v>0</v>
      </c>
      <c r="F12" s="2">
        <v>0</v>
      </c>
      <c r="G12" s="3">
        <v>0</v>
      </c>
      <c r="H12" s="2">
        <f t="shared" ref="H12:H17" si="2">B12+E12</f>
        <v>20</v>
      </c>
      <c r="I12" s="36">
        <f t="shared" ref="I12:I17" si="3">(H12/H$18)*100</f>
        <v>31.007751937984494</v>
      </c>
      <c r="J12" s="2">
        <f t="shared" ref="J12:J17" si="4">C12+F12</f>
        <v>4</v>
      </c>
      <c r="K12" s="36">
        <f t="shared" ref="K12:K17" si="5">(J12/J$18)*100</f>
        <v>23.52941176470588</v>
      </c>
      <c r="L12" s="3">
        <f t="shared" ref="L12:L17" si="6">D12+G12</f>
        <v>6732</v>
      </c>
      <c r="M12" s="36">
        <f t="shared" ref="M12:M17" si="7">(L12/L$18)*100</f>
        <v>26.539880783423222</v>
      </c>
    </row>
    <row r="13" spans="1:13">
      <c r="A13" s="1" t="s">
        <v>9</v>
      </c>
      <c r="B13" s="2">
        <v>0</v>
      </c>
      <c r="C13" s="2">
        <v>0</v>
      </c>
      <c r="D13" s="3">
        <v>0</v>
      </c>
      <c r="E13" s="2">
        <v>4</v>
      </c>
      <c r="F13" s="2">
        <v>2</v>
      </c>
      <c r="G13" s="3">
        <v>1346.4</v>
      </c>
      <c r="H13" s="2">
        <f t="shared" si="2"/>
        <v>4</v>
      </c>
      <c r="I13" s="36">
        <f t="shared" si="3"/>
        <v>6.2015503875968996</v>
      </c>
      <c r="J13" s="2">
        <f t="shared" si="4"/>
        <v>2</v>
      </c>
      <c r="K13" s="36">
        <f t="shared" si="5"/>
        <v>11.76470588235294</v>
      </c>
      <c r="L13" s="3">
        <f t="shared" si="6"/>
        <v>1346.4</v>
      </c>
      <c r="M13" s="36">
        <f t="shared" si="7"/>
        <v>5.307976156684644</v>
      </c>
    </row>
    <row r="14" spans="1:13">
      <c r="A14" s="1" t="s">
        <v>36</v>
      </c>
      <c r="B14" s="2">
        <v>0</v>
      </c>
      <c r="C14" s="2">
        <v>0</v>
      </c>
      <c r="D14" s="3">
        <v>0</v>
      </c>
      <c r="E14" s="2">
        <v>5</v>
      </c>
      <c r="F14" s="2">
        <v>2</v>
      </c>
      <c r="G14" s="3">
        <v>1683</v>
      </c>
      <c r="H14" s="2">
        <f t="shared" si="2"/>
        <v>5</v>
      </c>
      <c r="I14" s="36">
        <f t="shared" si="3"/>
        <v>7.7519379844961236</v>
      </c>
      <c r="J14" s="2">
        <f t="shared" si="4"/>
        <v>2</v>
      </c>
      <c r="K14" s="36">
        <f t="shared" si="5"/>
        <v>11.76470588235294</v>
      </c>
      <c r="L14" s="3">
        <f t="shared" si="6"/>
        <v>1683</v>
      </c>
      <c r="M14" s="36">
        <f t="shared" si="7"/>
        <v>6.6349701958558054</v>
      </c>
    </row>
    <row r="15" spans="1:13">
      <c r="A15" s="1" t="s">
        <v>33</v>
      </c>
      <c r="B15" s="2">
        <v>10</v>
      </c>
      <c r="C15" s="2">
        <v>2</v>
      </c>
      <c r="D15" s="3">
        <v>3366</v>
      </c>
      <c r="E15" s="2">
        <v>9</v>
      </c>
      <c r="F15" s="2">
        <v>2</v>
      </c>
      <c r="G15" s="3">
        <v>5256</v>
      </c>
      <c r="H15" s="2">
        <f t="shared" si="2"/>
        <v>19</v>
      </c>
      <c r="I15" s="36">
        <f t="shared" si="3"/>
        <v>29.457364341085274</v>
      </c>
      <c r="J15" s="2">
        <f t="shared" si="4"/>
        <v>4</v>
      </c>
      <c r="K15" s="36">
        <f t="shared" si="5"/>
        <v>23.52941176470588</v>
      </c>
      <c r="L15" s="3">
        <f t="shared" si="6"/>
        <v>8622</v>
      </c>
      <c r="M15" s="36">
        <f t="shared" si="7"/>
        <v>33.990916832245247</v>
      </c>
    </row>
    <row r="16" spans="1:13">
      <c r="A16" s="1" t="s">
        <v>34</v>
      </c>
      <c r="B16" s="2">
        <v>0</v>
      </c>
      <c r="C16" s="2">
        <v>0</v>
      </c>
      <c r="D16" s="3">
        <v>0</v>
      </c>
      <c r="E16" s="2">
        <v>3</v>
      </c>
      <c r="F16" s="2">
        <v>1</v>
      </c>
      <c r="G16" s="3">
        <v>1752</v>
      </c>
      <c r="H16" s="2">
        <f t="shared" si="2"/>
        <v>3</v>
      </c>
      <c r="I16" s="36">
        <f t="shared" si="3"/>
        <v>4.6511627906976747</v>
      </c>
      <c r="J16" s="2">
        <f t="shared" si="4"/>
        <v>1</v>
      </c>
      <c r="K16" s="36">
        <f t="shared" si="5"/>
        <v>5.8823529411764701</v>
      </c>
      <c r="L16" s="3">
        <f t="shared" si="6"/>
        <v>1752</v>
      </c>
      <c r="M16" s="36">
        <f t="shared" si="7"/>
        <v>6.9069921468445452</v>
      </c>
    </row>
    <row r="17" spans="1:13" ht="15.75" thickBot="1">
      <c r="A17" s="1" t="s">
        <v>11</v>
      </c>
      <c r="B17" s="2">
        <v>0</v>
      </c>
      <c r="C17" s="2">
        <v>0</v>
      </c>
      <c r="D17" s="3">
        <v>0</v>
      </c>
      <c r="E17" s="2">
        <v>1.5</v>
      </c>
      <c r="F17" s="2">
        <v>1</v>
      </c>
      <c r="G17" s="3">
        <v>1191</v>
      </c>
      <c r="H17" s="2">
        <f t="shared" si="2"/>
        <v>1.5</v>
      </c>
      <c r="I17" s="36">
        <f t="shared" si="3"/>
        <v>2.3255813953488373</v>
      </c>
      <c r="J17" s="2">
        <f t="shared" si="4"/>
        <v>1</v>
      </c>
      <c r="K17" s="36">
        <f t="shared" si="5"/>
        <v>5.8823529411764701</v>
      </c>
      <c r="L17" s="3">
        <f t="shared" si="6"/>
        <v>1191</v>
      </c>
      <c r="M17" s="36">
        <f t="shared" si="7"/>
        <v>4.695335414892611</v>
      </c>
    </row>
    <row r="18" spans="1:13" ht="15.75" thickBot="1">
      <c r="A18" s="10" t="s">
        <v>3</v>
      </c>
      <c r="B18" s="35">
        <f t="shared" ref="B18:K18" si="8">SUM(B11:B17)</f>
        <v>40</v>
      </c>
      <c r="C18" s="35">
        <f t="shared" si="8"/>
        <v>8</v>
      </c>
      <c r="D18" s="12">
        <f t="shared" si="8"/>
        <v>13464</v>
      </c>
      <c r="E18" s="35">
        <f t="shared" si="8"/>
        <v>24.5</v>
      </c>
      <c r="F18" s="35">
        <f t="shared" si="8"/>
        <v>9</v>
      </c>
      <c r="G18" s="12">
        <f t="shared" si="8"/>
        <v>11901.6</v>
      </c>
      <c r="H18" s="35">
        <f t="shared" si="8"/>
        <v>64.5</v>
      </c>
      <c r="I18" s="37">
        <f t="shared" si="8"/>
        <v>99.999999999999986</v>
      </c>
      <c r="J18" s="35">
        <f t="shared" si="8"/>
        <v>17</v>
      </c>
      <c r="K18" s="37">
        <f t="shared" si="8"/>
        <v>99.999999999999986</v>
      </c>
      <c r="L18" s="14">
        <f t="shared" ref="L18" si="9">G18+D18</f>
        <v>25365.599999999999</v>
      </c>
      <c r="M18" s="37">
        <f>SUM(M11:M17)</f>
        <v>100</v>
      </c>
    </row>
    <row r="19" spans="1:13">
      <c r="A19" s="41" t="s">
        <v>10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5" customFormat="1" ht="22.5" customHeight="1" thickBot="1">
      <c r="A20" s="42" t="s">
        <v>48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>
      <c r="A21" s="43" t="s">
        <v>0</v>
      </c>
      <c r="B21" s="45" t="s">
        <v>1</v>
      </c>
      <c r="C21" s="45"/>
      <c r="D21" s="45"/>
      <c r="E21" s="45" t="s">
        <v>2</v>
      </c>
      <c r="F21" s="45"/>
      <c r="G21" s="45"/>
      <c r="H21" s="45" t="s">
        <v>3</v>
      </c>
      <c r="I21" s="45"/>
      <c r="J21" s="45"/>
      <c r="K21" s="45"/>
      <c r="L21" s="45"/>
      <c r="M21" s="46"/>
    </row>
    <row r="22" spans="1:13" ht="27.75" customHeight="1" thickBot="1">
      <c r="A22" s="44"/>
      <c r="B22" s="6" t="s">
        <v>4</v>
      </c>
      <c r="C22" s="6" t="s">
        <v>5</v>
      </c>
      <c r="D22" s="7" t="s">
        <v>6</v>
      </c>
      <c r="E22" s="6" t="s">
        <v>4</v>
      </c>
      <c r="F22" s="6" t="s">
        <v>5</v>
      </c>
      <c r="G22" s="8" t="s">
        <v>6</v>
      </c>
      <c r="H22" s="6" t="s">
        <v>4</v>
      </c>
      <c r="I22" s="6" t="s">
        <v>7</v>
      </c>
      <c r="J22" s="6" t="s">
        <v>5</v>
      </c>
      <c r="K22" s="6" t="s">
        <v>7</v>
      </c>
      <c r="L22" s="8" t="s">
        <v>6</v>
      </c>
      <c r="M22" s="9" t="s">
        <v>7</v>
      </c>
    </row>
    <row r="23" spans="1:13">
      <c r="A23" s="1" t="s">
        <v>8</v>
      </c>
      <c r="B23" s="38">
        <v>16.5</v>
      </c>
      <c r="C23" s="2">
        <v>4</v>
      </c>
      <c r="D23" s="3">
        <v>5049</v>
      </c>
      <c r="E23" s="38">
        <v>0.5</v>
      </c>
      <c r="F23" s="2">
        <v>1</v>
      </c>
      <c r="G23" s="3">
        <v>153</v>
      </c>
      <c r="H23" s="38">
        <f>B23+E23</f>
        <v>17</v>
      </c>
      <c r="I23" s="4">
        <f>(H23/H$34)*100</f>
        <v>16.346153846153847</v>
      </c>
      <c r="J23" s="2">
        <f>C23+F23</f>
        <v>5</v>
      </c>
      <c r="K23" s="4">
        <f>(J23/J$34)*100</f>
        <v>13.157894736842104</v>
      </c>
      <c r="L23" s="40">
        <f>D23+G23</f>
        <v>5202</v>
      </c>
      <c r="M23" s="4">
        <f>(L23/L$34)*100</f>
        <v>10.811653391111873</v>
      </c>
    </row>
    <row r="24" spans="1:13">
      <c r="A24" s="1" t="s">
        <v>9</v>
      </c>
      <c r="B24" s="38">
        <v>22</v>
      </c>
      <c r="C24" s="2">
        <v>4</v>
      </c>
      <c r="D24" s="3">
        <v>8078.4</v>
      </c>
      <c r="E24" s="38">
        <v>5.5</v>
      </c>
      <c r="F24" s="2">
        <v>4</v>
      </c>
      <c r="G24" s="3">
        <v>2717.2</v>
      </c>
      <c r="H24" s="38">
        <f t="shared" ref="H24:H33" si="10">B24+E24</f>
        <v>27.5</v>
      </c>
      <c r="I24" s="4">
        <f t="shared" ref="I24:I33" si="11">(H24/H$34)*100</f>
        <v>26.442307692307693</v>
      </c>
      <c r="J24" s="2">
        <f t="shared" ref="J24:J33" si="12">C24+F24</f>
        <v>8</v>
      </c>
      <c r="K24" s="4">
        <f t="shared" ref="K24:K33" si="13">(J24/J$34)*100</f>
        <v>21.052631578947366</v>
      </c>
      <c r="L24" s="40">
        <f t="shared" ref="L24:L33" si="14">D24+G24</f>
        <v>10795.599999999999</v>
      </c>
      <c r="M24" s="4">
        <f t="shared" ref="M24:M33" si="15">(L24/L$34)*100</f>
        <v>22.437194415433932</v>
      </c>
    </row>
    <row r="25" spans="1:13">
      <c r="A25" s="1" t="s">
        <v>36</v>
      </c>
      <c r="B25" s="38">
        <v>0</v>
      </c>
      <c r="C25" s="2">
        <v>0</v>
      </c>
      <c r="D25" s="3">
        <v>0</v>
      </c>
      <c r="E25" s="38">
        <v>4</v>
      </c>
      <c r="F25" s="2">
        <v>1</v>
      </c>
      <c r="G25" s="3">
        <v>2336</v>
      </c>
      <c r="H25" s="38">
        <f t="shared" si="10"/>
        <v>4</v>
      </c>
      <c r="I25" s="4">
        <f t="shared" si="11"/>
        <v>3.8461538461538463</v>
      </c>
      <c r="J25" s="2">
        <f t="shared" si="12"/>
        <v>1</v>
      </c>
      <c r="K25" s="4">
        <f t="shared" si="13"/>
        <v>2.6315789473684208</v>
      </c>
      <c r="L25" s="40">
        <f t="shared" si="14"/>
        <v>2336</v>
      </c>
      <c r="M25" s="4">
        <f t="shared" si="15"/>
        <v>4.8550600387615024</v>
      </c>
    </row>
    <row r="26" spans="1:13">
      <c r="A26" s="1" t="s">
        <v>41</v>
      </c>
      <c r="B26" s="38">
        <v>11</v>
      </c>
      <c r="C26" s="2">
        <v>11</v>
      </c>
      <c r="D26" s="3">
        <v>4039.2</v>
      </c>
      <c r="E26" s="38">
        <v>0</v>
      </c>
      <c r="F26" s="2">
        <v>0</v>
      </c>
      <c r="G26" s="3">
        <v>0</v>
      </c>
      <c r="H26" s="38">
        <f t="shared" si="10"/>
        <v>11</v>
      </c>
      <c r="I26" s="4">
        <f t="shared" si="11"/>
        <v>10.576923076923077</v>
      </c>
      <c r="J26" s="2">
        <f t="shared" si="12"/>
        <v>11</v>
      </c>
      <c r="K26" s="4">
        <f t="shared" si="13"/>
        <v>28.947368421052634</v>
      </c>
      <c r="L26" s="40">
        <f t="shared" si="14"/>
        <v>4039.2</v>
      </c>
      <c r="M26" s="4">
        <f t="shared" si="15"/>
        <v>8.3949308683927484</v>
      </c>
    </row>
    <row r="27" spans="1:13">
      <c r="A27" s="1" t="s">
        <v>42</v>
      </c>
      <c r="B27" s="38">
        <v>15</v>
      </c>
      <c r="C27" s="2">
        <v>3</v>
      </c>
      <c r="D27" s="3">
        <v>5508</v>
      </c>
      <c r="E27" s="38">
        <v>0</v>
      </c>
      <c r="F27" s="2">
        <v>0</v>
      </c>
      <c r="G27" s="3">
        <v>0</v>
      </c>
      <c r="H27" s="38">
        <f t="shared" si="10"/>
        <v>15</v>
      </c>
      <c r="I27" s="4">
        <f t="shared" si="11"/>
        <v>14.423076923076922</v>
      </c>
      <c r="J27" s="2">
        <f t="shared" si="12"/>
        <v>3</v>
      </c>
      <c r="K27" s="4">
        <f t="shared" si="13"/>
        <v>7.8947368421052628</v>
      </c>
      <c r="L27" s="40">
        <f t="shared" si="14"/>
        <v>5508</v>
      </c>
      <c r="M27" s="4">
        <f t="shared" si="15"/>
        <v>11.447633002353747</v>
      </c>
    </row>
    <row r="28" spans="1:13">
      <c r="A28" s="1" t="s">
        <v>33</v>
      </c>
      <c r="B28" s="38">
        <v>6</v>
      </c>
      <c r="C28" s="2">
        <v>2</v>
      </c>
      <c r="D28" s="3">
        <v>2203.1999999999998</v>
      </c>
      <c r="E28" s="38">
        <v>0</v>
      </c>
      <c r="F28" s="2">
        <v>0</v>
      </c>
      <c r="G28" s="3">
        <v>0</v>
      </c>
      <c r="H28" s="38">
        <f t="shared" si="10"/>
        <v>6</v>
      </c>
      <c r="I28" s="4">
        <f t="shared" si="11"/>
        <v>5.7692307692307692</v>
      </c>
      <c r="J28" s="2">
        <f t="shared" si="12"/>
        <v>2</v>
      </c>
      <c r="K28" s="4">
        <f t="shared" si="13"/>
        <v>5.2631578947368416</v>
      </c>
      <c r="L28" s="40">
        <f t="shared" si="14"/>
        <v>2203.1999999999998</v>
      </c>
      <c r="M28" s="4">
        <f t="shared" si="15"/>
        <v>4.579053200941499</v>
      </c>
    </row>
    <row r="29" spans="1:13">
      <c r="A29" s="1" t="s">
        <v>43</v>
      </c>
      <c r="B29" s="38">
        <v>0</v>
      </c>
      <c r="C29" s="2">
        <v>0</v>
      </c>
      <c r="D29" s="3">
        <v>0</v>
      </c>
      <c r="E29" s="38">
        <v>4</v>
      </c>
      <c r="F29" s="2">
        <v>1</v>
      </c>
      <c r="G29" s="3">
        <v>2336</v>
      </c>
      <c r="H29" s="38">
        <f t="shared" si="10"/>
        <v>4</v>
      </c>
      <c r="I29" s="4">
        <f t="shared" si="11"/>
        <v>3.8461538461538463</v>
      </c>
      <c r="J29" s="2">
        <f t="shared" si="12"/>
        <v>1</v>
      </c>
      <c r="K29" s="4">
        <f t="shared" si="13"/>
        <v>2.6315789473684208</v>
      </c>
      <c r="L29" s="40">
        <f t="shared" si="14"/>
        <v>2336</v>
      </c>
      <c r="M29" s="4">
        <f t="shared" si="15"/>
        <v>4.8550600387615024</v>
      </c>
    </row>
    <row r="30" spans="1:13">
      <c r="A30" s="1" t="s">
        <v>44</v>
      </c>
      <c r="B30" s="38">
        <v>0</v>
      </c>
      <c r="C30" s="2">
        <v>0</v>
      </c>
      <c r="D30" s="3">
        <v>0</v>
      </c>
      <c r="E30" s="38">
        <v>6</v>
      </c>
      <c r="F30" s="2">
        <v>2</v>
      </c>
      <c r="G30" s="3">
        <v>3504</v>
      </c>
      <c r="H30" s="38">
        <f t="shared" si="10"/>
        <v>6</v>
      </c>
      <c r="I30" s="4">
        <f t="shared" si="11"/>
        <v>5.7692307692307692</v>
      </c>
      <c r="J30" s="2">
        <f t="shared" si="12"/>
        <v>2</v>
      </c>
      <c r="K30" s="4">
        <f t="shared" si="13"/>
        <v>5.2631578947368416</v>
      </c>
      <c r="L30" s="40">
        <f t="shared" si="14"/>
        <v>3504</v>
      </c>
      <c r="M30" s="4">
        <f t="shared" si="15"/>
        <v>7.2825900581422536</v>
      </c>
    </row>
    <row r="31" spans="1:13">
      <c r="A31" s="1" t="s">
        <v>45</v>
      </c>
      <c r="B31" s="38">
        <v>0</v>
      </c>
      <c r="C31" s="2">
        <v>0</v>
      </c>
      <c r="D31" s="3">
        <v>0</v>
      </c>
      <c r="E31" s="38">
        <v>6</v>
      </c>
      <c r="F31" s="2">
        <v>2</v>
      </c>
      <c r="G31" s="3">
        <v>7390.75</v>
      </c>
      <c r="H31" s="38">
        <f t="shared" ref="H31:H32" si="16">B31+E31</f>
        <v>6</v>
      </c>
      <c r="I31" s="4">
        <f t="shared" ref="I31:I32" si="17">(H31/H$34)*100</f>
        <v>5.7692307692307692</v>
      </c>
      <c r="J31" s="2">
        <f t="shared" ref="J31:J32" si="18">C31+F31</f>
        <v>2</v>
      </c>
      <c r="K31" s="4">
        <f t="shared" ref="K31:K32" si="19">(J31/J$34)*100</f>
        <v>5.2631578947368416</v>
      </c>
      <c r="L31" s="40">
        <f t="shared" ref="L31:L32" si="20">D31+G31</f>
        <v>7390.75</v>
      </c>
      <c r="M31" s="4">
        <f t="shared" ref="M31:M32" si="21">(L31/L$34)*100</f>
        <v>15.360674221522505</v>
      </c>
    </row>
    <row r="32" spans="1:13">
      <c r="A32" s="1" t="s">
        <v>46</v>
      </c>
      <c r="B32" s="38">
        <v>0</v>
      </c>
      <c r="C32" s="2">
        <v>0</v>
      </c>
      <c r="D32" s="3">
        <v>0</v>
      </c>
      <c r="E32" s="38">
        <v>6</v>
      </c>
      <c r="F32" s="2">
        <v>2</v>
      </c>
      <c r="G32" s="3">
        <v>3924</v>
      </c>
      <c r="H32" s="38">
        <f t="shared" si="16"/>
        <v>6</v>
      </c>
      <c r="I32" s="4">
        <f t="shared" si="17"/>
        <v>5.7692307692307692</v>
      </c>
      <c r="J32" s="2">
        <f t="shared" si="18"/>
        <v>2</v>
      </c>
      <c r="K32" s="4">
        <f t="shared" si="19"/>
        <v>5.2631578947368416</v>
      </c>
      <c r="L32" s="40">
        <f t="shared" si="20"/>
        <v>3924</v>
      </c>
      <c r="M32" s="4">
        <f t="shared" si="21"/>
        <v>8.1555032500428659</v>
      </c>
    </row>
    <row r="33" spans="1:13" ht="15.75" thickBot="1">
      <c r="A33" s="1" t="s">
        <v>47</v>
      </c>
      <c r="B33" s="38">
        <v>0</v>
      </c>
      <c r="C33" s="2">
        <v>0</v>
      </c>
      <c r="D33" s="3">
        <v>0</v>
      </c>
      <c r="E33" s="38">
        <v>1.5</v>
      </c>
      <c r="F33" s="2">
        <v>1</v>
      </c>
      <c r="G33" s="3">
        <v>876</v>
      </c>
      <c r="H33" s="38">
        <f t="shared" si="10"/>
        <v>1.5</v>
      </c>
      <c r="I33" s="4">
        <f t="shared" si="11"/>
        <v>1.4423076923076923</v>
      </c>
      <c r="J33" s="2">
        <f t="shared" si="12"/>
        <v>1</v>
      </c>
      <c r="K33" s="4">
        <f t="shared" si="13"/>
        <v>2.6315789473684208</v>
      </c>
      <c r="L33" s="40">
        <f t="shared" si="14"/>
        <v>876</v>
      </c>
      <c r="M33" s="4">
        <f t="shared" si="15"/>
        <v>1.8206475145355634</v>
      </c>
    </row>
    <row r="34" spans="1:13" ht="15.75" thickBot="1">
      <c r="A34" s="10" t="s">
        <v>3</v>
      </c>
      <c r="B34" s="39">
        <f t="shared" ref="B34:M34" si="22">SUM(B23:B33)</f>
        <v>70.5</v>
      </c>
      <c r="C34" s="35">
        <f t="shared" si="22"/>
        <v>24</v>
      </c>
      <c r="D34" s="12">
        <f t="shared" si="22"/>
        <v>24877.8</v>
      </c>
      <c r="E34" s="39">
        <f t="shared" si="22"/>
        <v>33.5</v>
      </c>
      <c r="F34" s="35">
        <f t="shared" si="22"/>
        <v>14</v>
      </c>
      <c r="G34" s="12">
        <f t="shared" si="22"/>
        <v>23236.95</v>
      </c>
      <c r="H34" s="39">
        <f t="shared" si="22"/>
        <v>104</v>
      </c>
      <c r="I34" s="12">
        <f t="shared" si="22"/>
        <v>100.00000000000001</v>
      </c>
      <c r="J34" s="35">
        <f t="shared" si="22"/>
        <v>38</v>
      </c>
      <c r="K34" s="12">
        <f t="shared" si="22"/>
        <v>99.999999999999972</v>
      </c>
      <c r="L34" s="12">
        <f t="shared" si="22"/>
        <v>48114.75</v>
      </c>
      <c r="M34" s="12">
        <f t="shared" si="22"/>
        <v>99.999999999999986</v>
      </c>
    </row>
    <row r="35" spans="1:13">
      <c r="A35" s="41" t="s">
        <v>10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s="5" customFormat="1" ht="22.5" customHeight="1" thickBot="1">
      <c r="A36" s="42" t="s">
        <v>49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>
      <c r="A37" s="43" t="s">
        <v>0</v>
      </c>
      <c r="B37" s="45" t="s">
        <v>1</v>
      </c>
      <c r="C37" s="45"/>
      <c r="D37" s="45"/>
      <c r="E37" s="45" t="s">
        <v>2</v>
      </c>
      <c r="F37" s="45"/>
      <c r="G37" s="45"/>
      <c r="H37" s="45" t="s">
        <v>3</v>
      </c>
      <c r="I37" s="45"/>
      <c r="J37" s="45"/>
      <c r="K37" s="45"/>
      <c r="L37" s="45"/>
      <c r="M37" s="46"/>
    </row>
    <row r="38" spans="1:13" ht="27.75" customHeight="1" thickBot="1">
      <c r="A38" s="44"/>
      <c r="B38" s="6" t="s">
        <v>4</v>
      </c>
      <c r="C38" s="6" t="s">
        <v>5</v>
      </c>
      <c r="D38" s="7" t="s">
        <v>6</v>
      </c>
      <c r="E38" s="6" t="s">
        <v>4</v>
      </c>
      <c r="F38" s="6" t="s">
        <v>5</v>
      </c>
      <c r="G38" s="8" t="s">
        <v>6</v>
      </c>
      <c r="H38" s="6" t="s">
        <v>4</v>
      </c>
      <c r="I38" s="6" t="s">
        <v>7</v>
      </c>
      <c r="J38" s="6" t="s">
        <v>5</v>
      </c>
      <c r="K38" s="6" t="s">
        <v>7</v>
      </c>
      <c r="L38" s="8" t="s">
        <v>6</v>
      </c>
      <c r="M38" s="9" t="s">
        <v>7</v>
      </c>
    </row>
    <row r="39" spans="1:13">
      <c r="A39" s="1" t="s">
        <v>8</v>
      </c>
      <c r="B39" s="38">
        <v>19.5</v>
      </c>
      <c r="C39" s="2">
        <v>5</v>
      </c>
      <c r="D39" s="3">
        <v>5967</v>
      </c>
      <c r="E39" s="38">
        <v>0.5</v>
      </c>
      <c r="F39" s="2">
        <v>1</v>
      </c>
      <c r="G39" s="3">
        <v>153</v>
      </c>
      <c r="H39" s="38">
        <f>B39+E39</f>
        <v>20</v>
      </c>
      <c r="I39" s="4">
        <f>(H39/H$48)*100</f>
        <v>19.512195121951219</v>
      </c>
      <c r="J39" s="2">
        <f>C39+F39</f>
        <v>6</v>
      </c>
      <c r="K39" s="4">
        <f>(J39/J$48)*100</f>
        <v>19.35483870967742</v>
      </c>
      <c r="L39" s="40">
        <f>D39+G39</f>
        <v>6120</v>
      </c>
      <c r="M39" s="4">
        <f>(L39/L$48)*100</f>
        <v>14.339537760782772</v>
      </c>
    </row>
    <row r="40" spans="1:13">
      <c r="A40" s="1" t="s">
        <v>35</v>
      </c>
      <c r="B40" s="38">
        <v>18</v>
      </c>
      <c r="C40" s="2">
        <v>4</v>
      </c>
      <c r="D40" s="3">
        <v>6609.6</v>
      </c>
      <c r="E40" s="38">
        <v>1</v>
      </c>
      <c r="F40" s="2">
        <v>1</v>
      </c>
      <c r="G40" s="3">
        <v>584</v>
      </c>
      <c r="H40" s="38">
        <f t="shared" ref="H40:H47" si="23">B40+E40</f>
        <v>19</v>
      </c>
      <c r="I40" s="4">
        <f t="shared" ref="I40:I47" si="24">(H40/H$48)*100</f>
        <v>18.536585365853657</v>
      </c>
      <c r="J40" s="2">
        <f t="shared" ref="J40:J47" si="25">C40+F40</f>
        <v>5</v>
      </c>
      <c r="K40" s="4">
        <f t="shared" ref="K40:K47" si="26">(J40/J$48)*100</f>
        <v>16.129032258064516</v>
      </c>
      <c r="L40" s="40">
        <f t="shared" ref="L40:L47" si="27">D40+G40</f>
        <v>7193.6</v>
      </c>
      <c r="M40" s="4">
        <f t="shared" ref="M40:M47" si="28">(L40/L$48)*100</f>
        <v>16.855048829406364</v>
      </c>
    </row>
    <row r="41" spans="1:13">
      <c r="A41" s="1" t="s">
        <v>9</v>
      </c>
      <c r="B41" s="38">
        <v>20</v>
      </c>
      <c r="C41" s="2">
        <v>4</v>
      </c>
      <c r="D41" s="3">
        <v>7344</v>
      </c>
      <c r="E41" s="38">
        <v>9</v>
      </c>
      <c r="F41" s="2">
        <v>4</v>
      </c>
      <c r="G41" s="3">
        <v>4700</v>
      </c>
      <c r="H41" s="38">
        <f t="shared" si="23"/>
        <v>29</v>
      </c>
      <c r="I41" s="4">
        <f t="shared" si="24"/>
        <v>28.292682926829265</v>
      </c>
      <c r="J41" s="2">
        <f t="shared" si="25"/>
        <v>8</v>
      </c>
      <c r="K41" s="4">
        <f t="shared" si="26"/>
        <v>25.806451612903224</v>
      </c>
      <c r="L41" s="40">
        <f t="shared" si="27"/>
        <v>12044</v>
      </c>
      <c r="M41" s="4">
        <f t="shared" si="28"/>
        <v>28.219835423344396</v>
      </c>
    </row>
    <row r="42" spans="1:13">
      <c r="A42" s="1" t="s">
        <v>41</v>
      </c>
      <c r="B42" s="38">
        <v>0.5</v>
      </c>
      <c r="C42" s="2">
        <v>1</v>
      </c>
      <c r="D42" s="3">
        <v>183.6</v>
      </c>
      <c r="E42" s="38">
        <v>0</v>
      </c>
      <c r="F42" s="2">
        <v>0</v>
      </c>
      <c r="G42" s="3">
        <v>0</v>
      </c>
      <c r="H42" s="38">
        <f t="shared" si="23"/>
        <v>0.5</v>
      </c>
      <c r="I42" s="4">
        <f t="shared" si="24"/>
        <v>0.48780487804878048</v>
      </c>
      <c r="J42" s="2">
        <f t="shared" si="25"/>
        <v>1</v>
      </c>
      <c r="K42" s="4">
        <f t="shared" si="26"/>
        <v>3.225806451612903</v>
      </c>
      <c r="L42" s="40">
        <f t="shared" si="27"/>
        <v>183.6</v>
      </c>
      <c r="M42" s="4">
        <f t="shared" si="28"/>
        <v>0.43018613282348311</v>
      </c>
    </row>
    <row r="43" spans="1:13">
      <c r="A43" s="1" t="s">
        <v>33</v>
      </c>
      <c r="B43" s="38">
        <v>10</v>
      </c>
      <c r="C43" s="2">
        <v>2</v>
      </c>
      <c r="D43" s="3">
        <v>3672</v>
      </c>
      <c r="E43" s="38">
        <v>9</v>
      </c>
      <c r="F43" s="2">
        <v>2</v>
      </c>
      <c r="G43" s="3">
        <v>5256</v>
      </c>
      <c r="H43" s="38">
        <f t="shared" si="23"/>
        <v>19</v>
      </c>
      <c r="I43" s="4">
        <f t="shared" si="24"/>
        <v>18.536585365853657</v>
      </c>
      <c r="J43" s="2">
        <f t="shared" si="25"/>
        <v>4</v>
      </c>
      <c r="K43" s="4">
        <f t="shared" si="26"/>
        <v>12.903225806451612</v>
      </c>
      <c r="L43" s="40">
        <f t="shared" si="27"/>
        <v>8928</v>
      </c>
      <c r="M43" s="4">
        <f t="shared" si="28"/>
        <v>20.918855086318395</v>
      </c>
    </row>
    <row r="44" spans="1:13">
      <c r="A44" s="1" t="s">
        <v>50</v>
      </c>
      <c r="B44" s="38">
        <v>0</v>
      </c>
      <c r="C44" s="2">
        <v>0</v>
      </c>
      <c r="D44" s="3">
        <v>0</v>
      </c>
      <c r="E44" s="38">
        <v>5</v>
      </c>
      <c r="F44" s="2">
        <v>2</v>
      </c>
      <c r="G44" s="3">
        <v>1530</v>
      </c>
      <c r="H44" s="38">
        <f t="shared" si="23"/>
        <v>5</v>
      </c>
      <c r="I44" s="4">
        <f t="shared" si="24"/>
        <v>4.8780487804878048</v>
      </c>
      <c r="J44" s="2">
        <f t="shared" si="25"/>
        <v>2</v>
      </c>
      <c r="K44" s="4">
        <f t="shared" si="26"/>
        <v>6.4516129032258061</v>
      </c>
      <c r="L44" s="40">
        <f t="shared" si="27"/>
        <v>1530</v>
      </c>
      <c r="M44" s="4">
        <f t="shared" si="28"/>
        <v>3.584884440195693</v>
      </c>
    </row>
    <row r="45" spans="1:13">
      <c r="A45" s="1" t="s">
        <v>51</v>
      </c>
      <c r="B45" s="38">
        <v>0</v>
      </c>
      <c r="C45" s="2">
        <v>0</v>
      </c>
      <c r="D45" s="3">
        <v>0</v>
      </c>
      <c r="E45" s="38">
        <v>3</v>
      </c>
      <c r="F45" s="2">
        <v>2</v>
      </c>
      <c r="G45" s="3">
        <v>2382</v>
      </c>
      <c r="H45" s="38">
        <f t="shared" si="23"/>
        <v>3</v>
      </c>
      <c r="I45" s="4">
        <f t="shared" si="24"/>
        <v>2.9268292682926833</v>
      </c>
      <c r="J45" s="2">
        <f t="shared" si="25"/>
        <v>2</v>
      </c>
      <c r="K45" s="4">
        <f t="shared" si="26"/>
        <v>6.4516129032258061</v>
      </c>
      <c r="L45" s="40">
        <f t="shared" si="27"/>
        <v>2382</v>
      </c>
      <c r="M45" s="4">
        <f t="shared" si="28"/>
        <v>5.5811730304223133</v>
      </c>
    </row>
    <row r="46" spans="1:13">
      <c r="A46" s="1" t="s">
        <v>52</v>
      </c>
      <c r="B46" s="38">
        <v>0</v>
      </c>
      <c r="C46" s="2">
        <v>0</v>
      </c>
      <c r="D46" s="3">
        <v>0</v>
      </c>
      <c r="E46" s="38">
        <v>6</v>
      </c>
      <c r="F46" s="2">
        <v>2</v>
      </c>
      <c r="G46" s="3">
        <v>3504</v>
      </c>
      <c r="H46" s="38">
        <f t="shared" si="23"/>
        <v>6</v>
      </c>
      <c r="I46" s="4">
        <f t="shared" si="24"/>
        <v>5.8536585365853666</v>
      </c>
      <c r="J46" s="2">
        <f t="shared" si="25"/>
        <v>2</v>
      </c>
      <c r="K46" s="4">
        <f t="shared" si="26"/>
        <v>6.4516129032258061</v>
      </c>
      <c r="L46" s="40">
        <f t="shared" si="27"/>
        <v>3504</v>
      </c>
      <c r="M46" s="4">
        <f t="shared" si="28"/>
        <v>8.2100882865658207</v>
      </c>
    </row>
    <row r="47" spans="1:13" ht="15.75" thickBot="1">
      <c r="A47" s="1" t="s">
        <v>53</v>
      </c>
      <c r="B47" s="38">
        <v>0</v>
      </c>
      <c r="C47" s="2">
        <v>0</v>
      </c>
      <c r="D47" s="3">
        <v>0</v>
      </c>
      <c r="E47" s="38">
        <v>1</v>
      </c>
      <c r="F47" s="2">
        <v>1</v>
      </c>
      <c r="G47" s="3">
        <v>794</v>
      </c>
      <c r="H47" s="38">
        <f t="shared" si="23"/>
        <v>1</v>
      </c>
      <c r="I47" s="4">
        <f t="shared" si="24"/>
        <v>0.97560975609756095</v>
      </c>
      <c r="J47" s="2">
        <f t="shared" si="25"/>
        <v>1</v>
      </c>
      <c r="K47" s="4">
        <f t="shared" si="26"/>
        <v>3.225806451612903</v>
      </c>
      <c r="L47" s="40">
        <f t="shared" si="27"/>
        <v>794</v>
      </c>
      <c r="M47" s="4">
        <f t="shared" si="28"/>
        <v>1.8603910101407712</v>
      </c>
    </row>
    <row r="48" spans="1:13" ht="15.75" thickBot="1">
      <c r="A48" s="10" t="s">
        <v>3</v>
      </c>
      <c r="B48" s="39">
        <f t="shared" ref="B48" si="29">SUM(B37:B47)</f>
        <v>68</v>
      </c>
      <c r="C48" s="35">
        <f t="shared" ref="C48" si="30">SUM(C37:C47)</f>
        <v>16</v>
      </c>
      <c r="D48" s="12">
        <f t="shared" ref="D48" si="31">SUM(D37:D47)</f>
        <v>23776.199999999997</v>
      </c>
      <c r="E48" s="39">
        <f t="shared" ref="E48" si="32">SUM(E37:E47)</f>
        <v>34.5</v>
      </c>
      <c r="F48" s="35">
        <f t="shared" ref="F48" si="33">SUM(F37:F47)</f>
        <v>15</v>
      </c>
      <c r="G48" s="12">
        <f t="shared" ref="G48" si="34">SUM(G37:G47)</f>
        <v>18903</v>
      </c>
      <c r="H48" s="39">
        <f t="shared" ref="H48" si="35">SUM(H37:H47)</f>
        <v>102.5</v>
      </c>
      <c r="I48" s="12">
        <f t="shared" ref="I48" si="36">SUM(I37:I47)</f>
        <v>99.999999999999986</v>
      </c>
      <c r="J48" s="35">
        <f t="shared" ref="J48" si="37">SUM(J37:J47)</f>
        <v>31</v>
      </c>
      <c r="K48" s="12">
        <f t="shared" ref="K48" si="38">SUM(K37:K47)</f>
        <v>100</v>
      </c>
      <c r="L48" s="12">
        <f t="shared" ref="L48" si="39">SUM(L37:L47)</f>
        <v>42679.199999999997</v>
      </c>
      <c r="M48" s="12">
        <f t="shared" ref="M48" si="40">SUM(M37:M47)</f>
        <v>100</v>
      </c>
    </row>
    <row r="49" spans="1:13">
      <c r="A49" s="41" t="s">
        <v>10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 s="5" customFormat="1" ht="22.5" customHeight="1" thickBot="1">
      <c r="A50" s="42" t="s">
        <v>54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>
      <c r="A51" s="43" t="s">
        <v>0</v>
      </c>
      <c r="B51" s="45" t="s">
        <v>1</v>
      </c>
      <c r="C51" s="45"/>
      <c r="D51" s="45"/>
      <c r="E51" s="45" t="s">
        <v>2</v>
      </c>
      <c r="F51" s="45"/>
      <c r="G51" s="45"/>
      <c r="H51" s="45" t="s">
        <v>3</v>
      </c>
      <c r="I51" s="45"/>
      <c r="J51" s="45"/>
      <c r="K51" s="45"/>
      <c r="L51" s="45"/>
      <c r="M51" s="46"/>
    </row>
    <row r="52" spans="1:13" ht="27.75" customHeight="1" thickBot="1">
      <c r="A52" s="44"/>
      <c r="B52" s="6" t="s">
        <v>4</v>
      </c>
      <c r="C52" s="6" t="s">
        <v>5</v>
      </c>
      <c r="D52" s="7" t="s">
        <v>6</v>
      </c>
      <c r="E52" s="6" t="s">
        <v>4</v>
      </c>
      <c r="F52" s="6" t="s">
        <v>5</v>
      </c>
      <c r="G52" s="8" t="s">
        <v>6</v>
      </c>
      <c r="H52" s="6" t="s">
        <v>4</v>
      </c>
      <c r="I52" s="6" t="s">
        <v>7</v>
      </c>
      <c r="J52" s="6" t="s">
        <v>5</v>
      </c>
      <c r="K52" s="6" t="s">
        <v>7</v>
      </c>
      <c r="L52" s="8" t="s">
        <v>6</v>
      </c>
      <c r="M52" s="9" t="s">
        <v>7</v>
      </c>
    </row>
    <row r="53" spans="1:13">
      <c r="A53" s="1" t="s">
        <v>8</v>
      </c>
      <c r="B53" s="38">
        <v>23.5</v>
      </c>
      <c r="C53" s="2">
        <v>6</v>
      </c>
      <c r="D53" s="3">
        <v>7191</v>
      </c>
      <c r="E53" s="38">
        <v>0</v>
      </c>
      <c r="F53" s="2">
        <v>0</v>
      </c>
      <c r="G53" s="3">
        <v>0</v>
      </c>
      <c r="H53" s="38">
        <v>23.5</v>
      </c>
      <c r="I53" s="4">
        <f>(H53/H$62)*100</f>
        <v>15.771812080536913</v>
      </c>
      <c r="J53" s="2">
        <v>6</v>
      </c>
      <c r="K53" s="4">
        <f>(J53/J$62)*100</f>
        <v>16.666666666666664</v>
      </c>
      <c r="L53" s="40">
        <v>7191</v>
      </c>
      <c r="M53" s="4">
        <f>(L53/L$62)*100</f>
        <v>12.816856724260237</v>
      </c>
    </row>
    <row r="54" spans="1:13">
      <c r="A54" s="1" t="s">
        <v>35</v>
      </c>
      <c r="B54" s="38">
        <v>15</v>
      </c>
      <c r="C54" s="2">
        <v>3</v>
      </c>
      <c r="D54" s="3">
        <v>5508</v>
      </c>
      <c r="E54" s="38">
        <v>2.5</v>
      </c>
      <c r="F54" s="2">
        <v>1</v>
      </c>
      <c r="G54" s="3">
        <v>1460</v>
      </c>
      <c r="H54" s="38">
        <v>17.5</v>
      </c>
      <c r="I54" s="4">
        <f t="shared" ref="I54:K61" si="41">(H54/H$62)*100</f>
        <v>11.74496644295302</v>
      </c>
      <c r="J54" s="2">
        <v>4</v>
      </c>
      <c r="K54" s="4">
        <f t="shared" si="41"/>
        <v>11.111111111111111</v>
      </c>
      <c r="L54" s="40">
        <v>6968</v>
      </c>
      <c r="M54" s="4">
        <f t="shared" ref="M54" si="42">(L54/L$62)*100</f>
        <v>12.419393360401241</v>
      </c>
    </row>
    <row r="55" spans="1:13">
      <c r="A55" s="1" t="s">
        <v>9</v>
      </c>
      <c r="B55" s="38">
        <v>25</v>
      </c>
      <c r="C55" s="2">
        <v>5</v>
      </c>
      <c r="D55" s="3">
        <v>9180</v>
      </c>
      <c r="E55" s="38">
        <v>7</v>
      </c>
      <c r="F55" s="2">
        <v>2</v>
      </c>
      <c r="G55" s="3">
        <v>4088</v>
      </c>
      <c r="H55" s="38">
        <v>32</v>
      </c>
      <c r="I55" s="4">
        <f t="shared" si="41"/>
        <v>21.476510067114095</v>
      </c>
      <c r="J55" s="2">
        <v>7</v>
      </c>
      <c r="K55" s="4">
        <f t="shared" si="41"/>
        <v>19.444444444444446</v>
      </c>
      <c r="L55" s="40">
        <v>13268</v>
      </c>
      <c r="M55" s="4">
        <f t="shared" ref="M55" si="43">(L55/L$62)*100</f>
        <v>23.648178976148632</v>
      </c>
    </row>
    <row r="56" spans="1:13">
      <c r="A56" s="1" t="s">
        <v>41</v>
      </c>
      <c r="B56" s="38">
        <v>26.5</v>
      </c>
      <c r="C56" s="2">
        <v>7</v>
      </c>
      <c r="D56" s="3">
        <v>9730.7999999999993</v>
      </c>
      <c r="E56" s="38">
        <v>0</v>
      </c>
      <c r="F56" s="2">
        <v>0</v>
      </c>
      <c r="G56" s="3">
        <v>0</v>
      </c>
      <c r="H56" s="38">
        <v>26.5</v>
      </c>
      <c r="I56" s="4">
        <f t="shared" si="41"/>
        <v>17.785234899328859</v>
      </c>
      <c r="J56" s="2">
        <v>7</v>
      </c>
      <c r="K56" s="4">
        <f t="shared" si="41"/>
        <v>19.444444444444446</v>
      </c>
      <c r="L56" s="40">
        <v>9730.7999999999993</v>
      </c>
      <c r="M56" s="4">
        <f t="shared" ref="M56" si="44">(L56/L$62)*100</f>
        <v>17.343661439637252</v>
      </c>
    </row>
    <row r="57" spans="1:13">
      <c r="A57" s="1" t="s">
        <v>42</v>
      </c>
      <c r="B57" s="38">
        <v>10</v>
      </c>
      <c r="C57" s="2">
        <v>2</v>
      </c>
      <c r="D57" s="3">
        <v>3672</v>
      </c>
      <c r="E57" s="38">
        <v>0</v>
      </c>
      <c r="F57" s="2">
        <v>0</v>
      </c>
      <c r="G57" s="3">
        <v>0</v>
      </c>
      <c r="H57" s="38">
        <v>10</v>
      </c>
      <c r="I57" s="4">
        <f t="shared" si="41"/>
        <v>6.7114093959731544</v>
      </c>
      <c r="J57" s="2">
        <v>2</v>
      </c>
      <c r="K57" s="4">
        <f t="shared" si="41"/>
        <v>5.5555555555555554</v>
      </c>
      <c r="L57" s="40">
        <v>3672</v>
      </c>
      <c r="M57" s="4">
        <f t="shared" ref="M57" si="45">(L57/L$62)*100</f>
        <v>6.5447779017499084</v>
      </c>
    </row>
    <row r="58" spans="1:13">
      <c r="A58" s="1" t="s">
        <v>55</v>
      </c>
      <c r="B58" s="38">
        <v>0</v>
      </c>
      <c r="C58" s="2">
        <v>0</v>
      </c>
      <c r="D58" s="3">
        <v>0</v>
      </c>
      <c r="E58" s="38">
        <v>2.5</v>
      </c>
      <c r="F58" s="2">
        <v>1</v>
      </c>
      <c r="G58" s="3">
        <v>1460</v>
      </c>
      <c r="H58" s="38">
        <v>2.5</v>
      </c>
      <c r="I58" s="4">
        <f t="shared" si="41"/>
        <v>1.6778523489932886</v>
      </c>
      <c r="J58" s="2">
        <v>1</v>
      </c>
      <c r="K58" s="4">
        <f t="shared" si="41"/>
        <v>2.7777777777777777</v>
      </c>
      <c r="L58" s="40">
        <v>1460</v>
      </c>
      <c r="M58" s="4">
        <f t="shared" ref="M58" si="46">(L58/L$62)*100</f>
        <v>2.6022265077763795</v>
      </c>
    </row>
    <row r="59" spans="1:13">
      <c r="A59" s="1" t="s">
        <v>33</v>
      </c>
      <c r="B59" s="38">
        <v>26</v>
      </c>
      <c r="C59" s="2">
        <v>6</v>
      </c>
      <c r="D59" s="3">
        <v>9547.2000000000007</v>
      </c>
      <c r="E59" s="38">
        <v>0</v>
      </c>
      <c r="F59" s="2">
        <v>0</v>
      </c>
      <c r="G59" s="3">
        <v>0</v>
      </c>
      <c r="H59" s="38">
        <v>26</v>
      </c>
      <c r="I59" s="4">
        <f t="shared" si="41"/>
        <v>17.449664429530202</v>
      </c>
      <c r="J59" s="2">
        <v>6</v>
      </c>
      <c r="K59" s="4">
        <f t="shared" si="41"/>
        <v>16.666666666666664</v>
      </c>
      <c r="L59" s="40">
        <v>9547.2000000000007</v>
      </c>
      <c r="M59" s="4">
        <f t="shared" ref="M59" si="47">(L59/L$62)*100</f>
        <v>17.016422544549762</v>
      </c>
    </row>
    <row r="60" spans="1:13">
      <c r="A60" s="1" t="s">
        <v>56</v>
      </c>
      <c r="B60" s="38">
        <v>0</v>
      </c>
      <c r="C60" s="2">
        <v>0</v>
      </c>
      <c r="D60" s="3">
        <v>0</v>
      </c>
      <c r="E60" s="38">
        <v>2</v>
      </c>
      <c r="F60" s="2">
        <v>1</v>
      </c>
      <c r="G60" s="3">
        <v>964</v>
      </c>
      <c r="H60" s="38">
        <v>2</v>
      </c>
      <c r="I60" s="4">
        <f t="shared" si="41"/>
        <v>1.3422818791946309</v>
      </c>
      <c r="J60" s="2">
        <v>1</v>
      </c>
      <c r="K60" s="4">
        <f t="shared" si="41"/>
        <v>2.7777777777777777</v>
      </c>
      <c r="L60" s="40">
        <v>964</v>
      </c>
      <c r="M60" s="4">
        <f t="shared" ref="M60" si="48">(L60/L$62)*100</f>
        <v>1.7181824339016643</v>
      </c>
    </row>
    <row r="61" spans="1:13" ht="15.75" thickBot="1">
      <c r="A61" s="1" t="s">
        <v>51</v>
      </c>
      <c r="B61" s="38">
        <v>9</v>
      </c>
      <c r="C61" s="2">
        <v>2</v>
      </c>
      <c r="D61" s="3">
        <v>3304.8</v>
      </c>
      <c r="E61" s="38">
        <v>0</v>
      </c>
      <c r="F61" s="2">
        <v>0</v>
      </c>
      <c r="G61" s="3">
        <v>0</v>
      </c>
      <c r="H61" s="38">
        <v>9</v>
      </c>
      <c r="I61" s="4">
        <f t="shared" si="41"/>
        <v>6.0402684563758395</v>
      </c>
      <c r="J61" s="2">
        <v>2</v>
      </c>
      <c r="K61" s="4">
        <f t="shared" si="41"/>
        <v>5.5555555555555554</v>
      </c>
      <c r="L61" s="40">
        <v>3304.8</v>
      </c>
      <c r="M61" s="4">
        <f t="shared" ref="M61" si="49">(L61/L$62)*100</f>
        <v>5.8903001115749172</v>
      </c>
    </row>
    <row r="62" spans="1:13" ht="15.75" thickBot="1">
      <c r="A62" s="10" t="s">
        <v>3</v>
      </c>
      <c r="B62" s="39">
        <f t="shared" ref="B62" si="50">SUM(B51:B61)</f>
        <v>135</v>
      </c>
      <c r="C62" s="35">
        <f t="shared" ref="C62:M62" si="51">SUM(C51:C61)</f>
        <v>31</v>
      </c>
      <c r="D62" s="12">
        <f t="shared" si="51"/>
        <v>48133.8</v>
      </c>
      <c r="E62" s="39">
        <f t="shared" si="51"/>
        <v>14</v>
      </c>
      <c r="F62" s="35">
        <f t="shared" si="51"/>
        <v>5</v>
      </c>
      <c r="G62" s="12">
        <f t="shared" si="51"/>
        <v>7972</v>
      </c>
      <c r="H62" s="39">
        <f t="shared" si="51"/>
        <v>149</v>
      </c>
      <c r="I62" s="12">
        <f t="shared" si="51"/>
        <v>99.999999999999986</v>
      </c>
      <c r="J62" s="35">
        <f t="shared" si="51"/>
        <v>36</v>
      </c>
      <c r="K62" s="12">
        <f t="shared" si="51"/>
        <v>99.999999999999986</v>
      </c>
      <c r="L62" s="12">
        <f t="shared" si="51"/>
        <v>56105.8</v>
      </c>
      <c r="M62" s="12">
        <f t="shared" si="51"/>
        <v>99.999999999999986</v>
      </c>
    </row>
    <row r="63" spans="1:13">
      <c r="A63" s="41" t="s">
        <v>10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3" s="5" customFormat="1" ht="22.5" customHeight="1" thickBot="1">
      <c r="A64" s="42" t="s">
        <v>57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>
      <c r="A65" s="43" t="s">
        <v>0</v>
      </c>
      <c r="B65" s="45" t="s">
        <v>1</v>
      </c>
      <c r="C65" s="45"/>
      <c r="D65" s="45"/>
      <c r="E65" s="45" t="s">
        <v>2</v>
      </c>
      <c r="F65" s="45"/>
      <c r="G65" s="45"/>
      <c r="H65" s="45" t="s">
        <v>3</v>
      </c>
      <c r="I65" s="45"/>
      <c r="J65" s="45"/>
      <c r="K65" s="45"/>
      <c r="L65" s="45"/>
      <c r="M65" s="46"/>
    </row>
    <row r="66" spans="1:13" ht="27.75" customHeight="1" thickBot="1">
      <c r="A66" s="44"/>
      <c r="B66" s="6" t="s">
        <v>4</v>
      </c>
      <c r="C66" s="6" t="s">
        <v>5</v>
      </c>
      <c r="D66" s="7" t="s">
        <v>6</v>
      </c>
      <c r="E66" s="6" t="s">
        <v>4</v>
      </c>
      <c r="F66" s="6" t="s">
        <v>5</v>
      </c>
      <c r="G66" s="8" t="s">
        <v>6</v>
      </c>
      <c r="H66" s="6" t="s">
        <v>4</v>
      </c>
      <c r="I66" s="6" t="s">
        <v>7</v>
      </c>
      <c r="J66" s="6" t="s">
        <v>5</v>
      </c>
      <c r="K66" s="6" t="s">
        <v>7</v>
      </c>
      <c r="L66" s="8" t="s">
        <v>6</v>
      </c>
      <c r="M66" s="9" t="s">
        <v>7</v>
      </c>
    </row>
    <row r="67" spans="1:13">
      <c r="A67" s="1" t="s">
        <v>8</v>
      </c>
      <c r="B67" s="38">
        <v>21</v>
      </c>
      <c r="C67" s="2">
        <v>5</v>
      </c>
      <c r="D67" s="3">
        <v>6426</v>
      </c>
      <c r="E67" s="38">
        <v>6</v>
      </c>
      <c r="F67" s="2">
        <v>1</v>
      </c>
      <c r="G67" s="3">
        <v>1836</v>
      </c>
      <c r="H67" s="38">
        <v>27</v>
      </c>
      <c r="I67" s="4">
        <f>(H67/H$76)*100</f>
        <v>22.40663900414938</v>
      </c>
      <c r="J67" s="2">
        <v>6</v>
      </c>
      <c r="K67" s="4">
        <f>(J67/J$76)*100</f>
        <v>20.689655172413794</v>
      </c>
      <c r="L67" s="48">
        <v>8262</v>
      </c>
      <c r="M67" s="4">
        <f>(L67/L$76)*100</f>
        <v>17.978222458198783</v>
      </c>
    </row>
    <row r="68" spans="1:13">
      <c r="A68" s="1" t="s">
        <v>35</v>
      </c>
      <c r="B68" s="38">
        <v>26</v>
      </c>
      <c r="C68" s="2">
        <v>6</v>
      </c>
      <c r="D68" s="3">
        <v>9547.2000000000007</v>
      </c>
      <c r="E68" s="38">
        <v>0</v>
      </c>
      <c r="F68" s="2">
        <v>0</v>
      </c>
      <c r="G68" s="3">
        <v>0</v>
      </c>
      <c r="H68" s="38">
        <v>26</v>
      </c>
      <c r="I68" s="4">
        <f t="shared" ref="I68:I75" si="52">(H68/H$76)*100</f>
        <v>21.57676348547718</v>
      </c>
      <c r="J68" s="2">
        <v>6</v>
      </c>
      <c r="K68" s="4">
        <f t="shared" ref="K68:K75" si="53">(J68/J$76)*100</f>
        <v>20.689655172413794</v>
      </c>
      <c r="L68" s="48">
        <v>9547.2000000000007</v>
      </c>
      <c r="M68" s="4">
        <f t="shared" ref="M68:M75" si="54">(L68/L$76)*100</f>
        <v>20.774834840585264</v>
      </c>
    </row>
    <row r="69" spans="1:13">
      <c r="A69" s="1" t="s">
        <v>9</v>
      </c>
      <c r="B69" s="38">
        <v>25</v>
      </c>
      <c r="C69" s="2">
        <v>5</v>
      </c>
      <c r="D69" s="3">
        <v>9180</v>
      </c>
      <c r="E69" s="38">
        <v>0</v>
      </c>
      <c r="F69" s="2">
        <v>0</v>
      </c>
      <c r="G69" s="3">
        <v>0</v>
      </c>
      <c r="H69" s="38">
        <v>25</v>
      </c>
      <c r="I69" s="4">
        <f t="shared" si="52"/>
        <v>20.74688796680498</v>
      </c>
      <c r="J69" s="2">
        <v>5</v>
      </c>
      <c r="K69" s="4">
        <f t="shared" si="53"/>
        <v>17.241379310344829</v>
      </c>
      <c r="L69" s="48">
        <v>9180</v>
      </c>
      <c r="M69" s="4">
        <f t="shared" si="54"/>
        <v>19.975802731331981</v>
      </c>
    </row>
    <row r="70" spans="1:13">
      <c r="A70" s="1" t="s">
        <v>36</v>
      </c>
      <c r="B70" s="38">
        <v>6</v>
      </c>
      <c r="C70" s="2">
        <v>2</v>
      </c>
      <c r="D70" s="3">
        <v>2203.1999999999998</v>
      </c>
      <c r="E70" s="38">
        <v>0</v>
      </c>
      <c r="F70" s="2">
        <v>0</v>
      </c>
      <c r="G70" s="3">
        <v>0</v>
      </c>
      <c r="H70" s="38">
        <v>6</v>
      </c>
      <c r="I70" s="4">
        <f t="shared" si="52"/>
        <v>4.9792531120331951</v>
      </c>
      <c r="J70" s="2">
        <v>2</v>
      </c>
      <c r="K70" s="4">
        <f t="shared" si="53"/>
        <v>6.8965517241379306</v>
      </c>
      <c r="L70" s="48">
        <v>2203.1999999999998</v>
      </c>
      <c r="M70" s="4">
        <f t="shared" si="54"/>
        <v>4.7941926555196757</v>
      </c>
    </row>
    <row r="71" spans="1:13">
      <c r="A71" s="1" t="s">
        <v>41</v>
      </c>
      <c r="B71" s="38">
        <v>0</v>
      </c>
      <c r="C71" s="2">
        <v>0</v>
      </c>
      <c r="D71" s="3">
        <v>0</v>
      </c>
      <c r="E71" s="38">
        <v>3</v>
      </c>
      <c r="F71" s="2">
        <v>1</v>
      </c>
      <c r="G71" s="3">
        <v>1752</v>
      </c>
      <c r="H71" s="38">
        <v>3</v>
      </c>
      <c r="I71" s="4">
        <f t="shared" si="52"/>
        <v>2.4896265560165975</v>
      </c>
      <c r="J71" s="2">
        <v>1</v>
      </c>
      <c r="K71" s="4">
        <f t="shared" si="53"/>
        <v>3.4482758620689653</v>
      </c>
      <c r="L71" s="48">
        <v>1752</v>
      </c>
      <c r="M71" s="4">
        <f t="shared" si="54"/>
        <v>3.8123754232346005</v>
      </c>
    </row>
    <row r="72" spans="1:13">
      <c r="A72" s="1" t="s">
        <v>42</v>
      </c>
      <c r="B72" s="38">
        <v>15</v>
      </c>
      <c r="C72" s="2">
        <v>3</v>
      </c>
      <c r="D72" s="3">
        <v>5508</v>
      </c>
      <c r="E72" s="38">
        <v>0</v>
      </c>
      <c r="F72" s="2">
        <v>0</v>
      </c>
      <c r="G72" s="3">
        <v>0</v>
      </c>
      <c r="H72" s="38">
        <v>15</v>
      </c>
      <c r="I72" s="4">
        <f t="shared" si="52"/>
        <v>12.448132780082988</v>
      </c>
      <c r="J72" s="2">
        <v>3</v>
      </c>
      <c r="K72" s="4">
        <f t="shared" si="53"/>
        <v>10.344827586206897</v>
      </c>
      <c r="L72" s="48">
        <v>5508</v>
      </c>
      <c r="M72" s="4">
        <f t="shared" si="54"/>
        <v>11.98548163879919</v>
      </c>
    </row>
    <row r="73" spans="1:13">
      <c r="A73" s="1" t="s">
        <v>55</v>
      </c>
      <c r="B73" s="38">
        <v>0</v>
      </c>
      <c r="C73" s="2">
        <v>0</v>
      </c>
      <c r="D73" s="3">
        <v>0</v>
      </c>
      <c r="E73" s="38">
        <v>6</v>
      </c>
      <c r="F73" s="2">
        <v>1</v>
      </c>
      <c r="G73" s="3">
        <v>2203.1999999999998</v>
      </c>
      <c r="H73" s="38">
        <v>6</v>
      </c>
      <c r="I73" s="4">
        <f t="shared" si="52"/>
        <v>4.9792531120331951</v>
      </c>
      <c r="J73" s="2">
        <v>1</v>
      </c>
      <c r="K73" s="4">
        <f t="shared" si="53"/>
        <v>3.4482758620689653</v>
      </c>
      <c r="L73" s="48">
        <v>2203.1999999999998</v>
      </c>
      <c r="M73" s="4">
        <f t="shared" si="54"/>
        <v>4.7941926555196757</v>
      </c>
    </row>
    <row r="74" spans="1:13">
      <c r="A74" s="1" t="s">
        <v>33</v>
      </c>
      <c r="B74" s="38">
        <v>0</v>
      </c>
      <c r="C74" s="2">
        <v>0</v>
      </c>
      <c r="D74" s="3">
        <v>0</v>
      </c>
      <c r="E74" s="38">
        <v>10.5</v>
      </c>
      <c r="F74" s="2">
        <v>3</v>
      </c>
      <c r="G74" s="3">
        <v>6132</v>
      </c>
      <c r="H74" s="38">
        <v>10.5</v>
      </c>
      <c r="I74" s="4">
        <f t="shared" si="52"/>
        <v>8.7136929460580905</v>
      </c>
      <c r="J74" s="2">
        <v>3</v>
      </c>
      <c r="K74" s="4">
        <f t="shared" si="53"/>
        <v>10.344827586206897</v>
      </c>
      <c r="L74" s="48">
        <v>6132</v>
      </c>
      <c r="M74" s="4">
        <f t="shared" si="54"/>
        <v>13.343313981321101</v>
      </c>
    </row>
    <row r="75" spans="1:13" ht="15.75" thickBot="1">
      <c r="A75" s="1" t="s">
        <v>44</v>
      </c>
      <c r="B75" s="38">
        <v>0</v>
      </c>
      <c r="C75" s="2">
        <v>0</v>
      </c>
      <c r="D75" s="3">
        <v>0</v>
      </c>
      <c r="E75" s="38">
        <v>2</v>
      </c>
      <c r="F75" s="2">
        <v>2</v>
      </c>
      <c r="G75" s="3">
        <v>1168</v>
      </c>
      <c r="H75" s="38">
        <v>2</v>
      </c>
      <c r="I75" s="4">
        <f t="shared" si="52"/>
        <v>1.6597510373443984</v>
      </c>
      <c r="J75" s="2">
        <v>2</v>
      </c>
      <c r="K75" s="4">
        <f t="shared" si="53"/>
        <v>6.8965517241379306</v>
      </c>
      <c r="L75" s="48">
        <v>1168</v>
      </c>
      <c r="M75" s="4">
        <f t="shared" si="54"/>
        <v>2.5415836154897335</v>
      </c>
    </row>
    <row r="76" spans="1:13" ht="15.75" thickBot="1">
      <c r="A76" s="10"/>
      <c r="B76" s="39">
        <f>SUM(B67:B75)</f>
        <v>93</v>
      </c>
      <c r="C76" s="39">
        <f t="shared" ref="C76:M76" si="55">SUM(C67:C75)</f>
        <v>21</v>
      </c>
      <c r="D76" s="49">
        <f t="shared" si="55"/>
        <v>32864.400000000001</v>
      </c>
      <c r="E76" s="39">
        <f t="shared" si="55"/>
        <v>27.5</v>
      </c>
      <c r="F76" s="39">
        <f t="shared" si="55"/>
        <v>8</v>
      </c>
      <c r="G76" s="49">
        <f t="shared" si="55"/>
        <v>13091.2</v>
      </c>
      <c r="H76" s="39">
        <f t="shared" si="55"/>
        <v>120.5</v>
      </c>
      <c r="I76" s="39">
        <f t="shared" si="55"/>
        <v>99.999999999999986</v>
      </c>
      <c r="J76" s="35">
        <f t="shared" si="55"/>
        <v>29</v>
      </c>
      <c r="K76" s="39">
        <f t="shared" si="55"/>
        <v>100.00000000000003</v>
      </c>
      <c r="L76" s="49">
        <f>SUM(L67:L75)</f>
        <v>45955.6</v>
      </c>
      <c r="M76" s="49">
        <f>SUM(M67:M75)</f>
        <v>100</v>
      </c>
    </row>
    <row r="77" spans="1:13">
      <c r="A77" s="41" t="s">
        <v>10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</sheetData>
  <mergeCells count="37">
    <mergeCell ref="A77:M77"/>
    <mergeCell ref="A64:M64"/>
    <mergeCell ref="A65:A66"/>
    <mergeCell ref="B65:D65"/>
    <mergeCell ref="E65:G65"/>
    <mergeCell ref="H65:M65"/>
    <mergeCell ref="A49:M49"/>
    <mergeCell ref="A36:M36"/>
    <mergeCell ref="A37:A38"/>
    <mergeCell ref="B37:D37"/>
    <mergeCell ref="E37:G37"/>
    <mergeCell ref="H37:M37"/>
    <mergeCell ref="A8:M8"/>
    <mergeCell ref="A9:A10"/>
    <mergeCell ref="A20:M20"/>
    <mergeCell ref="A21:A22"/>
    <mergeCell ref="B21:D21"/>
    <mergeCell ref="E21:G21"/>
    <mergeCell ref="H21:M21"/>
    <mergeCell ref="A1:M1"/>
    <mergeCell ref="A2:M2"/>
    <mergeCell ref="A7:M7"/>
    <mergeCell ref="A3:A4"/>
    <mergeCell ref="B3:D3"/>
    <mergeCell ref="E3:G3"/>
    <mergeCell ref="H3:M3"/>
    <mergeCell ref="A35:M35"/>
    <mergeCell ref="A19:M19"/>
    <mergeCell ref="B9:D9"/>
    <mergeCell ref="E9:G9"/>
    <mergeCell ref="H9:M9"/>
    <mergeCell ref="A63:M63"/>
    <mergeCell ref="A50:M50"/>
    <mergeCell ref="A51:A52"/>
    <mergeCell ref="B51:D51"/>
    <mergeCell ref="E51:G51"/>
    <mergeCell ref="H51:M51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L23:L33 J23:J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pane ySplit="1" topLeftCell="A5" activePane="bottomLeft" state="frozen"/>
      <selection pane="bottomLeft" activeCell="B12" sqref="B12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27</v>
      </c>
      <c r="B1" s="29" t="s">
        <v>26</v>
      </c>
      <c r="C1" s="29" t="s">
        <v>25</v>
      </c>
      <c r="D1" s="28" t="s">
        <v>13</v>
      </c>
      <c r="E1" s="29" t="s">
        <v>24</v>
      </c>
    </row>
    <row r="2" spans="1:5">
      <c r="A2" s="24" t="s">
        <v>28</v>
      </c>
      <c r="E2" s="25">
        <v>49607.59</v>
      </c>
    </row>
    <row r="3" spans="1:5">
      <c r="A3" s="26" t="s">
        <v>29</v>
      </c>
      <c r="E3" s="27">
        <v>69156.61</v>
      </c>
    </row>
    <row r="4" spans="1:5">
      <c r="A4" s="24" t="s">
        <v>30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s="26" t="s">
        <v>39</v>
      </c>
      <c r="B5" s="30">
        <v>92.9</v>
      </c>
      <c r="C5" s="30">
        <v>63</v>
      </c>
      <c r="D5" s="30">
        <v>155.80000000000001</v>
      </c>
      <c r="E5" s="27">
        <v>55939.76</v>
      </c>
    </row>
    <row r="6" spans="1:5">
      <c r="A6" t="s">
        <v>32</v>
      </c>
      <c r="B6" s="17">
        <v>0</v>
      </c>
      <c r="C6" s="17">
        <v>1.5</v>
      </c>
      <c r="D6" s="17">
        <f t="shared" ref="D6:D17" si="0">SUM(B6:C6)</f>
        <v>1.5</v>
      </c>
      <c r="E6" s="15">
        <v>1191</v>
      </c>
    </row>
    <row r="7" spans="1:5">
      <c r="A7" t="s">
        <v>31</v>
      </c>
      <c r="B7" s="17">
        <v>40</v>
      </c>
      <c r="C7" s="17">
        <v>24.5</v>
      </c>
      <c r="D7" s="17">
        <f t="shared" si="0"/>
        <v>64.5</v>
      </c>
      <c r="E7" s="15">
        <v>25365.599999999999</v>
      </c>
    </row>
    <row r="8" spans="1:5">
      <c r="A8" s="16" t="s">
        <v>23</v>
      </c>
      <c r="B8" s="17">
        <v>70.5</v>
      </c>
      <c r="C8" s="17">
        <v>33.5</v>
      </c>
      <c r="D8" s="17">
        <f t="shared" si="0"/>
        <v>104</v>
      </c>
      <c r="E8" s="15">
        <v>48114.75</v>
      </c>
    </row>
    <row r="9" spans="1:5">
      <c r="A9" s="16" t="s">
        <v>22</v>
      </c>
      <c r="B9" s="17">
        <v>68</v>
      </c>
      <c r="C9" s="17">
        <v>34.5</v>
      </c>
      <c r="D9" s="17">
        <f t="shared" si="0"/>
        <v>102.5</v>
      </c>
      <c r="E9" s="15">
        <v>42679.199999999997</v>
      </c>
    </row>
    <row r="10" spans="1:5">
      <c r="A10" s="16" t="s">
        <v>21</v>
      </c>
      <c r="B10" s="17">
        <v>135</v>
      </c>
      <c r="C10" s="17">
        <v>14</v>
      </c>
      <c r="D10" s="17">
        <f t="shared" si="0"/>
        <v>149</v>
      </c>
      <c r="E10" s="15">
        <v>56105.8</v>
      </c>
    </row>
    <row r="11" spans="1:5">
      <c r="A11" t="s">
        <v>20</v>
      </c>
      <c r="B11" s="17">
        <v>93</v>
      </c>
      <c r="C11" s="17">
        <v>27.5</v>
      </c>
      <c r="D11" s="17">
        <f t="shared" si="0"/>
        <v>120.5</v>
      </c>
      <c r="E11" s="15">
        <v>45955.6</v>
      </c>
    </row>
    <row r="12" spans="1:5">
      <c r="A12" t="s">
        <v>19</v>
      </c>
      <c r="B12" s="17"/>
      <c r="C12" s="17"/>
      <c r="D12" s="17">
        <f t="shared" si="0"/>
        <v>0</v>
      </c>
      <c r="E12" s="15"/>
    </row>
    <row r="13" spans="1:5">
      <c r="A13" t="s">
        <v>18</v>
      </c>
      <c r="B13" s="17"/>
      <c r="C13" s="17"/>
      <c r="D13" s="17">
        <f t="shared" si="0"/>
        <v>0</v>
      </c>
      <c r="E13" s="15"/>
    </row>
    <row r="14" spans="1:5">
      <c r="A14" t="s">
        <v>17</v>
      </c>
      <c r="B14" s="17"/>
      <c r="C14" s="17"/>
      <c r="D14" s="17">
        <f t="shared" si="0"/>
        <v>0</v>
      </c>
      <c r="E14" s="15"/>
    </row>
    <row r="15" spans="1:5">
      <c r="A15" t="s">
        <v>16</v>
      </c>
      <c r="B15" s="17"/>
      <c r="C15" s="17"/>
      <c r="D15" s="17">
        <f t="shared" si="0"/>
        <v>0</v>
      </c>
      <c r="E15" s="15"/>
    </row>
    <row r="16" spans="1:5">
      <c r="A16" t="s">
        <v>15</v>
      </c>
      <c r="B16" s="30"/>
      <c r="C16" s="30"/>
      <c r="D16" s="17">
        <f t="shared" si="0"/>
        <v>0</v>
      </c>
      <c r="E16" s="15"/>
    </row>
    <row r="17" spans="1:5">
      <c r="A17" t="s">
        <v>14</v>
      </c>
      <c r="B17" s="30"/>
      <c r="C17" s="30"/>
      <c r="D17" s="17">
        <f t="shared" si="0"/>
        <v>0</v>
      </c>
      <c r="E17" s="15"/>
    </row>
    <row r="18" spans="1:5">
      <c r="A18" s="18" t="s">
        <v>40</v>
      </c>
      <c r="B18" s="31">
        <f>AVERAGE(B6:B17)</f>
        <v>67.75</v>
      </c>
      <c r="C18" s="31">
        <f>AVERAGE(C6:C17)</f>
        <v>22.583333333333332</v>
      </c>
      <c r="D18" s="32">
        <f>SUM(B18:C18)</f>
        <v>90.333333333333329</v>
      </c>
      <c r="E18" s="19">
        <f>AVERAGE(E6:E17)</f>
        <v>36568.658333333333</v>
      </c>
    </row>
    <row r="19" spans="1:5">
      <c r="A19" s="20" t="s">
        <v>13</v>
      </c>
      <c r="B19" s="21">
        <f>SUM(B6:B18)</f>
        <v>474.25</v>
      </c>
      <c r="C19" s="21">
        <f>SUM(C6:C18)</f>
        <v>158.08333333333334</v>
      </c>
      <c r="D19" s="22">
        <f>SUM(B19:C19)</f>
        <v>632.33333333333337</v>
      </c>
      <c r="E19" s="23">
        <f>SUM(E6:E18)</f>
        <v>255980.60833333334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2015-07-13T18:36:30Z</dcterms:modified>
</cp:coreProperties>
</file>