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82" i="1"/>
  <c r="M83"/>
  <c r="M84"/>
  <c r="M85"/>
  <c r="M86"/>
  <c r="M87"/>
  <c r="M88"/>
  <c r="M89"/>
  <c r="M90"/>
  <c r="M91"/>
  <c r="M92"/>
  <c r="M81"/>
  <c r="I84"/>
  <c r="I86"/>
  <c r="I88"/>
  <c r="I90"/>
  <c r="I92"/>
  <c r="D10" i="4"/>
  <c r="D9"/>
  <c r="L93" i="1"/>
  <c r="J93"/>
  <c r="K83" s="1"/>
  <c r="H93"/>
  <c r="I83" s="1"/>
  <c r="G93"/>
  <c r="F93"/>
  <c r="E93"/>
  <c r="D93"/>
  <c r="C93"/>
  <c r="B93"/>
  <c r="K69"/>
  <c r="K67"/>
  <c r="J77"/>
  <c r="K68" s="1"/>
  <c r="L77"/>
  <c r="M68" s="1"/>
  <c r="H77"/>
  <c r="G77"/>
  <c r="F77"/>
  <c r="E77"/>
  <c r="D77"/>
  <c r="C77"/>
  <c r="B77"/>
  <c r="L63"/>
  <c r="M61" s="1"/>
  <c r="D8" i="4"/>
  <c r="H63" i="1"/>
  <c r="I53" s="1"/>
  <c r="G63"/>
  <c r="F63"/>
  <c r="E63"/>
  <c r="C63"/>
  <c r="D63"/>
  <c r="B63"/>
  <c r="J63"/>
  <c r="K53" s="1"/>
  <c r="D7" i="4"/>
  <c r="L40" i="1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16"/>
  <c r="M18"/>
  <c r="M20"/>
  <c r="K16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M9"/>
  <c r="K9"/>
  <c r="I9"/>
  <c r="M8"/>
  <c r="K8"/>
  <c r="I8"/>
  <c r="M7"/>
  <c r="K7"/>
  <c r="I7"/>
  <c r="M6"/>
  <c r="K6"/>
  <c r="I6"/>
  <c r="M5"/>
  <c r="K5"/>
  <c r="I5"/>
  <c r="K92" l="1"/>
  <c r="K90"/>
  <c r="K88"/>
  <c r="K86"/>
  <c r="K84"/>
  <c r="K82"/>
  <c r="K81"/>
  <c r="K93" s="1"/>
  <c r="K91"/>
  <c r="K89"/>
  <c r="K87"/>
  <c r="K85"/>
  <c r="I82"/>
  <c r="I81"/>
  <c r="I91"/>
  <c r="I89"/>
  <c r="I87"/>
  <c r="I85"/>
  <c r="L10"/>
  <c r="M10" s="1"/>
  <c r="J48"/>
  <c r="K41" s="1"/>
  <c r="L48"/>
  <c r="M41" s="1"/>
  <c r="K73"/>
  <c r="I93"/>
  <c r="M77"/>
  <c r="M75"/>
  <c r="M73"/>
  <c r="M71"/>
  <c r="M69"/>
  <c r="M67"/>
  <c r="M76"/>
  <c r="M74"/>
  <c r="M72"/>
  <c r="M70"/>
  <c r="K75"/>
  <c r="K71"/>
  <c r="K76"/>
  <c r="K74"/>
  <c r="K72"/>
  <c r="K70"/>
  <c r="I67"/>
  <c r="I75"/>
  <c r="I73"/>
  <c r="I71"/>
  <c r="I69"/>
  <c r="I76"/>
  <c r="I74"/>
  <c r="I72"/>
  <c r="I70"/>
  <c r="I68"/>
  <c r="I77" s="1"/>
  <c r="M42"/>
  <c r="M46"/>
  <c r="M44"/>
  <c r="M40"/>
  <c r="K20"/>
  <c r="H48"/>
  <c r="I40" s="1"/>
  <c r="K39"/>
  <c r="K46"/>
  <c r="K44"/>
  <c r="K42"/>
  <c r="K40"/>
  <c r="K47"/>
  <c r="K45"/>
  <c r="K48" s="1"/>
  <c r="K43"/>
  <c r="M47"/>
  <c r="M45"/>
  <c r="M43"/>
  <c r="I62"/>
  <c r="I60"/>
  <c r="I58"/>
  <c r="I56"/>
  <c r="I54"/>
  <c r="K62"/>
  <c r="K60"/>
  <c r="K58"/>
  <c r="K56"/>
  <c r="K54"/>
  <c r="M52"/>
  <c r="M54"/>
  <c r="M56"/>
  <c r="M58"/>
  <c r="M60"/>
  <c r="M62"/>
  <c r="M39"/>
  <c r="M48" s="1"/>
  <c r="I52"/>
  <c r="I61"/>
  <c r="I59"/>
  <c r="I57"/>
  <c r="I55"/>
  <c r="K52"/>
  <c r="K61"/>
  <c r="K59"/>
  <c r="K57"/>
  <c r="K55"/>
  <c r="M53"/>
  <c r="M55"/>
  <c r="M57"/>
  <c r="M59"/>
  <c r="I47"/>
  <c r="I45"/>
  <c r="I43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M93" l="1"/>
  <c r="K77"/>
  <c r="I63"/>
  <c r="M63"/>
  <c r="K63"/>
  <c r="I48"/>
  <c r="I22"/>
  <c r="M22"/>
  <c r="I35"/>
  <c r="K35"/>
  <c r="M35"/>
  <c r="K22"/>
</calcChain>
</file>

<file path=xl/sharedStrings.xml><?xml version="1.0" encoding="utf-8"?>
<sst xmlns="http://schemas.openxmlformats.org/spreadsheetml/2006/main" count="212" uniqueCount="49">
  <si>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</si>
  <si>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</si>
  <si>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</si>
  <si>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</si>
  <si>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</si>
  <si>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</si>
  <si>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</si>
  <si>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</si>
  <si>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</si>
  <si>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</si>
  <si>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</si>
  <si>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</si>
  <si>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</si>
  <si>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</si>
  <si>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</si>
  <si>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</si>
  <si>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</si>
  <si>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</si>
  <si>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</si>
  <si>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</si>
  <si>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</si>
  <si>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</si>
  <si>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</si>
  <si>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</si>
  <si>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</si>
  <si>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</si>
  <si>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</si>
  <si>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</si>
  <si>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</si>
  <si>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</si>
  <si>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</si>
  <si>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</si>
  <si>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</si>
  <si>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</si>
  <si>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</si>
  <si>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</si>
  <si>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</si>
  <si>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</si>
  <si>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</si>
  <si>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</si>
  <si>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</si>
  <si>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</si>
  <si>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</si>
  <si>
    <t>Mês: JUN / 2013</t>
  </si>
  <si>
    <t xml:space="preserve">DIR. DE PLANEJ. E PROJ. ESPECIAIS - DPE </t>
  </si>
  <si>
    <t>Mês: JUL / 2013</t>
  </si>
  <si>
    <t xml:space="preserve">CONSULTORIA GERAL - COG </t>
  </si>
  <si>
    <t xml:space="preserve">DIRETORIA GERAL DE CONTROLE EXTERNO (DGCE) - DGCE </t>
  </si>
  <si>
    <t>Mês: AGO /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</si>
</sst>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5" fontId="2" fillId="7" borderId="8" xfId="0" applyNumberFormat="1" applyFont="1" applyFill="1" applyBorder="1" applyAlignment="1">
      <alignment horizontal="right" indent="2"/>
    </xf>
    <xf numFmtId="0" fontId="7" fillId="0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Agosto/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>
                  <c:v>343.5</c:v>
                </c:pt>
                <c:pt idx="4">
                  <c:v>151</c:v>
                </c:pt>
                <c:pt idx="5">
                  <c:v>75</c:v>
                </c:pt>
                <c:pt idx="6">
                  <c:v>253</c:v>
                </c:pt>
                <c:pt idx="11" formatCode="0">
                  <c:v>145.28571428571428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>
                  <c:v>79</c:v>
                </c:pt>
                <c:pt idx="4">
                  <c:v>25</c:v>
                </c:pt>
                <c:pt idx="5">
                  <c:v>227.5</c:v>
                </c:pt>
                <c:pt idx="6">
                  <c:v>130.5</c:v>
                </c:pt>
                <c:pt idx="11" formatCode="0">
                  <c:v>74.214285714285708</c:v>
                </c:pt>
              </c:numCache>
            </c:numRef>
          </c:val>
        </c:ser>
        <c:marker val="1"/>
        <c:axId val="53744000"/>
        <c:axId val="53745536"/>
      </c:lineChart>
      <c:catAx>
        <c:axId val="5374400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3745536"/>
        <c:crosses val="autoZero"/>
        <c:auto val="1"/>
        <c:lblAlgn val="ctr"/>
        <c:lblOffset val="100"/>
      </c:catAx>
      <c:valAx>
        <c:axId val="5374553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374400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Agosto /2013</a:t>
            </a:r>
          </a:p>
        </c:rich>
      </c:tx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03"/>
          <c:y val="0.20607860291973307"/>
          <c:w val="0.83058900719641182"/>
          <c:h val="0.6764489732901111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857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72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06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84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53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56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6">
                  <c:v>54535.3</c:v>
                </c:pt>
                <c:pt idx="7">
                  <c:v>74407.600000000006</c:v>
                </c:pt>
                <c:pt idx="8">
                  <c:v>113571.2</c:v>
                </c:pt>
                <c:pt idx="13">
                  <c:v>63425.4</c:v>
                </c:pt>
              </c:numCache>
            </c:numRef>
          </c:val>
        </c:ser>
        <c:shape val="cylinder"/>
        <c:axId val="63683200"/>
        <c:axId val="63783296"/>
        <c:axId val="0"/>
      </c:bar3DChart>
      <c:catAx>
        <c:axId val="6368320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3783296"/>
        <c:crosses val="autoZero"/>
        <c:auto val="1"/>
        <c:lblAlgn val="ctr"/>
        <c:lblOffset val="100"/>
      </c:catAx>
      <c:valAx>
        <c:axId val="637832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368320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topLeftCell="A67" workbookViewId="0">
      <selection activeCell="O80" sqref="O80"/>
    </sheetView>
  </sheetViews>
  <sheetFormatPr defaultRowHeight="15"/>
  <cols>
    <col min="1" max="1" width="51.85546875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6" customFormat="1" ht="22.5" customHeight="1" thickBot="1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5" t="s">
        <v>0</v>
      </c>
      <c r="B3" s="57" t="s">
        <v>1</v>
      </c>
      <c r="C3" s="57"/>
      <c r="D3" s="57"/>
      <c r="E3" s="57" t="s">
        <v>2</v>
      </c>
      <c r="F3" s="57"/>
      <c r="G3" s="57"/>
      <c r="H3" s="57" t="s">
        <v>3</v>
      </c>
      <c r="I3" s="57"/>
      <c r="J3" s="57"/>
      <c r="K3" s="57"/>
      <c r="L3" s="57"/>
      <c r="M3" s="58"/>
    </row>
    <row r="4" spans="1:13" ht="27.75" customHeight="1" thickBot="1">
      <c r="A4" s="56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53" t="s">
        <v>13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ht="16.5" thickBot="1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>
      <c r="A13" s="55" t="s">
        <v>0</v>
      </c>
      <c r="B13" s="57" t="s">
        <v>1</v>
      </c>
      <c r="C13" s="57"/>
      <c r="D13" s="57"/>
      <c r="E13" s="57" t="s">
        <v>2</v>
      </c>
      <c r="F13" s="57"/>
      <c r="G13" s="57"/>
      <c r="H13" s="57" t="s">
        <v>3</v>
      </c>
      <c r="I13" s="57"/>
      <c r="J13" s="57"/>
      <c r="K13" s="57"/>
      <c r="L13" s="57"/>
      <c r="M13" s="58"/>
    </row>
    <row r="14" spans="1:13" ht="39" thickBot="1">
      <c r="A14" s="56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54" t="s">
        <v>39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>
      <c r="A24" s="55" t="s">
        <v>0</v>
      </c>
      <c r="B24" s="57" t="s">
        <v>1</v>
      </c>
      <c r="C24" s="57"/>
      <c r="D24" s="57"/>
      <c r="E24" s="57" t="s">
        <v>2</v>
      </c>
      <c r="F24" s="57"/>
      <c r="G24" s="57"/>
      <c r="H24" s="57" t="s">
        <v>3</v>
      </c>
      <c r="I24" s="57"/>
      <c r="J24" s="57"/>
      <c r="K24" s="57"/>
      <c r="L24" s="57"/>
      <c r="M24" s="58"/>
    </row>
    <row r="25" spans="1:13" ht="39" thickBot="1">
      <c r="A25" s="56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54" t="s">
        <v>42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>
      <c r="A37" s="55" t="s">
        <v>0</v>
      </c>
      <c r="B37" s="57" t="s">
        <v>1</v>
      </c>
      <c r="C37" s="57"/>
      <c r="D37" s="57"/>
      <c r="E37" s="57" t="s">
        <v>2</v>
      </c>
      <c r="F37" s="57"/>
      <c r="G37" s="57"/>
      <c r="H37" s="57" t="s">
        <v>3</v>
      </c>
      <c r="I37" s="57"/>
      <c r="J37" s="57"/>
      <c r="K37" s="57"/>
      <c r="L37" s="57"/>
      <c r="M37" s="58"/>
    </row>
    <row r="38" spans="1:13" ht="39" thickBot="1">
      <c r="A38" s="56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50">
        <f>(H39/H$48)*100</f>
        <v>5.4437869822485201</v>
      </c>
      <c r="J39" s="2">
        <f>C39+F39</f>
        <v>5</v>
      </c>
      <c r="K39" s="50">
        <f>(J39/J$48)*100</f>
        <v>5.3191489361702127</v>
      </c>
      <c r="L39" s="51">
        <f>D39+G39</f>
        <v>5244</v>
      </c>
      <c r="M39" s="50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50">
        <f t="shared" ref="I40:I47" si="24">(H40/H$48)*100</f>
        <v>17.041420118343193</v>
      </c>
      <c r="J40" s="2">
        <f t="shared" ref="J40:J47" si="25">C40+F40</f>
        <v>16</v>
      </c>
      <c r="K40" s="50">
        <f t="shared" ref="K40:K47" si="26">(J40/J$48)*100</f>
        <v>17.021276595744681</v>
      </c>
      <c r="L40" s="51">
        <f t="shared" ref="L40:L47" si="27">D40+G40</f>
        <v>16397</v>
      </c>
      <c r="M40" s="50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50">
        <f t="shared" si="24"/>
        <v>20.946745562130179</v>
      </c>
      <c r="J41" s="2">
        <f t="shared" si="25"/>
        <v>18</v>
      </c>
      <c r="K41" s="50">
        <f t="shared" si="26"/>
        <v>19.148936170212767</v>
      </c>
      <c r="L41" s="51">
        <f t="shared" si="27"/>
        <v>25791.9</v>
      </c>
      <c r="M41" s="50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50">
        <f t="shared" si="24"/>
        <v>25.088757396449708</v>
      </c>
      <c r="J42" s="2">
        <f t="shared" si="25"/>
        <v>21</v>
      </c>
      <c r="K42" s="50">
        <f t="shared" si="26"/>
        <v>22.340425531914892</v>
      </c>
      <c r="L42" s="51">
        <f t="shared" si="27"/>
        <v>32225</v>
      </c>
      <c r="M42" s="50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50">
        <f t="shared" si="24"/>
        <v>4.2603550295857984</v>
      </c>
      <c r="J43" s="2">
        <f t="shared" si="25"/>
        <v>6</v>
      </c>
      <c r="K43" s="50">
        <f t="shared" si="26"/>
        <v>6.3829787234042552</v>
      </c>
      <c r="L43" s="51">
        <f t="shared" si="27"/>
        <v>5140.8</v>
      </c>
      <c r="M43" s="50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50">
        <f t="shared" si="24"/>
        <v>4.7337278106508878</v>
      </c>
      <c r="J44" s="2">
        <f t="shared" si="25"/>
        <v>4</v>
      </c>
      <c r="K44" s="50">
        <f t="shared" si="26"/>
        <v>4.2553191489361701</v>
      </c>
      <c r="L44" s="51">
        <f t="shared" si="27"/>
        <v>5712</v>
      </c>
      <c r="M44" s="50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50">
        <f t="shared" si="24"/>
        <v>16.331360946745562</v>
      </c>
      <c r="J45" s="2">
        <f t="shared" si="25"/>
        <v>16</v>
      </c>
      <c r="K45" s="50">
        <f t="shared" si="26"/>
        <v>17.021276595744681</v>
      </c>
      <c r="L45" s="51">
        <f t="shared" si="27"/>
        <v>26495.9</v>
      </c>
      <c r="M45" s="50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50">
        <f t="shared" si="24"/>
        <v>2.9585798816568047</v>
      </c>
      <c r="J46" s="2">
        <f t="shared" si="25"/>
        <v>4</v>
      </c>
      <c r="K46" s="50">
        <f t="shared" si="26"/>
        <v>4.2553191489361701</v>
      </c>
      <c r="L46" s="51">
        <f t="shared" si="27"/>
        <v>2946.2</v>
      </c>
      <c r="M46" s="50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50">
        <f t="shared" si="24"/>
        <v>3.195266272189349</v>
      </c>
      <c r="J47" s="2">
        <f t="shared" si="25"/>
        <v>4</v>
      </c>
      <c r="K47" s="50">
        <f t="shared" si="26"/>
        <v>4.2553191489361701</v>
      </c>
      <c r="L47" s="51">
        <f t="shared" si="27"/>
        <v>8457</v>
      </c>
      <c r="M47" s="50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52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 ht="16.5" thickBot="1">
      <c r="A49" s="54" t="s">
        <v>43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>
      <c r="A50" s="55" t="s">
        <v>0</v>
      </c>
      <c r="B50" s="57" t="s">
        <v>1</v>
      </c>
      <c r="C50" s="57"/>
      <c r="D50" s="57"/>
      <c r="E50" s="57" t="s">
        <v>2</v>
      </c>
      <c r="F50" s="57"/>
      <c r="G50" s="57"/>
      <c r="H50" s="57" t="s">
        <v>3</v>
      </c>
      <c r="I50" s="57"/>
      <c r="J50" s="57"/>
      <c r="K50" s="57"/>
      <c r="L50" s="57"/>
      <c r="M50" s="58"/>
    </row>
    <row r="51" spans="1:13" ht="39" thickBot="1">
      <c r="A51" s="56"/>
      <c r="B51" s="7" t="s">
        <v>4</v>
      </c>
      <c r="C51" s="7" t="s">
        <v>5</v>
      </c>
      <c r="D51" s="8" t="s">
        <v>6</v>
      </c>
      <c r="E51" s="7" t="s">
        <v>4</v>
      </c>
      <c r="F51" s="7" t="s">
        <v>5</v>
      </c>
      <c r="G51" s="9" t="s">
        <v>6</v>
      </c>
      <c r="H51" s="7" t="s">
        <v>4</v>
      </c>
      <c r="I51" s="7" t="s">
        <v>7</v>
      </c>
      <c r="J51" s="7" t="s">
        <v>5</v>
      </c>
      <c r="K51" s="7" t="s">
        <v>7</v>
      </c>
      <c r="L51" s="9" t="s">
        <v>6</v>
      </c>
      <c r="M51" s="10" t="s">
        <v>7</v>
      </c>
    </row>
    <row r="52" spans="1:13">
      <c r="A52" s="1" t="s">
        <v>15</v>
      </c>
      <c r="B52" s="20">
        <v>5</v>
      </c>
      <c r="C52" s="21">
        <v>1</v>
      </c>
      <c r="D52" s="4">
        <v>1140</v>
      </c>
      <c r="E52" s="20">
        <v>3</v>
      </c>
      <c r="F52" s="21">
        <v>1</v>
      </c>
      <c r="G52" s="4">
        <v>2382</v>
      </c>
      <c r="H52" s="20">
        <v>8</v>
      </c>
      <c r="I52" s="50">
        <f>(H52/H$63)*100</f>
        <v>4.5454545454545459</v>
      </c>
      <c r="J52" s="21">
        <v>2</v>
      </c>
      <c r="K52" s="50">
        <f>(J52/J$63)*100</f>
        <v>5.7142857142857144</v>
      </c>
      <c r="L52" s="4">
        <v>3522</v>
      </c>
      <c r="M52" s="50">
        <f>(L52/L$63)*100</f>
        <v>6.4582023019952208</v>
      </c>
    </row>
    <row r="53" spans="1:13">
      <c r="A53" s="1" t="s">
        <v>8</v>
      </c>
      <c r="B53" s="23">
        <v>31.5</v>
      </c>
      <c r="C53" s="3">
        <v>7</v>
      </c>
      <c r="D53" s="4">
        <v>7182</v>
      </c>
      <c r="E53" s="23">
        <v>1.5</v>
      </c>
      <c r="F53" s="3">
        <v>1</v>
      </c>
      <c r="G53" s="4">
        <v>285</v>
      </c>
      <c r="H53" s="23">
        <v>33</v>
      </c>
      <c r="I53" s="50">
        <f t="shared" ref="I53:I62" si="30">(H53/H$63)*100</f>
        <v>18.75</v>
      </c>
      <c r="J53" s="3">
        <v>8</v>
      </c>
      <c r="K53" s="50">
        <f t="shared" ref="K53:M62" si="31">(J53/J$63)*100</f>
        <v>22.857142857142858</v>
      </c>
      <c r="L53" s="4">
        <v>7467</v>
      </c>
      <c r="M53" s="50">
        <f t="shared" si="31"/>
        <v>13.692049003122747</v>
      </c>
    </row>
    <row r="54" spans="1:13">
      <c r="A54" s="1" t="s">
        <v>16</v>
      </c>
      <c r="B54" s="23">
        <v>25</v>
      </c>
      <c r="C54" s="3">
        <v>5</v>
      </c>
      <c r="D54" s="4">
        <v>7140</v>
      </c>
      <c r="E54" s="23">
        <v>0</v>
      </c>
      <c r="F54" s="3">
        <v>0</v>
      </c>
      <c r="G54" s="4">
        <v>0</v>
      </c>
      <c r="H54" s="23">
        <v>25</v>
      </c>
      <c r="I54" s="50">
        <f t="shared" si="30"/>
        <v>14.204545454545455</v>
      </c>
      <c r="J54" s="3">
        <v>5</v>
      </c>
      <c r="K54" s="50">
        <f t="shared" si="31"/>
        <v>14.285714285714285</v>
      </c>
      <c r="L54" s="4">
        <v>7140</v>
      </c>
      <c r="M54" s="50">
        <f t="shared" si="31"/>
        <v>13.092437375424723</v>
      </c>
    </row>
    <row r="55" spans="1:13">
      <c r="A55" s="1" t="s">
        <v>9</v>
      </c>
      <c r="B55" s="23">
        <v>47.5</v>
      </c>
      <c r="C55" s="3">
        <v>11</v>
      </c>
      <c r="D55" s="4">
        <v>13566</v>
      </c>
      <c r="E55" s="23">
        <v>5</v>
      </c>
      <c r="F55" s="3">
        <v>2</v>
      </c>
      <c r="G55" s="4">
        <v>2315</v>
      </c>
      <c r="H55" s="23">
        <v>52.5</v>
      </c>
      <c r="I55" s="50">
        <f t="shared" si="30"/>
        <v>29.829545454545453</v>
      </c>
      <c r="J55" s="3">
        <v>13</v>
      </c>
      <c r="K55" s="50">
        <f t="shared" si="31"/>
        <v>37.142857142857146</v>
      </c>
      <c r="L55" s="4">
        <v>15881</v>
      </c>
      <c r="M55" s="50">
        <f t="shared" si="31"/>
        <v>29.120587949456588</v>
      </c>
    </row>
    <row r="56" spans="1:13">
      <c r="A56" s="1" t="s">
        <v>44</v>
      </c>
      <c r="B56" s="23">
        <v>0</v>
      </c>
      <c r="C56" s="3">
        <v>0</v>
      </c>
      <c r="D56" s="4">
        <v>0</v>
      </c>
      <c r="E56" s="23">
        <v>7</v>
      </c>
      <c r="F56" s="3">
        <v>2</v>
      </c>
      <c r="G56" s="4">
        <v>3563</v>
      </c>
      <c r="H56" s="23">
        <v>7</v>
      </c>
      <c r="I56" s="50">
        <f t="shared" si="30"/>
        <v>3.9772727272727271</v>
      </c>
      <c r="J56" s="3">
        <v>2</v>
      </c>
      <c r="K56" s="50">
        <f t="shared" si="31"/>
        <v>5.7142857142857144</v>
      </c>
      <c r="L56" s="4">
        <v>3563</v>
      </c>
      <c r="M56" s="50">
        <f t="shared" si="31"/>
        <v>6.5333829647952788</v>
      </c>
    </row>
    <row r="57" spans="1:13">
      <c r="A57" s="1" t="s">
        <v>10</v>
      </c>
      <c r="B57" s="23">
        <v>18.5</v>
      </c>
      <c r="C57" s="3">
        <v>5</v>
      </c>
      <c r="D57" s="4">
        <v>6663.3</v>
      </c>
      <c r="E57" s="23">
        <v>0</v>
      </c>
      <c r="F57" s="3">
        <v>0</v>
      </c>
      <c r="G57" s="4">
        <v>0</v>
      </c>
      <c r="H57" s="23">
        <v>18.5</v>
      </c>
      <c r="I57" s="50">
        <f t="shared" si="30"/>
        <v>10.511363636363637</v>
      </c>
      <c r="J57" s="3">
        <v>5</v>
      </c>
      <c r="K57" s="50">
        <f t="shared" si="31"/>
        <v>14.285714285714285</v>
      </c>
      <c r="L57" s="4">
        <v>6663.3</v>
      </c>
      <c r="M57" s="50">
        <f t="shared" si="31"/>
        <v>12.218324644771368</v>
      </c>
    </row>
    <row r="58" spans="1:13">
      <c r="A58" s="1" t="s">
        <v>40</v>
      </c>
      <c r="B58" s="23">
        <v>20</v>
      </c>
      <c r="C58" s="3">
        <v>4</v>
      </c>
      <c r="D58" s="4">
        <v>5712</v>
      </c>
      <c r="E58" s="23">
        <v>0</v>
      </c>
      <c r="F58" s="3">
        <v>0</v>
      </c>
      <c r="G58" s="4">
        <v>0</v>
      </c>
      <c r="H58" s="23">
        <v>20</v>
      </c>
      <c r="I58" s="50">
        <f t="shared" si="30"/>
        <v>11.363636363636363</v>
      </c>
      <c r="J58" s="3">
        <v>4</v>
      </c>
      <c r="K58" s="50">
        <f t="shared" si="31"/>
        <v>11.428571428571429</v>
      </c>
      <c r="L58" s="4">
        <v>5712</v>
      </c>
      <c r="M58" s="50">
        <f t="shared" si="31"/>
        <v>10.473949900339779</v>
      </c>
    </row>
    <row r="59" spans="1:13">
      <c r="A59" s="1" t="s">
        <v>11</v>
      </c>
      <c r="B59" s="23">
        <v>0</v>
      </c>
      <c r="C59" s="3">
        <v>0</v>
      </c>
      <c r="D59" s="4">
        <v>0</v>
      </c>
      <c r="E59" s="23">
        <v>4.5</v>
      </c>
      <c r="F59" s="3">
        <v>2</v>
      </c>
      <c r="G59" s="4">
        <v>1608</v>
      </c>
      <c r="H59" s="23">
        <v>4.5</v>
      </c>
      <c r="I59" s="50">
        <f t="shared" si="30"/>
        <v>2.5568181818181821</v>
      </c>
      <c r="J59" s="3">
        <v>2</v>
      </c>
      <c r="K59" s="50">
        <f t="shared" si="31"/>
        <v>5.7142857142857144</v>
      </c>
      <c r="L59" s="4">
        <v>1608</v>
      </c>
      <c r="M59" s="50">
        <f t="shared" si="31"/>
        <v>2.9485489215242238</v>
      </c>
    </row>
    <row r="60" spans="1:13">
      <c r="A60" s="1" t="s">
        <v>12</v>
      </c>
      <c r="B60" s="23">
        <v>0</v>
      </c>
      <c r="C60" s="3">
        <v>0</v>
      </c>
      <c r="D60" s="4">
        <v>0</v>
      </c>
      <c r="E60" s="23">
        <v>3</v>
      </c>
      <c r="F60" s="3">
        <v>1</v>
      </c>
      <c r="G60" s="4">
        <v>1251</v>
      </c>
      <c r="H60" s="23">
        <v>3</v>
      </c>
      <c r="I60" s="50">
        <f t="shared" si="30"/>
        <v>1.7045454545454544</v>
      </c>
      <c r="J60" s="3">
        <v>1</v>
      </c>
      <c r="K60" s="50">
        <f t="shared" si="31"/>
        <v>2.8571428571428572</v>
      </c>
      <c r="L60" s="4">
        <v>1251</v>
      </c>
      <c r="M60" s="50">
        <f t="shared" si="31"/>
        <v>2.2939270527529874</v>
      </c>
    </row>
    <row r="61" spans="1:13">
      <c r="A61" s="1" t="s">
        <v>17</v>
      </c>
      <c r="B61" s="23">
        <v>3.5</v>
      </c>
      <c r="C61" s="3">
        <v>1</v>
      </c>
      <c r="D61" s="4">
        <v>1459.5</v>
      </c>
      <c r="E61" s="23">
        <v>0.5</v>
      </c>
      <c r="F61" s="3">
        <v>1</v>
      </c>
      <c r="G61" s="4">
        <v>95</v>
      </c>
      <c r="H61" s="23">
        <v>4</v>
      </c>
      <c r="I61" s="50">
        <f t="shared" si="30"/>
        <v>2.2727272727272729</v>
      </c>
      <c r="J61" s="3">
        <v>2</v>
      </c>
      <c r="K61" s="50">
        <f t="shared" si="31"/>
        <v>5.7142857142857144</v>
      </c>
      <c r="L61" s="4">
        <v>1554.5</v>
      </c>
      <c r="M61" s="50">
        <f t="shared" si="31"/>
        <v>2.8504473249436604</v>
      </c>
    </row>
    <row r="62" spans="1:13" ht="15.75" thickBot="1">
      <c r="A62" s="1" t="s">
        <v>18</v>
      </c>
      <c r="B62" s="23">
        <v>0</v>
      </c>
      <c r="C62" s="3">
        <v>0</v>
      </c>
      <c r="D62" s="4">
        <v>0</v>
      </c>
      <c r="E62" s="23">
        <v>0.5</v>
      </c>
      <c r="F62" s="3">
        <v>1</v>
      </c>
      <c r="G62" s="4">
        <v>173.5</v>
      </c>
      <c r="H62" s="23">
        <v>0.5</v>
      </c>
      <c r="I62" s="50">
        <f t="shared" si="30"/>
        <v>0.28409090909090912</v>
      </c>
      <c r="J62" s="3">
        <v>1</v>
      </c>
      <c r="K62" s="50">
        <f t="shared" si="31"/>
        <v>2.8571428571428572</v>
      </c>
      <c r="L62" s="4">
        <v>173.5</v>
      </c>
      <c r="M62" s="50">
        <f t="shared" si="31"/>
        <v>0.31814256087341591</v>
      </c>
    </row>
    <row r="63" spans="1:13" ht="15.75" thickBot="1">
      <c r="A63" s="11" t="s">
        <v>3</v>
      </c>
      <c r="B63" s="52">
        <f>SUM(B52:B62)</f>
        <v>151</v>
      </c>
      <c r="C63" s="12">
        <f t="shared" ref="C63:D63" si="32">SUM(C52:C62)</f>
        <v>34</v>
      </c>
      <c r="D63" s="19">
        <f t="shared" si="32"/>
        <v>42862.8</v>
      </c>
      <c r="E63" s="52">
        <f>SUM(E52:E62)</f>
        <v>25</v>
      </c>
      <c r="F63" s="13">
        <f>SUM(F52:F62)</f>
        <v>11</v>
      </c>
      <c r="G63" s="14">
        <f>SUM(G52:G62)</f>
        <v>11672.5</v>
      </c>
      <c r="H63" s="12">
        <f>SUM(H52:H62)</f>
        <v>176</v>
      </c>
      <c r="I63" s="15">
        <f>SUM(I52:I62)</f>
        <v>100</v>
      </c>
      <c r="J63" s="12">
        <f t="shared" ref="J63:M63" si="33">SUM(J54:J62)</f>
        <v>35</v>
      </c>
      <c r="K63" s="15">
        <f t="shared" si="33"/>
        <v>100</v>
      </c>
      <c r="L63" s="16">
        <f>SUM(L52:L62)</f>
        <v>54535.3</v>
      </c>
      <c r="M63" s="17">
        <f t="shared" si="33"/>
        <v>79.849748694882024</v>
      </c>
    </row>
    <row r="64" spans="1:13" ht="16.5" thickBot="1">
      <c r="A64" s="54" t="s">
        <v>45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>
      <c r="A65" s="55" t="s">
        <v>0</v>
      </c>
      <c r="B65" s="57" t="s">
        <v>1</v>
      </c>
      <c r="C65" s="57"/>
      <c r="D65" s="57"/>
      <c r="E65" s="57" t="s">
        <v>2</v>
      </c>
      <c r="F65" s="57"/>
      <c r="G65" s="57"/>
      <c r="H65" s="57" t="s">
        <v>3</v>
      </c>
      <c r="I65" s="57"/>
      <c r="J65" s="57"/>
      <c r="K65" s="57"/>
      <c r="L65" s="57"/>
      <c r="M65" s="58"/>
    </row>
    <row r="66" spans="1:13" ht="39" thickBot="1">
      <c r="A66" s="56"/>
      <c r="B66" s="7" t="s">
        <v>4</v>
      </c>
      <c r="C66" s="7" t="s">
        <v>5</v>
      </c>
      <c r="D66" s="8" t="s">
        <v>6</v>
      </c>
      <c r="E66" s="7" t="s">
        <v>4</v>
      </c>
      <c r="F66" s="7" t="s">
        <v>5</v>
      </c>
      <c r="G66" s="9" t="s">
        <v>6</v>
      </c>
      <c r="H66" s="7" t="s">
        <v>4</v>
      </c>
      <c r="I66" s="7" t="s">
        <v>7</v>
      </c>
      <c r="J66" s="7" t="s">
        <v>5</v>
      </c>
      <c r="K66" s="7" t="s">
        <v>7</v>
      </c>
      <c r="L66" s="9" t="s">
        <v>6</v>
      </c>
      <c r="M66" s="10" t="s">
        <v>7</v>
      </c>
    </row>
    <row r="67" spans="1:13">
      <c r="A67" s="1" t="s">
        <v>46</v>
      </c>
      <c r="B67" s="20">
        <v>0</v>
      </c>
      <c r="C67" s="21">
        <v>0</v>
      </c>
      <c r="D67" s="4">
        <v>0</v>
      </c>
      <c r="E67" s="20">
        <v>13.5</v>
      </c>
      <c r="F67" s="21">
        <v>4</v>
      </c>
      <c r="G67" s="4">
        <v>3300</v>
      </c>
      <c r="H67" s="20">
        <v>13.5</v>
      </c>
      <c r="I67" s="50">
        <f>(H67/H$77)*100</f>
        <v>4.4628099173553721</v>
      </c>
      <c r="J67" s="20">
        <v>4</v>
      </c>
      <c r="K67" s="50">
        <f>(J67/J$77)*100</f>
        <v>4.3010752688172049</v>
      </c>
      <c r="L67" s="4">
        <v>3300</v>
      </c>
      <c r="M67" s="50">
        <f>(L67/L$77)*100</f>
        <v>4.4350308301840133</v>
      </c>
    </row>
    <row r="68" spans="1:13">
      <c r="A68" s="1" t="s">
        <v>15</v>
      </c>
      <c r="B68" s="23">
        <v>5</v>
      </c>
      <c r="C68" s="3">
        <v>1</v>
      </c>
      <c r="D68" s="4">
        <v>1140</v>
      </c>
      <c r="E68" s="23">
        <v>12</v>
      </c>
      <c r="F68" s="3">
        <v>6</v>
      </c>
      <c r="G68" s="4">
        <v>2299</v>
      </c>
      <c r="H68" s="23">
        <v>17</v>
      </c>
      <c r="I68" s="50">
        <f t="shared" ref="I68:I76" si="34">(H68/H$77)*100</f>
        <v>5.6198347107438016</v>
      </c>
      <c r="J68" s="23">
        <v>7</v>
      </c>
      <c r="K68" s="50">
        <f t="shared" ref="K68:K76" si="35">(J68/J$77)*100</f>
        <v>7.5268817204301079</v>
      </c>
      <c r="L68" s="4">
        <v>3439</v>
      </c>
      <c r="M68" s="50">
        <f t="shared" ref="M68:M77" si="36">(L68/L$77)*100</f>
        <v>4.6218397045463089</v>
      </c>
    </row>
    <row r="69" spans="1:13">
      <c r="A69" s="1" t="s">
        <v>8</v>
      </c>
      <c r="B69" s="23">
        <v>15</v>
      </c>
      <c r="C69" s="3">
        <v>3</v>
      </c>
      <c r="D69" s="4">
        <v>3420</v>
      </c>
      <c r="E69" s="23">
        <v>19.5</v>
      </c>
      <c r="F69" s="3">
        <v>7</v>
      </c>
      <c r="G69" s="4">
        <v>3705</v>
      </c>
      <c r="H69" s="23">
        <v>34.5</v>
      </c>
      <c r="I69" s="50">
        <f t="shared" si="34"/>
        <v>11.404958677685951</v>
      </c>
      <c r="J69" s="23">
        <v>10</v>
      </c>
      <c r="K69" s="50">
        <f t="shared" si="35"/>
        <v>10.75268817204301</v>
      </c>
      <c r="L69" s="4">
        <v>7125</v>
      </c>
      <c r="M69" s="50">
        <f t="shared" si="36"/>
        <v>9.575634746988209</v>
      </c>
    </row>
    <row r="70" spans="1:13">
      <c r="A70" s="1" t="s">
        <v>16</v>
      </c>
      <c r="B70" s="23">
        <v>15</v>
      </c>
      <c r="C70" s="3">
        <v>3</v>
      </c>
      <c r="D70" s="4">
        <v>4284</v>
      </c>
      <c r="E70" s="23">
        <v>7</v>
      </c>
      <c r="F70" s="3">
        <v>8</v>
      </c>
      <c r="G70" s="4">
        <v>2120.1</v>
      </c>
      <c r="H70" s="23">
        <v>22</v>
      </c>
      <c r="I70" s="50">
        <f t="shared" si="34"/>
        <v>7.2727272727272725</v>
      </c>
      <c r="J70" s="23">
        <v>11</v>
      </c>
      <c r="K70" s="50">
        <f t="shared" si="35"/>
        <v>11.827956989247312</v>
      </c>
      <c r="L70" s="4">
        <v>6404.1</v>
      </c>
      <c r="M70" s="50">
        <f t="shared" si="36"/>
        <v>8.6067821029034661</v>
      </c>
    </row>
    <row r="71" spans="1:13">
      <c r="A71" s="1" t="s">
        <v>9</v>
      </c>
      <c r="B71" s="23">
        <v>10</v>
      </c>
      <c r="C71" s="3">
        <v>2</v>
      </c>
      <c r="D71" s="4">
        <v>2856</v>
      </c>
      <c r="E71" s="23">
        <v>30.5</v>
      </c>
      <c r="F71" s="3">
        <v>11</v>
      </c>
      <c r="G71" s="4">
        <v>7375</v>
      </c>
      <c r="H71" s="23">
        <v>40.5</v>
      </c>
      <c r="I71" s="50">
        <f t="shared" si="34"/>
        <v>13.388429752066116</v>
      </c>
      <c r="J71" s="23">
        <v>13</v>
      </c>
      <c r="K71" s="50">
        <f t="shared" si="35"/>
        <v>13.978494623655912</v>
      </c>
      <c r="L71" s="4">
        <v>10231</v>
      </c>
      <c r="M71" s="50">
        <f t="shared" si="36"/>
        <v>13.749939522306859</v>
      </c>
    </row>
    <row r="72" spans="1:13">
      <c r="A72" s="1" t="s">
        <v>40</v>
      </c>
      <c r="B72" s="23">
        <v>20</v>
      </c>
      <c r="C72" s="3">
        <v>4</v>
      </c>
      <c r="D72" s="4">
        <v>5712</v>
      </c>
      <c r="E72" s="23">
        <v>13</v>
      </c>
      <c r="F72" s="3">
        <v>4</v>
      </c>
      <c r="G72" s="4">
        <v>3094</v>
      </c>
      <c r="H72" s="23">
        <v>33</v>
      </c>
      <c r="I72" s="50">
        <f t="shared" si="34"/>
        <v>10.909090909090908</v>
      </c>
      <c r="J72" s="23">
        <v>8</v>
      </c>
      <c r="K72" s="50">
        <f t="shared" si="35"/>
        <v>8.6021505376344098</v>
      </c>
      <c r="L72" s="4">
        <v>8806</v>
      </c>
      <c r="M72" s="50">
        <f t="shared" si="36"/>
        <v>11.834812572909218</v>
      </c>
    </row>
    <row r="73" spans="1:13">
      <c r="A73" s="1" t="s">
        <v>11</v>
      </c>
      <c r="B73" s="23">
        <v>10</v>
      </c>
      <c r="C73" s="3">
        <v>2</v>
      </c>
      <c r="D73" s="4">
        <v>2856</v>
      </c>
      <c r="E73" s="23">
        <v>39</v>
      </c>
      <c r="F73" s="3">
        <v>12</v>
      </c>
      <c r="G73" s="4">
        <v>9398</v>
      </c>
      <c r="H73" s="23">
        <v>49</v>
      </c>
      <c r="I73" s="50">
        <f t="shared" si="34"/>
        <v>16.198347107438018</v>
      </c>
      <c r="J73" s="23">
        <v>14</v>
      </c>
      <c r="K73" s="50">
        <f t="shared" si="35"/>
        <v>15.053763440860216</v>
      </c>
      <c r="L73" s="4">
        <v>12254</v>
      </c>
      <c r="M73" s="50">
        <f t="shared" si="36"/>
        <v>16.468747816083301</v>
      </c>
    </row>
    <row r="74" spans="1:13">
      <c r="A74" s="1" t="s">
        <v>47</v>
      </c>
      <c r="B74" s="23">
        <v>0</v>
      </c>
      <c r="C74" s="3">
        <v>0</v>
      </c>
      <c r="D74" s="4">
        <v>0</v>
      </c>
      <c r="E74" s="23">
        <v>15.5</v>
      </c>
      <c r="F74" s="3">
        <v>5</v>
      </c>
      <c r="G74" s="4">
        <v>3471.5</v>
      </c>
      <c r="H74" s="23">
        <v>15.5</v>
      </c>
      <c r="I74" s="50">
        <f t="shared" si="34"/>
        <v>5.1239669421487601</v>
      </c>
      <c r="J74" s="23">
        <v>5</v>
      </c>
      <c r="K74" s="50">
        <f t="shared" si="35"/>
        <v>5.376344086021505</v>
      </c>
      <c r="L74" s="4">
        <v>3471.5</v>
      </c>
      <c r="M74" s="50">
        <f t="shared" si="36"/>
        <v>4.6655180384799397</v>
      </c>
    </row>
    <row r="75" spans="1:13">
      <c r="A75" s="1" t="s">
        <v>17</v>
      </c>
      <c r="B75" s="23">
        <v>0</v>
      </c>
      <c r="C75" s="3">
        <v>0</v>
      </c>
      <c r="D75" s="4">
        <v>0</v>
      </c>
      <c r="E75" s="23">
        <v>70.5</v>
      </c>
      <c r="F75" s="3">
        <v>19</v>
      </c>
      <c r="G75" s="4">
        <v>16437</v>
      </c>
      <c r="H75" s="23">
        <v>70.5</v>
      </c>
      <c r="I75" s="50">
        <f t="shared" si="34"/>
        <v>23.305785123966942</v>
      </c>
      <c r="J75" s="23">
        <v>19</v>
      </c>
      <c r="K75" s="50">
        <f t="shared" si="35"/>
        <v>20.43010752688172</v>
      </c>
      <c r="L75" s="4">
        <v>16437</v>
      </c>
      <c r="M75" s="50">
        <f t="shared" si="36"/>
        <v>22.090485380525642</v>
      </c>
    </row>
    <row r="76" spans="1:13" ht="15.75" thickBot="1">
      <c r="A76" s="1" t="s">
        <v>18</v>
      </c>
      <c r="B76" s="23">
        <v>0</v>
      </c>
      <c r="C76" s="3">
        <v>0</v>
      </c>
      <c r="D76" s="4">
        <v>0</v>
      </c>
      <c r="E76" s="23">
        <v>7</v>
      </c>
      <c r="F76" s="3">
        <v>2</v>
      </c>
      <c r="G76" s="4">
        <v>2940</v>
      </c>
      <c r="H76" s="23">
        <v>7</v>
      </c>
      <c r="I76" s="50">
        <f t="shared" si="34"/>
        <v>2.3140495867768593</v>
      </c>
      <c r="J76" s="23">
        <v>2</v>
      </c>
      <c r="K76" s="50">
        <f t="shared" si="35"/>
        <v>2.1505376344086025</v>
      </c>
      <c r="L76" s="4">
        <v>2940</v>
      </c>
      <c r="M76" s="50">
        <f t="shared" si="36"/>
        <v>3.9512092850730296</v>
      </c>
    </row>
    <row r="77" spans="1:13" ht="15.75" thickBot="1">
      <c r="A77" s="11" t="s">
        <v>3</v>
      </c>
      <c r="B77" s="52">
        <f>SUM(B66:B76)</f>
        <v>75</v>
      </c>
      <c r="C77" s="12">
        <f t="shared" ref="C77:D77" si="37">SUM(C66:C76)</f>
        <v>15</v>
      </c>
      <c r="D77" s="19">
        <f t="shared" si="37"/>
        <v>20268</v>
      </c>
      <c r="E77" s="52">
        <f>SUM(E66:E76)</f>
        <v>227.5</v>
      </c>
      <c r="F77" s="13">
        <f>SUM(F66:F76)</f>
        <v>78</v>
      </c>
      <c r="G77" s="14">
        <f>SUM(G66:G76)</f>
        <v>54139.6</v>
      </c>
      <c r="H77" s="12">
        <f>SUM(H66:H76)</f>
        <v>302.5</v>
      </c>
      <c r="I77" s="15">
        <f>SUM(I66:I76)</f>
        <v>100</v>
      </c>
      <c r="J77" s="12">
        <f>SUM(J67:J76)</f>
        <v>93</v>
      </c>
      <c r="K77" s="15">
        <f>SUM(K67:K76)</f>
        <v>100</v>
      </c>
      <c r="L77" s="16">
        <f>SUM(L66:L76)</f>
        <v>74407.600000000006</v>
      </c>
      <c r="M77" s="16">
        <f t="shared" si="36"/>
        <v>100</v>
      </c>
    </row>
    <row r="78" spans="1:13" ht="16.5" thickBot="1">
      <c r="A78" s="54" t="s">
        <v>48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>
      <c r="A79" s="55" t="s">
        <v>0</v>
      </c>
      <c r="B79" s="57" t="s">
        <v>1</v>
      </c>
      <c r="C79" s="57"/>
      <c r="D79" s="57"/>
      <c r="E79" s="57" t="s">
        <v>2</v>
      </c>
      <c r="F79" s="57"/>
      <c r="G79" s="57"/>
      <c r="H79" s="57" t="s">
        <v>3</v>
      </c>
      <c r="I79" s="57"/>
      <c r="J79" s="57"/>
      <c r="K79" s="57"/>
      <c r="L79" s="57"/>
      <c r="M79" s="58"/>
    </row>
    <row r="80" spans="1:13" ht="39" thickBot="1">
      <c r="A80" s="56"/>
      <c r="B80" s="7" t="s">
        <v>4</v>
      </c>
      <c r="C80" s="7" t="s">
        <v>5</v>
      </c>
      <c r="D80" s="8" t="s">
        <v>6</v>
      </c>
      <c r="E80" s="7" t="s">
        <v>4</v>
      </c>
      <c r="F80" s="7" t="s">
        <v>5</v>
      </c>
      <c r="G80" s="9" t="s">
        <v>6</v>
      </c>
      <c r="H80" s="7" t="s">
        <v>4</v>
      </c>
      <c r="I80" s="7" t="s">
        <v>7</v>
      </c>
      <c r="J80" s="7" t="s">
        <v>5</v>
      </c>
      <c r="K80" s="7" t="s">
        <v>7</v>
      </c>
      <c r="L80" s="9" t="s">
        <v>6</v>
      </c>
      <c r="M80" s="10" t="s">
        <v>7</v>
      </c>
    </row>
    <row r="81" spans="1:14">
      <c r="A81" s="1" t="s">
        <v>46</v>
      </c>
      <c r="B81" s="23">
        <v>0</v>
      </c>
      <c r="C81" s="3">
        <v>0</v>
      </c>
      <c r="D81" s="27">
        <v>0</v>
      </c>
      <c r="E81" s="23">
        <v>8.5</v>
      </c>
      <c r="F81" s="3">
        <v>2</v>
      </c>
      <c r="G81" s="27">
        <v>3097</v>
      </c>
      <c r="H81" s="23">
        <v>8.5</v>
      </c>
      <c r="I81" s="5">
        <f>(H81/H$93)*100</f>
        <v>2.2222222222222223</v>
      </c>
      <c r="J81" s="23">
        <v>2</v>
      </c>
      <c r="K81" s="5">
        <f>(J81/J$93)*100</f>
        <v>2.0618556701030926</v>
      </c>
      <c r="L81" s="18">
        <v>3097</v>
      </c>
      <c r="M81" s="5">
        <f>(L81/L$93)*100</f>
        <v>2.6943906735976682</v>
      </c>
    </row>
    <row r="82" spans="1:14">
      <c r="A82" s="1" t="s">
        <v>15</v>
      </c>
      <c r="B82" s="23">
        <v>9</v>
      </c>
      <c r="C82" s="3">
        <v>2</v>
      </c>
      <c r="D82" s="28">
        <v>2052</v>
      </c>
      <c r="E82" s="23">
        <v>9.5</v>
      </c>
      <c r="F82" s="3">
        <v>3</v>
      </c>
      <c r="G82" s="28">
        <v>4112.5</v>
      </c>
      <c r="H82" s="23">
        <v>18.5</v>
      </c>
      <c r="I82" s="5">
        <f t="shared" ref="I82:I92" si="38">(H82/H$93)*100</f>
        <v>4.8366013071895431</v>
      </c>
      <c r="J82" s="23">
        <v>5</v>
      </c>
      <c r="K82" s="5">
        <f t="shared" ref="K82:K92" si="39">(J82/J$93)*100</f>
        <v>5.1546391752577314</v>
      </c>
      <c r="L82" s="18">
        <v>6164.5</v>
      </c>
      <c r="M82" s="5">
        <f t="shared" ref="M82:M92" si="40">(L82/L$93)*100</f>
        <v>5.3631163407790856</v>
      </c>
    </row>
    <row r="83" spans="1:14">
      <c r="A83" s="1" t="s">
        <v>8</v>
      </c>
      <c r="B83" s="23">
        <v>56.5</v>
      </c>
      <c r="C83" s="3">
        <v>12</v>
      </c>
      <c r="D83" s="28">
        <v>12882</v>
      </c>
      <c r="E83" s="23">
        <v>0.5</v>
      </c>
      <c r="F83" s="3">
        <v>1</v>
      </c>
      <c r="G83" s="28">
        <v>95</v>
      </c>
      <c r="H83" s="23">
        <v>57</v>
      </c>
      <c r="I83" s="5">
        <f t="shared" si="38"/>
        <v>14.901960784313726</v>
      </c>
      <c r="J83" s="23">
        <v>13</v>
      </c>
      <c r="K83" s="5">
        <f t="shared" si="39"/>
        <v>13.402061855670103</v>
      </c>
      <c r="L83" s="18">
        <v>12977</v>
      </c>
      <c r="M83" s="5">
        <f t="shared" si="40"/>
        <v>11.289992822498206</v>
      </c>
    </row>
    <row r="84" spans="1:14">
      <c r="A84" s="1" t="s">
        <v>16</v>
      </c>
      <c r="B84" s="23">
        <v>20</v>
      </c>
      <c r="C84" s="3">
        <v>4</v>
      </c>
      <c r="D84" s="28">
        <v>5712</v>
      </c>
      <c r="E84" s="23">
        <v>0</v>
      </c>
      <c r="F84" s="3">
        <v>0</v>
      </c>
      <c r="G84" s="28">
        <v>0</v>
      </c>
      <c r="H84" s="23">
        <v>20</v>
      </c>
      <c r="I84" s="5">
        <f t="shared" si="38"/>
        <v>5.2287581699346406</v>
      </c>
      <c r="J84" s="23">
        <v>4</v>
      </c>
      <c r="K84" s="5">
        <f t="shared" si="39"/>
        <v>4.1237113402061851</v>
      </c>
      <c r="L84" s="18">
        <v>5712</v>
      </c>
      <c r="M84" s="5">
        <f t="shared" si="40"/>
        <v>4.9694412423603103</v>
      </c>
      <c r="N84" s="23"/>
    </row>
    <row r="85" spans="1:14">
      <c r="A85" s="1" t="s">
        <v>9</v>
      </c>
      <c r="B85" s="23">
        <v>76.5</v>
      </c>
      <c r="C85" s="3">
        <v>15</v>
      </c>
      <c r="D85" s="28">
        <v>21848.400000000001</v>
      </c>
      <c r="E85" s="23">
        <v>5</v>
      </c>
      <c r="F85" s="3">
        <v>2</v>
      </c>
      <c r="G85" s="28">
        <v>1190</v>
      </c>
      <c r="H85" s="23">
        <v>81.5</v>
      </c>
      <c r="I85" s="5">
        <f t="shared" si="38"/>
        <v>21.307189542483659</v>
      </c>
      <c r="J85" s="23">
        <v>17</v>
      </c>
      <c r="K85" s="5">
        <f t="shared" si="39"/>
        <v>17.525773195876287</v>
      </c>
      <c r="L85" s="18">
        <v>23038.400000000001</v>
      </c>
      <c r="M85" s="5">
        <f t="shared" si="40"/>
        <v>20.043413010853254</v>
      </c>
      <c r="N85" s="23"/>
    </row>
    <row r="86" spans="1:14">
      <c r="A86" s="1" t="s">
        <v>10</v>
      </c>
      <c r="B86" s="23">
        <v>49</v>
      </c>
      <c r="C86" s="3">
        <v>10</v>
      </c>
      <c r="D86" s="28">
        <v>14168.4</v>
      </c>
      <c r="E86" s="23">
        <v>0</v>
      </c>
      <c r="F86" s="3">
        <v>0</v>
      </c>
      <c r="G86" s="28">
        <v>0</v>
      </c>
      <c r="H86" s="23">
        <v>49</v>
      </c>
      <c r="I86" s="5">
        <f t="shared" si="38"/>
        <v>12.810457516339868</v>
      </c>
      <c r="J86" s="23">
        <v>10</v>
      </c>
      <c r="K86" s="5">
        <f t="shared" si="39"/>
        <v>10.309278350515463</v>
      </c>
      <c r="L86" s="18">
        <v>14168.4</v>
      </c>
      <c r="M86" s="5">
        <f t="shared" si="40"/>
        <v>12.326511081627769</v>
      </c>
      <c r="N86" s="23"/>
    </row>
    <row r="87" spans="1:14">
      <c r="A87" s="1" t="s">
        <v>40</v>
      </c>
      <c r="B87" s="23">
        <v>15</v>
      </c>
      <c r="C87" s="3">
        <v>3</v>
      </c>
      <c r="D87" s="28">
        <v>4284</v>
      </c>
      <c r="E87" s="23">
        <v>2.5</v>
      </c>
      <c r="F87" s="3">
        <v>1</v>
      </c>
      <c r="G87" s="28">
        <v>667.5</v>
      </c>
      <c r="H87" s="23">
        <v>17.5</v>
      </c>
      <c r="I87" s="5">
        <f t="shared" si="38"/>
        <v>4.5751633986928102</v>
      </c>
      <c r="J87" s="23">
        <v>4</v>
      </c>
      <c r="K87" s="5">
        <f t="shared" si="39"/>
        <v>4.1237113402061851</v>
      </c>
      <c r="L87" s="18">
        <v>4951.5</v>
      </c>
      <c r="M87" s="5">
        <f t="shared" si="40"/>
        <v>4.3078060769515192</v>
      </c>
      <c r="N87" s="23"/>
    </row>
    <row r="88" spans="1:14">
      <c r="A88" s="1" t="s">
        <v>11</v>
      </c>
      <c r="B88" s="23">
        <v>15</v>
      </c>
      <c r="C88" s="3">
        <v>4</v>
      </c>
      <c r="D88" s="28">
        <v>4284</v>
      </c>
      <c r="E88" s="23">
        <v>37</v>
      </c>
      <c r="F88" s="3">
        <v>12</v>
      </c>
      <c r="G88" s="28">
        <v>15059.5</v>
      </c>
      <c r="H88" s="23">
        <v>52</v>
      </c>
      <c r="I88" s="5">
        <f t="shared" si="38"/>
        <v>13.594771241830065</v>
      </c>
      <c r="J88" s="23">
        <v>16</v>
      </c>
      <c r="K88" s="5">
        <f t="shared" si="39"/>
        <v>16.494845360824741</v>
      </c>
      <c r="L88" s="18">
        <v>19343.5</v>
      </c>
      <c r="M88" s="5">
        <f t="shared" si="40"/>
        <v>16.828849207212301</v>
      </c>
      <c r="N88" s="23"/>
    </row>
    <row r="89" spans="1:14">
      <c r="A89" s="1" t="s">
        <v>12</v>
      </c>
      <c r="B89" s="23">
        <v>0</v>
      </c>
      <c r="C89" s="3">
        <v>0</v>
      </c>
      <c r="D89" s="28">
        <v>0</v>
      </c>
      <c r="E89" s="23">
        <v>6</v>
      </c>
      <c r="F89" s="3">
        <v>1</v>
      </c>
      <c r="G89" s="28">
        <v>2502</v>
      </c>
      <c r="H89" s="23">
        <v>6</v>
      </c>
      <c r="I89" s="5">
        <f t="shared" si="38"/>
        <v>1.5686274509803921</v>
      </c>
      <c r="J89" s="23">
        <v>1</v>
      </c>
      <c r="K89" s="5">
        <f t="shared" si="39"/>
        <v>1.0309278350515463</v>
      </c>
      <c r="L89" s="18">
        <v>2502</v>
      </c>
      <c r="M89" s="5">
        <f t="shared" si="40"/>
        <v>2.1767405441851362</v>
      </c>
      <c r="N89" s="23"/>
    </row>
    <row r="90" spans="1:14">
      <c r="A90" s="1" t="s">
        <v>47</v>
      </c>
      <c r="B90" s="23">
        <v>0</v>
      </c>
      <c r="C90" s="3">
        <v>0</v>
      </c>
      <c r="D90" s="28">
        <v>0</v>
      </c>
      <c r="E90" s="23">
        <v>11</v>
      </c>
      <c r="F90" s="3">
        <v>4</v>
      </c>
      <c r="G90" s="28">
        <v>2330</v>
      </c>
      <c r="H90" s="23">
        <v>11</v>
      </c>
      <c r="I90" s="5">
        <f t="shared" si="38"/>
        <v>2.8758169934640523</v>
      </c>
      <c r="J90" s="23">
        <v>4</v>
      </c>
      <c r="K90" s="5">
        <f t="shared" si="39"/>
        <v>4.1237113402061851</v>
      </c>
      <c r="L90" s="18">
        <v>2330</v>
      </c>
      <c r="M90" s="5">
        <f t="shared" si="40"/>
        <v>2.0271005067751267</v>
      </c>
      <c r="N90" s="23"/>
    </row>
    <row r="91" spans="1:14">
      <c r="A91" s="1" t="s">
        <v>17</v>
      </c>
      <c r="B91" s="23">
        <v>12</v>
      </c>
      <c r="C91" s="3">
        <v>3</v>
      </c>
      <c r="D91" s="28">
        <v>3139.2</v>
      </c>
      <c r="E91" s="23">
        <v>30</v>
      </c>
      <c r="F91" s="3">
        <v>10</v>
      </c>
      <c r="G91" s="28">
        <v>8238.5</v>
      </c>
      <c r="H91" s="23">
        <v>42</v>
      </c>
      <c r="I91" s="5">
        <f t="shared" si="38"/>
        <v>10.980392156862745</v>
      </c>
      <c r="J91" s="23">
        <v>13</v>
      </c>
      <c r="K91" s="5">
        <f t="shared" si="39"/>
        <v>13.402061855670103</v>
      </c>
      <c r="L91" s="18">
        <v>11377.7</v>
      </c>
      <c r="M91" s="5">
        <f t="shared" si="40"/>
        <v>9.8986014746503681</v>
      </c>
      <c r="N91" s="23"/>
    </row>
    <row r="92" spans="1:14" ht="15.75" thickBot="1">
      <c r="A92" s="1" t="s">
        <v>18</v>
      </c>
      <c r="B92" s="23">
        <v>0</v>
      </c>
      <c r="C92" s="3">
        <v>0</v>
      </c>
      <c r="D92" s="29">
        <v>0</v>
      </c>
      <c r="E92" s="23">
        <v>19.5</v>
      </c>
      <c r="F92" s="3">
        <v>8</v>
      </c>
      <c r="G92" s="29">
        <v>9280.5</v>
      </c>
      <c r="H92" s="23">
        <v>19.5</v>
      </c>
      <c r="I92" s="5">
        <f t="shared" si="38"/>
        <v>5.0980392156862742</v>
      </c>
      <c r="J92" s="23">
        <v>8</v>
      </c>
      <c r="K92" s="5">
        <f t="shared" si="39"/>
        <v>8.2474226804123703</v>
      </c>
      <c r="L92" s="18">
        <v>9280.5</v>
      </c>
      <c r="M92" s="5">
        <f t="shared" si="40"/>
        <v>8.0740370185092551</v>
      </c>
      <c r="N92" s="23"/>
    </row>
    <row r="93" spans="1:14" ht="15.75" thickBot="1">
      <c r="A93" s="11" t="s">
        <v>3</v>
      </c>
      <c r="B93" s="52">
        <f>SUM(B80:B92)</f>
        <v>253</v>
      </c>
      <c r="C93" s="12">
        <f t="shared" ref="C93:D93" si="41">SUM(C80:C92)</f>
        <v>53</v>
      </c>
      <c r="D93" s="19">
        <f t="shared" si="41"/>
        <v>68370</v>
      </c>
      <c r="E93" s="52">
        <f>SUM(E80:E92)</f>
        <v>129.5</v>
      </c>
      <c r="F93" s="13">
        <f>SUM(F80:F92)</f>
        <v>44</v>
      </c>
      <c r="G93" s="14">
        <f>SUM(G80:G92)</f>
        <v>46572.5</v>
      </c>
      <c r="H93" s="12">
        <f>SUM(H80:H92)</f>
        <v>382.5</v>
      </c>
      <c r="I93" s="15">
        <f>SUM(I80:I92)</f>
        <v>99.999999999999986</v>
      </c>
      <c r="J93" s="12">
        <f>SUM(J81:J92)</f>
        <v>97</v>
      </c>
      <c r="K93" s="15">
        <f>SUM(K81:K92)</f>
        <v>99.999999999999972</v>
      </c>
      <c r="L93" s="16">
        <f>SUM(L80:L92)</f>
        <v>114942.5</v>
      </c>
      <c r="M93" s="15">
        <f>SUM(M81:M92)</f>
        <v>100</v>
      </c>
      <c r="N93" s="23"/>
    </row>
    <row r="94" spans="1:14">
      <c r="A94" s="53" t="s">
        <v>13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23"/>
    </row>
    <row r="95" spans="1:14">
      <c r="N95" s="23"/>
    </row>
  </sheetData>
  <sheetProtection password="C76B" sheet="1" objects="1" scenarios="1"/>
  <mergeCells count="38">
    <mergeCell ref="A36:M36"/>
    <mergeCell ref="A37:A38"/>
    <mergeCell ref="H37:M37"/>
    <mergeCell ref="A3:A4"/>
    <mergeCell ref="B3:D3"/>
    <mergeCell ref="E3:G3"/>
    <mergeCell ref="H3:M3"/>
    <mergeCell ref="B37:D37"/>
    <mergeCell ref="E37:G37"/>
    <mergeCell ref="A23:M23"/>
    <mergeCell ref="A24:A25"/>
    <mergeCell ref="B24:D24"/>
    <mergeCell ref="E24:G24"/>
    <mergeCell ref="H24:M24"/>
    <mergeCell ref="A1:M1"/>
    <mergeCell ref="A2:M2"/>
    <mergeCell ref="A11:M11"/>
    <mergeCell ref="A12:M12"/>
    <mergeCell ref="A13:A14"/>
    <mergeCell ref="B13:D13"/>
    <mergeCell ref="E13:G13"/>
    <mergeCell ref="H13:M13"/>
    <mergeCell ref="A49:M49"/>
    <mergeCell ref="A50:A51"/>
    <mergeCell ref="B50:D50"/>
    <mergeCell ref="E50:G50"/>
    <mergeCell ref="H50:M50"/>
    <mergeCell ref="A94:M94"/>
    <mergeCell ref="A64:M64"/>
    <mergeCell ref="A65:A66"/>
    <mergeCell ref="B65:D65"/>
    <mergeCell ref="E65:G65"/>
    <mergeCell ref="H65:M65"/>
    <mergeCell ref="A78:M78"/>
    <mergeCell ref="A79:A80"/>
    <mergeCell ref="B79:D79"/>
    <mergeCell ref="E79:G79"/>
    <mergeCell ref="H79:M79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J39:J47 L39:L47 L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3" workbookViewId="0">
      <selection activeCell="C11" sqref="C11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 t="shared" ref="D4:D10" si="0"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 t="shared" si="0"/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 t="shared" si="0"/>
        <v>153</v>
      </c>
      <c r="E6" s="30">
        <v>41725.699999999997</v>
      </c>
    </row>
    <row r="7" spans="1:5">
      <c r="A7" s="33" t="s">
        <v>29</v>
      </c>
      <c r="B7" s="35">
        <v>343.5</v>
      </c>
      <c r="C7" s="35">
        <v>79</v>
      </c>
      <c r="D7" s="34">
        <f t="shared" si="0"/>
        <v>422.5</v>
      </c>
      <c r="E7" s="30">
        <v>128409.8</v>
      </c>
    </row>
    <row r="8" spans="1:5">
      <c r="A8" t="s">
        <v>28</v>
      </c>
      <c r="B8" s="35">
        <v>151</v>
      </c>
      <c r="C8" s="35">
        <v>25</v>
      </c>
      <c r="D8" s="34">
        <f t="shared" si="0"/>
        <v>176</v>
      </c>
      <c r="E8" s="30">
        <v>54535.3</v>
      </c>
    </row>
    <row r="9" spans="1:5">
      <c r="A9" t="s">
        <v>27</v>
      </c>
      <c r="B9" s="35">
        <v>75</v>
      </c>
      <c r="C9" s="35">
        <v>227.5</v>
      </c>
      <c r="D9" s="34">
        <f t="shared" si="0"/>
        <v>302.5</v>
      </c>
      <c r="E9" s="30">
        <v>74407.600000000006</v>
      </c>
    </row>
    <row r="10" spans="1:5">
      <c r="A10" t="s">
        <v>26</v>
      </c>
      <c r="B10" s="35">
        <v>253</v>
      </c>
      <c r="C10" s="35">
        <v>130.5</v>
      </c>
      <c r="D10" s="34">
        <f t="shared" si="0"/>
        <v>383.5</v>
      </c>
      <c r="E10" s="30">
        <v>113571.2</v>
      </c>
    </row>
    <row r="11" spans="1:5">
      <c r="A11" t="s">
        <v>25</v>
      </c>
      <c r="B11" s="31"/>
      <c r="C11" s="31"/>
      <c r="D11" s="31"/>
      <c r="E11" s="30"/>
    </row>
    <row r="12" spans="1:5">
      <c r="A12" t="s">
        <v>24</v>
      </c>
      <c r="B12" s="31"/>
      <c r="C12" s="31"/>
      <c r="D12" s="31"/>
      <c r="E12" s="30"/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145.28571428571428</v>
      </c>
      <c r="C15" s="37">
        <f>AVERAGE(C4:C14)</f>
        <v>74.214285714285708</v>
      </c>
      <c r="D15" s="38">
        <f>SUM(B15:C15)</f>
        <v>219.5</v>
      </c>
      <c r="E15" s="39">
        <f>AVERAGE(E4:E14)</f>
        <v>63425.4</v>
      </c>
    </row>
    <row r="16" spans="1:5">
      <c r="A16" s="40" t="s">
        <v>21</v>
      </c>
      <c r="B16" s="41">
        <f>SUM(B4:B15)</f>
        <v>1162.2857142857142</v>
      </c>
      <c r="C16" s="41">
        <f>SUM(C4:C15)</f>
        <v>593.71428571428567</v>
      </c>
      <c r="D16" s="42">
        <f>SUM(B16:C16)</f>
        <v>1756</v>
      </c>
      <c r="E16" s="43">
        <f>SUM(E4:E15)</f>
        <v>507403.2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2013-09-19T19:46:53Z</dcterms:modified>
</cp:coreProperties>
</file>