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L134" i="1"/>
  <c r="M124" s="1"/>
  <c r="J134"/>
  <c r="K124" s="1"/>
  <c r="H134"/>
  <c r="I124" s="1"/>
  <c r="G134"/>
  <c r="F134"/>
  <c r="E134"/>
  <c r="D134"/>
  <c r="C134"/>
  <c r="B134"/>
  <c r="D11" i="4"/>
  <c r="D12"/>
  <c r="K110" i="1"/>
  <c r="K112"/>
  <c r="K114"/>
  <c r="K116"/>
  <c r="K118"/>
  <c r="K109"/>
  <c r="L119"/>
  <c r="M110" s="1"/>
  <c r="J119"/>
  <c r="K111" s="1"/>
  <c r="H119"/>
  <c r="I110" s="1"/>
  <c r="G119"/>
  <c r="F119"/>
  <c r="E119"/>
  <c r="D119"/>
  <c r="C119"/>
  <c r="B119"/>
  <c r="M101"/>
  <c r="M97"/>
  <c r="L105"/>
  <c r="M99" s="1"/>
  <c r="J105"/>
  <c r="K99" s="1"/>
  <c r="H105"/>
  <c r="I99" s="1"/>
  <c r="G105"/>
  <c r="F105"/>
  <c r="E105"/>
  <c r="D105"/>
  <c r="C105"/>
  <c r="B105"/>
  <c r="D10" i="4"/>
  <c r="D9"/>
  <c r="L93" i="1"/>
  <c r="J93"/>
  <c r="K83" s="1"/>
  <c r="H93"/>
  <c r="I83" s="1"/>
  <c r="G93"/>
  <c r="F93"/>
  <c r="E93"/>
  <c r="D93"/>
  <c r="C93"/>
  <c r="B93"/>
  <c r="J77"/>
  <c r="K68" s="1"/>
  <c r="L77"/>
  <c r="M68" s="1"/>
  <c r="H77"/>
  <c r="G77"/>
  <c r="F77"/>
  <c r="E77"/>
  <c r="D77"/>
  <c r="C77"/>
  <c r="B77"/>
  <c r="L63"/>
  <c r="M61" s="1"/>
  <c r="D8" i="4"/>
  <c r="H63" i="1"/>
  <c r="I53" s="1"/>
  <c r="G63"/>
  <c r="F63"/>
  <c r="E63"/>
  <c r="C63"/>
  <c r="D63"/>
  <c r="B63"/>
  <c r="J63"/>
  <c r="K53" s="1"/>
  <c r="D7" i="4"/>
  <c r="L40" i="1"/>
  <c r="L41"/>
  <c r="L42"/>
  <c r="L43"/>
  <c r="L44"/>
  <c r="L45"/>
  <c r="L46"/>
  <c r="L47"/>
  <c r="L39"/>
  <c r="J40"/>
  <c r="J41"/>
  <c r="J42"/>
  <c r="J43"/>
  <c r="J44"/>
  <c r="J45"/>
  <c r="J46"/>
  <c r="J47"/>
  <c r="J39"/>
  <c r="H40"/>
  <c r="H41"/>
  <c r="H42"/>
  <c r="H43"/>
  <c r="H44"/>
  <c r="H45"/>
  <c r="H46"/>
  <c r="H47"/>
  <c r="H39"/>
  <c r="G48"/>
  <c r="F48"/>
  <c r="E48"/>
  <c r="D48"/>
  <c r="C48"/>
  <c r="B48"/>
  <c r="D6" i="4"/>
  <c r="L35" i="1"/>
  <c r="M28" s="1"/>
  <c r="J35"/>
  <c r="K27" s="1"/>
  <c r="H35"/>
  <c r="I28" s="1"/>
  <c r="G35"/>
  <c r="F35"/>
  <c r="E35"/>
  <c r="D35"/>
  <c r="C35"/>
  <c r="B35"/>
  <c r="D5" i="4"/>
  <c r="D4"/>
  <c r="B15"/>
  <c r="B16" s="1"/>
  <c r="C15"/>
  <c r="C16" s="1"/>
  <c r="E15"/>
  <c r="E16" s="1"/>
  <c r="L22" i="1"/>
  <c r="M17" s="1"/>
  <c r="J22"/>
  <c r="K17" s="1"/>
  <c r="M20"/>
  <c r="H22"/>
  <c r="I17" s="1"/>
  <c r="G22"/>
  <c r="F22"/>
  <c r="E22"/>
  <c r="C22"/>
  <c r="D22"/>
  <c r="B22"/>
  <c r="B10"/>
  <c r="C10"/>
  <c r="D10"/>
  <c r="E10"/>
  <c r="F10"/>
  <c r="G10"/>
  <c r="H10"/>
  <c r="I10" s="1"/>
  <c r="J10"/>
  <c r="K10" s="1"/>
  <c r="M9"/>
  <c r="K9"/>
  <c r="I9"/>
  <c r="M8"/>
  <c r="K8"/>
  <c r="I8"/>
  <c r="M7"/>
  <c r="K7"/>
  <c r="I7"/>
  <c r="M6"/>
  <c r="K6"/>
  <c r="I6"/>
  <c r="M5"/>
  <c r="K5"/>
  <c r="I5"/>
  <c r="I119" l="1"/>
  <c r="I117"/>
  <c r="I115"/>
  <c r="I113"/>
  <c r="I111"/>
  <c r="M119"/>
  <c r="M117"/>
  <c r="M115"/>
  <c r="M113"/>
  <c r="M111"/>
  <c r="K16"/>
  <c r="M103"/>
  <c r="I109"/>
  <c r="I118"/>
  <c r="I116"/>
  <c r="I114"/>
  <c r="I112"/>
  <c r="K119"/>
  <c r="K117"/>
  <c r="K115"/>
  <c r="K113"/>
  <c r="M109"/>
  <c r="M118"/>
  <c r="M116"/>
  <c r="M114"/>
  <c r="M112"/>
  <c r="I133"/>
  <c r="I131"/>
  <c r="I129"/>
  <c r="I127"/>
  <c r="I125"/>
  <c r="I134"/>
  <c r="K133"/>
  <c r="K131"/>
  <c r="K129"/>
  <c r="K127"/>
  <c r="K125"/>
  <c r="K134"/>
  <c r="M133"/>
  <c r="M131"/>
  <c r="M129"/>
  <c r="M127"/>
  <c r="M125"/>
  <c r="M134"/>
  <c r="I123"/>
  <c r="I132"/>
  <c r="I130"/>
  <c r="I128"/>
  <c r="I126"/>
  <c r="K123"/>
  <c r="K132"/>
  <c r="K130"/>
  <c r="K128"/>
  <c r="K126"/>
  <c r="M123"/>
  <c r="M132"/>
  <c r="M130"/>
  <c r="M128"/>
  <c r="M126"/>
  <c r="M16"/>
  <c r="M18"/>
  <c r="K67"/>
  <c r="M104"/>
  <c r="M102"/>
  <c r="M100"/>
  <c r="M98"/>
  <c r="I102"/>
  <c r="I98"/>
  <c r="I104"/>
  <c r="I100"/>
  <c r="K104"/>
  <c r="K102"/>
  <c r="K100"/>
  <c r="K98"/>
  <c r="I97"/>
  <c r="I103"/>
  <c r="I101"/>
  <c r="K97"/>
  <c r="K103"/>
  <c r="K101"/>
  <c r="I90"/>
  <c r="I86"/>
  <c r="M81"/>
  <c r="M91"/>
  <c r="M89"/>
  <c r="M87"/>
  <c r="M85"/>
  <c r="M83"/>
  <c r="K69"/>
  <c r="I92"/>
  <c r="I88"/>
  <c r="I84"/>
  <c r="M92"/>
  <c r="M90"/>
  <c r="M88"/>
  <c r="M86"/>
  <c r="M84"/>
  <c r="M82"/>
  <c r="K92"/>
  <c r="K90"/>
  <c r="K88"/>
  <c r="K86"/>
  <c r="K84"/>
  <c r="K82"/>
  <c r="K81"/>
  <c r="K91"/>
  <c r="K89"/>
  <c r="K87"/>
  <c r="K85"/>
  <c r="I82"/>
  <c r="I81"/>
  <c r="I91"/>
  <c r="I89"/>
  <c r="I87"/>
  <c r="I85"/>
  <c r="L10"/>
  <c r="M10" s="1"/>
  <c r="J48"/>
  <c r="K41" s="1"/>
  <c r="L48"/>
  <c r="M41" s="1"/>
  <c r="K73"/>
  <c r="M77"/>
  <c r="M75"/>
  <c r="M73"/>
  <c r="M71"/>
  <c r="M69"/>
  <c r="M67"/>
  <c r="M76"/>
  <c r="M74"/>
  <c r="M72"/>
  <c r="M70"/>
  <c r="K75"/>
  <c r="K71"/>
  <c r="K76"/>
  <c r="K74"/>
  <c r="K72"/>
  <c r="K70"/>
  <c r="I67"/>
  <c r="I75"/>
  <c r="I73"/>
  <c r="I71"/>
  <c r="I69"/>
  <c r="I76"/>
  <c r="I74"/>
  <c r="I72"/>
  <c r="I70"/>
  <c r="I68"/>
  <c r="M42"/>
  <c r="M46"/>
  <c r="M44"/>
  <c r="M40"/>
  <c r="K20"/>
  <c r="H48"/>
  <c r="I40" s="1"/>
  <c r="K44"/>
  <c r="K45"/>
  <c r="M47"/>
  <c r="M45"/>
  <c r="M43"/>
  <c r="I62"/>
  <c r="I60"/>
  <c r="I58"/>
  <c r="I56"/>
  <c r="I54"/>
  <c r="K62"/>
  <c r="K60"/>
  <c r="K58"/>
  <c r="K56"/>
  <c r="K54"/>
  <c r="M52"/>
  <c r="M54"/>
  <c r="M56"/>
  <c r="M58"/>
  <c r="M60"/>
  <c r="M62"/>
  <c r="M39"/>
  <c r="I52"/>
  <c r="I61"/>
  <c r="I59"/>
  <c r="I57"/>
  <c r="I55"/>
  <c r="K52"/>
  <c r="K61"/>
  <c r="K59"/>
  <c r="K57"/>
  <c r="K55"/>
  <c r="M53"/>
  <c r="M55"/>
  <c r="M57"/>
  <c r="M59"/>
  <c r="I45"/>
  <c r="I41"/>
  <c r="I39"/>
  <c r="I46"/>
  <c r="I44"/>
  <c r="I42"/>
  <c r="D16" i="4"/>
  <c r="D15"/>
  <c r="I15" i="1"/>
  <c r="I20"/>
  <c r="I18"/>
  <c r="I16"/>
  <c r="I21"/>
  <c r="I19"/>
  <c r="I26"/>
  <c r="I33"/>
  <c r="I31"/>
  <c r="I29"/>
  <c r="I27"/>
  <c r="K34"/>
  <c r="K32"/>
  <c r="K30"/>
  <c r="K28"/>
  <c r="M26"/>
  <c r="M33"/>
  <c r="M31"/>
  <c r="M29"/>
  <c r="M27"/>
  <c r="I34"/>
  <c r="I32"/>
  <c r="I30"/>
  <c r="K26"/>
  <c r="K33"/>
  <c r="K31"/>
  <c r="K29"/>
  <c r="M34"/>
  <c r="M32"/>
  <c r="M30"/>
  <c r="K18"/>
  <c r="M15"/>
  <c r="M21"/>
  <c r="M19"/>
  <c r="K15"/>
  <c r="K21"/>
  <c r="K19"/>
  <c r="I93" l="1"/>
  <c r="I43"/>
  <c r="I47"/>
  <c r="K40"/>
  <c r="K39"/>
  <c r="K93"/>
  <c r="M105"/>
  <c r="M48"/>
  <c r="K43"/>
  <c r="K47"/>
  <c r="K42"/>
  <c r="K46"/>
  <c r="I77"/>
  <c r="K105"/>
  <c r="I105"/>
  <c r="M93"/>
  <c r="K77"/>
  <c r="I63"/>
  <c r="M63"/>
  <c r="K63"/>
  <c r="I22"/>
  <c r="M22"/>
  <c r="I35"/>
  <c r="K35"/>
  <c r="M35"/>
  <c r="K22"/>
  <c r="I48" l="1"/>
  <c r="K48"/>
</calcChain>
</file>

<file path=xl/sharedStrings.xml><?xml version="1.0" encoding="utf-8"?>
<sst xmlns="http://schemas.openxmlformats.org/spreadsheetml/2006/main" count="295" uniqueCount="52">
  <si>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</si>
  <si>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</si>
  <si>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</si>
  <si>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</si>
  <si>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</si>
  <si>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</si>
  <si>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</si>
  <si>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</si>
  <si>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</si>
  <si>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</si>
  <si>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 xml:space="preserve">DIRETORIA DE ATIVIDADES ESPECIAIS - DAE </t>
  </si>
  <si>
    <t xml:space="preserve">DIRETORIA DE CONTROLE DE LICITAÇÕES E CONTRATAÇÕES - DLC </t>
  </si>
  <si>
    <t xml:space="preserve">DIRETORIA DE INFORMÁTICA - DIN </t>
  </si>
  <si>
    <t>FONTE: Diretoria de Administração e Finanças -  DAF</t>
  </si>
  <si>
    <t>Mês: Jan - Fev / 2013</t>
  </si>
  <si>
    <t xml:space="preserve">CORPO DE AUDITORES - CORPO DE AUDITORES </t>
  </si>
  <si>
    <t xml:space="preserve">DIR. DE CONTR. ADM. ESTADUAL - DCE </t>
  </si>
  <si>
    <t xml:space="preserve">GAB. DO PRESIDENTE - GAP </t>
  </si>
  <si>
    <t xml:space="preserve">GABINETE DE CONSELHEIROS - GAC </t>
  </si>
  <si>
    <t>Mês: MAR / 2013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</si>
  <si>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</si>
  <si>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</si>
  <si>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</si>
  <si>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</si>
  <si>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</si>
  <si>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</si>
  <si>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</si>
  <si>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</si>
  <si>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</si>
  <si>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</si>
  <si>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</si>
  <si>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</si>
  <si>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JAN/FEV</t>
  </si>
  <si>
    <t>VALOR
MENSAL</t>
  </si>
  <si>
    <t>Outros
Fins</t>
  </si>
  <si>
    <t>Auditoria/
Inspeções</t>
  </si>
  <si>
    <t>MÊS</t>
  </si>
  <si>
    <t>Méd. 2011</t>
  </si>
  <si>
    <t>Méd. 2012</t>
  </si>
  <si>
    <t>Mês: ABR / 2013</t>
  </si>
  <si>
    <t xml:space="preserve">DIRETORIA DE CONTROLE DE ATOS DE PESSOAL (DAP) - DAP </t>
  </si>
  <si>
    <t>Méd./Mês 2013</t>
  </si>
  <si>
    <t>Mês: MAIO / 2013</t>
  </si>
  <si>
    <t>Mês: JUN / 2013</t>
  </si>
  <si>
    <t xml:space="preserve">DIR. DE PLANEJ. E PROJ. ESPECIAIS - DPE </t>
  </si>
  <si>
    <t>Mês: JUL / 2013</t>
  </si>
  <si>
    <t xml:space="preserve">CONSULTORIA GERAL - COG </t>
  </si>
  <si>
    <t xml:space="preserve">DIRETORIA GERAL DE CONTROLE EXTERNO (DGCE) - DGCE </t>
  </si>
  <si>
    <t>Mês: AGO / 2013</t>
  </si>
  <si>
    <t>Mês: SET / 2013</t>
  </si>
  <si>
    <t>Mês: OUT / 2013</t>
  </si>
  <si>
    <t>Mês: NOV / 2013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</si>
</sst>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#,##0.0_ ;\-#,##0.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rgb="FFC00000"/>
      </left>
      <right/>
      <top style="medium">
        <color rgb="FFC00000"/>
      </top>
      <bottom/>
      <diagonal/>
    </border>
    <border>
      <left/>
      <right style="thin">
        <color rgb="FFC00000"/>
      </right>
      <top style="medium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right" indent="2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2" fontId="2" fillId="7" borderId="9" xfId="0" applyNumberFormat="1" applyFont="1" applyFill="1" applyBorder="1" applyAlignment="1"/>
    <xf numFmtId="4" fontId="4" fillId="0" borderId="0" xfId="0" applyNumberFormat="1" applyFont="1" applyFill="1" applyBorder="1" applyAlignment="1"/>
    <xf numFmtId="43" fontId="2" fillId="7" borderId="8" xfId="1" applyFont="1" applyFill="1" applyBorder="1" applyAlignment="1">
      <alignment horizontal="right" indent="2"/>
    </xf>
    <xf numFmtId="0" fontId="4" fillId="0" borderId="13" xfId="0" applyNumberFormat="1" applyFont="1" applyFill="1" applyBorder="1" applyAlignment="1">
      <alignment horizontal="right" indent="2"/>
    </xf>
    <xf numFmtId="0" fontId="4" fillId="0" borderId="12" xfId="0" applyNumberFormat="1" applyFont="1" applyFill="1" applyBorder="1" applyAlignment="1">
      <alignment horizontal="right" indent="3"/>
    </xf>
    <xf numFmtId="43" fontId="4" fillId="0" borderId="12" xfId="1" applyFont="1" applyFill="1" applyBorder="1" applyAlignment="1"/>
    <xf numFmtId="0" fontId="4" fillId="0" borderId="15" xfId="0" applyNumberFormat="1" applyFont="1" applyFill="1" applyBorder="1" applyAlignment="1">
      <alignment horizontal="right" indent="2"/>
    </xf>
    <xf numFmtId="0" fontId="4" fillId="0" borderId="17" xfId="0" applyNumberFormat="1" applyFont="1" applyFill="1" applyBorder="1" applyAlignment="1">
      <alignment horizontal="right" indent="2"/>
    </xf>
    <xf numFmtId="0" fontId="4" fillId="0" borderId="18" xfId="0" applyNumberFormat="1" applyFont="1" applyFill="1" applyBorder="1" applyAlignment="1">
      <alignment horizontal="right" indent="3"/>
    </xf>
    <xf numFmtId="43" fontId="4" fillId="0" borderId="18" xfId="1" applyFont="1" applyFill="1" applyBorder="1" applyAlignment="1"/>
    <xf numFmtId="43" fontId="4" fillId="0" borderId="14" xfId="1" applyFont="1" applyFill="1" applyBorder="1" applyAlignment="1"/>
    <xf numFmtId="43" fontId="4" fillId="0" borderId="16" xfId="1" applyFont="1" applyFill="1" applyBorder="1" applyAlignment="1"/>
    <xf numFmtId="43" fontId="4" fillId="0" borderId="19" xfId="1" applyFont="1" applyFill="1" applyBorder="1" applyAlignment="1"/>
    <xf numFmtId="43" fontId="0" fillId="0" borderId="0" xfId="1" applyFont="1"/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/>
    <xf numFmtId="164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7" borderId="20" xfId="0" applyFill="1" applyBorder="1" applyAlignment="1">
      <alignment wrapText="1"/>
    </xf>
    <xf numFmtId="1" fontId="0" fillId="7" borderId="20" xfId="0" applyNumberFormat="1" applyFill="1" applyBorder="1" applyAlignment="1">
      <alignment horizontal="center"/>
    </xf>
    <xf numFmtId="1" fontId="0" fillId="7" borderId="20" xfId="1" applyNumberFormat="1" applyFont="1" applyFill="1" applyBorder="1" applyAlignment="1">
      <alignment horizontal="center"/>
    </xf>
    <xf numFmtId="43" fontId="0" fillId="7" borderId="20" xfId="1" applyFont="1" applyFill="1" applyBorder="1"/>
    <xf numFmtId="0" fontId="0" fillId="6" borderId="20" xfId="0" applyFont="1" applyFill="1" applyBorder="1" applyAlignment="1">
      <alignment horizontal="center"/>
    </xf>
    <xf numFmtId="1" fontId="0" fillId="6" borderId="20" xfId="0" applyNumberFormat="1" applyFill="1" applyBorder="1" applyAlignment="1">
      <alignment horizontal="center"/>
    </xf>
    <xf numFmtId="1" fontId="0" fillId="6" borderId="20" xfId="1" applyNumberFormat="1" applyFont="1" applyFill="1" applyBorder="1" applyAlignment="1">
      <alignment horizontal="center"/>
    </xf>
    <xf numFmtId="43" fontId="0" fillId="6" borderId="20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 wrapText="1"/>
    </xf>
    <xf numFmtId="2" fontId="0" fillId="0" borderId="0" xfId="0" applyNumberFormat="1"/>
    <xf numFmtId="43" fontId="0" fillId="0" borderId="0" xfId="0" applyNumberFormat="1"/>
    <xf numFmtId="165" fontId="2" fillId="7" borderId="8" xfId="0" applyNumberFormat="1" applyFont="1" applyFill="1" applyBorder="1" applyAlignment="1">
      <alignment horizontal="right" indent="2"/>
    </xf>
    <xf numFmtId="2" fontId="4" fillId="0" borderId="0" xfId="0" applyNumberFormat="1" applyFont="1" applyFill="1" applyBorder="1" applyAlignment="1"/>
    <xf numFmtId="2" fontId="4" fillId="0" borderId="12" xfId="0" applyNumberFormat="1" applyFont="1" applyFill="1" applyBorder="1" applyAlignment="1"/>
    <xf numFmtId="2" fontId="4" fillId="0" borderId="18" xfId="0" applyNumberFormat="1" applyFont="1" applyFill="1" applyBorder="1" applyAlignment="1"/>
    <xf numFmtId="4" fontId="4" fillId="0" borderId="12" xfId="0" applyNumberFormat="1" applyFont="1" applyFill="1" applyBorder="1" applyAlignment="1"/>
    <xf numFmtId="4" fontId="4" fillId="0" borderId="18" xfId="0" applyNumberFormat="1" applyFont="1" applyFill="1" applyBorder="1" applyAlignment="1"/>
    <xf numFmtId="2" fontId="4" fillId="0" borderId="12" xfId="0" applyNumberFormat="1" applyFont="1" applyBorder="1"/>
    <xf numFmtId="2" fontId="4" fillId="0" borderId="0" xfId="0" applyNumberFormat="1" applyFont="1" applyBorder="1"/>
    <xf numFmtId="2" fontId="4" fillId="0" borderId="18" xfId="0" applyNumberFormat="1" applyFont="1" applyBorder="1"/>
    <xf numFmtId="0" fontId="4" fillId="0" borderId="12" xfId="0" applyNumberFormat="1" applyFont="1" applyFill="1" applyBorder="1" applyAlignment="1">
      <alignment horizontal="right" indent="2"/>
    </xf>
    <xf numFmtId="0" fontId="4" fillId="0" borderId="18" xfId="0" applyNumberFormat="1" applyFont="1" applyFill="1" applyBorder="1" applyAlignment="1">
      <alignment horizontal="right" indent="2"/>
    </xf>
    <xf numFmtId="0" fontId="7" fillId="0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166" fontId="4" fillId="0" borderId="15" xfId="1" applyNumberFormat="1" applyFont="1" applyFill="1" applyBorder="1" applyAlignment="1">
      <alignment horizontal="right" indent="2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Outubro/</a:t>
            </a:r>
            <a:r>
              <a:rPr lang="en-US" sz="1000" b="0" i="1" baseline="0"/>
              <a:t> 2013</a:t>
            </a:r>
            <a:endParaRPr lang="en-US" sz="1000" b="0" i="1"/>
          </a:p>
        </c:rich>
      </c:tx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19'!$A$4:$A$15</c:f>
              <c:strCache>
                <c:ptCount val="12"/>
                <c:pt idx="0">
                  <c:v>JAN/FEV</c:v>
                </c:pt>
                <c:pt idx="1">
                  <c:v>MAR</c:v>
                </c:pt>
                <c:pt idx="2">
                  <c:v>ABR</c:v>
                </c:pt>
                <c:pt idx="3">
                  <c:v>MAIO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  <c:pt idx="11">
                  <c:v>Méd./Mês 2013</c:v>
                </c:pt>
              </c:strCache>
            </c:strRef>
          </c:cat>
          <c:val>
            <c:numRef>
              <c:f>'GRÁFICO TABELA 19'!$B$4:$B$15</c:f>
              <c:numCache>
                <c:formatCode>0.0</c:formatCode>
                <c:ptCount val="12"/>
                <c:pt idx="0">
                  <c:v>19</c:v>
                </c:pt>
                <c:pt idx="1">
                  <c:v>29</c:v>
                </c:pt>
                <c:pt idx="2">
                  <c:v>146.5</c:v>
                </c:pt>
                <c:pt idx="3">
                  <c:v>343.5</c:v>
                </c:pt>
                <c:pt idx="4">
                  <c:v>151</c:v>
                </c:pt>
                <c:pt idx="5">
                  <c:v>75</c:v>
                </c:pt>
                <c:pt idx="6">
                  <c:v>253</c:v>
                </c:pt>
                <c:pt idx="7" formatCode="0">
                  <c:v>160</c:v>
                </c:pt>
                <c:pt idx="8" formatCode="0">
                  <c:v>131.5</c:v>
                </c:pt>
                <c:pt idx="11" formatCode="0">
                  <c:v>145.38888888888889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19'!$A$4:$A$15</c:f>
              <c:strCache>
                <c:ptCount val="12"/>
                <c:pt idx="0">
                  <c:v>JAN/FEV</c:v>
                </c:pt>
                <c:pt idx="1">
                  <c:v>MAR</c:v>
                </c:pt>
                <c:pt idx="2">
                  <c:v>ABR</c:v>
                </c:pt>
                <c:pt idx="3">
                  <c:v>MAIO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  <c:pt idx="11">
                  <c:v>Méd./Mês 2013</c:v>
                </c:pt>
              </c:strCache>
            </c:strRef>
          </c:cat>
          <c:val>
            <c:numRef>
              <c:f>'GRÁFICO TABELA 19'!$C$4:$C$15</c:f>
              <c:numCache>
                <c:formatCode>0.0</c:formatCode>
                <c:ptCount val="12"/>
                <c:pt idx="0">
                  <c:v>3.5</c:v>
                </c:pt>
                <c:pt idx="1">
                  <c:v>47.5</c:v>
                </c:pt>
                <c:pt idx="2">
                  <c:v>6.5</c:v>
                </c:pt>
                <c:pt idx="3">
                  <c:v>79</c:v>
                </c:pt>
                <c:pt idx="4">
                  <c:v>25</c:v>
                </c:pt>
                <c:pt idx="5">
                  <c:v>227.5</c:v>
                </c:pt>
                <c:pt idx="6">
                  <c:v>130.5</c:v>
                </c:pt>
                <c:pt idx="7" formatCode="0">
                  <c:v>26</c:v>
                </c:pt>
                <c:pt idx="8" formatCode="0">
                  <c:v>57</c:v>
                </c:pt>
                <c:pt idx="11" formatCode="0">
                  <c:v>66.944444444444443</c:v>
                </c:pt>
              </c:numCache>
            </c:numRef>
          </c:val>
        </c:ser>
        <c:marker val="1"/>
        <c:axId val="54893184"/>
        <c:axId val="64553344"/>
      </c:lineChart>
      <c:catAx>
        <c:axId val="5489318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4553344"/>
        <c:crosses val="autoZero"/>
        <c:auto val="1"/>
        <c:lblAlgn val="ctr"/>
        <c:lblOffset val="100"/>
      </c:catAx>
      <c:valAx>
        <c:axId val="64553344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4893184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Outubro /2013</a:t>
            </a:r>
          </a:p>
        </c:rich>
      </c:tx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14"/>
          <c:y val="0.20607860291973307"/>
          <c:w val="0.83058900719641182"/>
          <c:h val="0.676448973290112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-5.7651753068438899E-6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789E-3"/>
                </c:manualLayout>
              </c:layout>
              <c:showVal val="1"/>
            </c:dLbl>
            <c:dLbl>
              <c:idx val="4"/>
              <c:layout>
                <c:manualLayout>
                  <c:x val="5.1981817005994687E-3"/>
                  <c:y val="0.17008542782620123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0.2570806100217865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72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0.18736383442265794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575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0.2178649237472777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19'!$A$2:$A$15</c:f>
              <c:strCache>
                <c:ptCount val="14"/>
                <c:pt idx="0">
                  <c:v>Méd. 2011</c:v>
                </c:pt>
                <c:pt idx="1">
                  <c:v>Méd. 2012</c:v>
                </c:pt>
                <c:pt idx="2">
                  <c:v>JAN/FEV</c:v>
                </c:pt>
                <c:pt idx="3">
                  <c:v>MAR</c:v>
                </c:pt>
                <c:pt idx="4">
                  <c:v>ABR</c:v>
                </c:pt>
                <c:pt idx="5">
                  <c:v>MAIO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Méd./Mês 2013</c:v>
                </c:pt>
              </c:strCache>
            </c:strRef>
          </c:cat>
          <c:val>
            <c:numRef>
              <c:f>'GRÁFICO TABELA 19'!$E$2:$E$15</c:f>
              <c:numCache>
                <c:formatCode>_-* #,##0.00_-;\-* #,##0.00_-;_-* "-"??_-;_-@_-</c:formatCode>
                <c:ptCount val="14"/>
                <c:pt idx="0">
                  <c:v>49607.59</c:v>
                </c:pt>
                <c:pt idx="1">
                  <c:v>69156.61</c:v>
                </c:pt>
                <c:pt idx="2">
                  <c:v>6754.6</c:v>
                </c:pt>
                <c:pt idx="3">
                  <c:v>24573.599999999999</c:v>
                </c:pt>
                <c:pt idx="4">
                  <c:v>41725.699999999997</c:v>
                </c:pt>
                <c:pt idx="5">
                  <c:v>128409.8</c:v>
                </c:pt>
                <c:pt idx="6">
                  <c:v>54535.3</c:v>
                </c:pt>
                <c:pt idx="7">
                  <c:v>74407.600000000006</c:v>
                </c:pt>
                <c:pt idx="8">
                  <c:v>113571.2</c:v>
                </c:pt>
                <c:pt idx="9">
                  <c:v>59572.75</c:v>
                </c:pt>
                <c:pt idx="10">
                  <c:v>57856.2</c:v>
                </c:pt>
                <c:pt idx="13">
                  <c:v>62378.527777777781</c:v>
                </c:pt>
              </c:numCache>
            </c:numRef>
          </c:val>
        </c:ser>
        <c:shape val="cylinder"/>
        <c:axId val="64603264"/>
        <c:axId val="64604800"/>
        <c:axId val="0"/>
      </c:bar3DChart>
      <c:catAx>
        <c:axId val="64603264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64604800"/>
        <c:crosses val="autoZero"/>
        <c:auto val="1"/>
        <c:lblAlgn val="ctr"/>
        <c:lblOffset val="100"/>
      </c:catAx>
      <c:valAx>
        <c:axId val="6460480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4603264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17</xdr:row>
      <xdr:rowOff>76199</xdr:rowOff>
    </xdr:from>
    <xdr:to>
      <xdr:col>6</xdr:col>
      <xdr:colOff>380999</xdr:colOff>
      <xdr:row>33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17</xdr:row>
      <xdr:rowOff>104774</xdr:rowOff>
    </xdr:from>
    <xdr:to>
      <xdr:col>15</xdr:col>
      <xdr:colOff>352424</xdr:colOff>
      <xdr:row>33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5"/>
  <sheetViews>
    <sheetView tabSelected="1" topLeftCell="A112" workbookViewId="0">
      <selection activeCell="A137" sqref="A137"/>
    </sheetView>
  </sheetViews>
  <sheetFormatPr defaultRowHeight="15"/>
  <cols>
    <col min="1" max="1" width="51.85546875" bestFit="1" customWidth="1"/>
    <col min="2" max="2" width="11" bestFit="1" customWidth="1"/>
    <col min="4" max="4" width="13.42578125" customWidth="1"/>
    <col min="7" max="7" width="10.5703125" bestFit="1" customWidth="1"/>
    <col min="12" max="12" width="11.7109375" customWidth="1"/>
  </cols>
  <sheetData>
    <row r="1" spans="1:13" ht="30" customHeight="1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s="6" customFormat="1" ht="22.5" customHeight="1" thickBot="1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>
      <c r="A3" s="65" t="s">
        <v>0</v>
      </c>
      <c r="B3" s="67" t="s">
        <v>1</v>
      </c>
      <c r="C3" s="67"/>
      <c r="D3" s="67"/>
      <c r="E3" s="67" t="s">
        <v>2</v>
      </c>
      <c r="F3" s="67"/>
      <c r="G3" s="67"/>
      <c r="H3" s="67" t="s">
        <v>3</v>
      </c>
      <c r="I3" s="67"/>
      <c r="J3" s="67"/>
      <c r="K3" s="67"/>
      <c r="L3" s="67"/>
      <c r="M3" s="68"/>
    </row>
    <row r="4" spans="1:13" ht="27.75" customHeight="1" thickBot="1">
      <c r="A4" s="66"/>
      <c r="B4" s="7" t="s">
        <v>4</v>
      </c>
      <c r="C4" s="7" t="s">
        <v>5</v>
      </c>
      <c r="D4" s="8" t="s">
        <v>6</v>
      </c>
      <c r="E4" s="7" t="s">
        <v>4</v>
      </c>
      <c r="F4" s="7" t="s">
        <v>5</v>
      </c>
      <c r="G4" s="9" t="s">
        <v>6</v>
      </c>
      <c r="H4" s="7" t="s">
        <v>4</v>
      </c>
      <c r="I4" s="7" t="s">
        <v>7</v>
      </c>
      <c r="J4" s="7" t="s">
        <v>5</v>
      </c>
      <c r="K4" s="7" t="s">
        <v>7</v>
      </c>
      <c r="L4" s="9" t="s">
        <v>6</v>
      </c>
      <c r="M4" s="10" t="s">
        <v>7</v>
      </c>
    </row>
    <row r="5" spans="1:13">
      <c r="A5" s="1" t="s">
        <v>8</v>
      </c>
      <c r="B5" s="20">
        <v>3</v>
      </c>
      <c r="C5" s="21">
        <v>1</v>
      </c>
      <c r="D5" s="22">
        <v>684</v>
      </c>
      <c r="E5" s="20">
        <v>0.5</v>
      </c>
      <c r="F5" s="21">
        <v>1</v>
      </c>
      <c r="G5" s="27">
        <v>95</v>
      </c>
      <c r="H5" s="2">
        <v>3.5</v>
      </c>
      <c r="I5" s="5">
        <f>(H5/H$7)*100</f>
        <v>38.888888888888893</v>
      </c>
      <c r="J5" s="2">
        <v>2</v>
      </c>
      <c r="K5" s="5">
        <f>(J5/J$7)*100</f>
        <v>66.666666666666657</v>
      </c>
      <c r="L5" s="4">
        <v>779</v>
      </c>
      <c r="M5" s="5">
        <f>(L5/L$7)*100</f>
        <v>30.306567071272955</v>
      </c>
    </row>
    <row r="6" spans="1:13">
      <c r="A6" s="1" t="s">
        <v>9</v>
      </c>
      <c r="B6" s="23">
        <v>0</v>
      </c>
      <c r="C6" s="3">
        <v>0</v>
      </c>
      <c r="D6" s="4">
        <v>0</v>
      </c>
      <c r="E6" s="23">
        <v>0.5</v>
      </c>
      <c r="F6" s="3">
        <v>1</v>
      </c>
      <c r="G6" s="28">
        <v>133.5</v>
      </c>
      <c r="H6" s="2">
        <v>0.5</v>
      </c>
      <c r="I6" s="5">
        <f t="shared" ref="I6:I9" si="0">(H6/H$7)*100</f>
        <v>5.5555555555555554</v>
      </c>
      <c r="J6" s="2">
        <v>1</v>
      </c>
      <c r="K6" s="5">
        <f t="shared" ref="K6:K9" si="1">(J6/J$7)*100</f>
        <v>33.333333333333329</v>
      </c>
      <c r="L6" s="4">
        <v>133.5</v>
      </c>
      <c r="M6" s="5">
        <f t="shared" ref="M6:M9" si="2">(L6/L$7)*100</f>
        <v>5.1937441643323989</v>
      </c>
    </row>
    <row r="7" spans="1:13">
      <c r="A7" s="1" t="s">
        <v>10</v>
      </c>
      <c r="B7" s="23">
        <v>9</v>
      </c>
      <c r="C7" s="3">
        <v>3</v>
      </c>
      <c r="D7" s="4">
        <v>2570.4</v>
      </c>
      <c r="E7" s="23">
        <v>0</v>
      </c>
      <c r="F7" s="3">
        <v>0</v>
      </c>
      <c r="G7" s="28">
        <v>0</v>
      </c>
      <c r="H7" s="2">
        <v>9</v>
      </c>
      <c r="I7" s="5">
        <f t="shared" si="0"/>
        <v>100</v>
      </c>
      <c r="J7" s="2">
        <v>3</v>
      </c>
      <c r="K7" s="5">
        <f t="shared" si="1"/>
        <v>100</v>
      </c>
      <c r="L7" s="4">
        <v>2570.4</v>
      </c>
      <c r="M7" s="5">
        <f t="shared" si="2"/>
        <v>100</v>
      </c>
    </row>
    <row r="8" spans="1:13">
      <c r="A8" s="1" t="s">
        <v>11</v>
      </c>
      <c r="B8" s="23">
        <v>7</v>
      </c>
      <c r="C8" s="3">
        <v>2</v>
      </c>
      <c r="D8" s="4">
        <v>1999.2</v>
      </c>
      <c r="E8" s="23">
        <v>0</v>
      </c>
      <c r="F8" s="3">
        <v>0</v>
      </c>
      <c r="G8" s="28">
        <v>0</v>
      </c>
      <c r="H8" s="2">
        <v>7</v>
      </c>
      <c r="I8" s="5">
        <f t="shared" si="0"/>
        <v>77.777777777777786</v>
      </c>
      <c r="J8" s="2">
        <v>2</v>
      </c>
      <c r="K8" s="5">
        <f t="shared" si="1"/>
        <v>66.666666666666657</v>
      </c>
      <c r="L8" s="4">
        <v>1999.2</v>
      </c>
      <c r="M8" s="5">
        <f t="shared" si="2"/>
        <v>77.777777777777786</v>
      </c>
    </row>
    <row r="9" spans="1:13" ht="15.75" thickBot="1">
      <c r="A9" s="1" t="s">
        <v>12</v>
      </c>
      <c r="B9" s="24">
        <v>0</v>
      </c>
      <c r="C9" s="25">
        <v>0</v>
      </c>
      <c r="D9" s="26">
        <v>0</v>
      </c>
      <c r="E9" s="24">
        <v>2.5</v>
      </c>
      <c r="F9" s="25">
        <v>1</v>
      </c>
      <c r="G9" s="29">
        <v>1272.5</v>
      </c>
      <c r="H9" s="2">
        <v>2.5</v>
      </c>
      <c r="I9" s="5">
        <f t="shared" si="0"/>
        <v>27.777777777777779</v>
      </c>
      <c r="J9" s="2">
        <v>1</v>
      </c>
      <c r="K9" s="5">
        <f t="shared" si="1"/>
        <v>33.333333333333329</v>
      </c>
      <c r="L9" s="4">
        <v>1272.5</v>
      </c>
      <c r="M9" s="5">
        <f t="shared" si="2"/>
        <v>49.505913476501711</v>
      </c>
    </row>
    <row r="10" spans="1:13" ht="15.75" thickBot="1">
      <c r="A10" s="11" t="s">
        <v>3</v>
      </c>
      <c r="B10" s="12">
        <f t="shared" ref="B10:H10" si="3">SUM(B5:B9)</f>
        <v>19</v>
      </c>
      <c r="C10" s="13">
        <f t="shared" si="3"/>
        <v>6</v>
      </c>
      <c r="D10" s="14">
        <f t="shared" si="3"/>
        <v>5253.6</v>
      </c>
      <c r="E10" s="12">
        <f t="shared" si="3"/>
        <v>3.5</v>
      </c>
      <c r="F10" s="13">
        <f t="shared" si="3"/>
        <v>3</v>
      </c>
      <c r="G10" s="14">
        <f t="shared" si="3"/>
        <v>1501</v>
      </c>
      <c r="H10" s="12">
        <f t="shared" si="3"/>
        <v>22.5</v>
      </c>
      <c r="I10" s="15">
        <f>(H10/H$8)*100</f>
        <v>321.42857142857144</v>
      </c>
      <c r="J10" s="12">
        <f>SUM(J5:J9)</f>
        <v>9</v>
      </c>
      <c r="K10" s="15">
        <f>(J10/J$8)*100</f>
        <v>450</v>
      </c>
      <c r="L10" s="16">
        <f t="shared" ref="L10" si="4">G10+D10</f>
        <v>6754.6</v>
      </c>
      <c r="M10" s="17">
        <f>(L10/L$8)*100</f>
        <v>337.86514605842342</v>
      </c>
    </row>
    <row r="11" spans="1:13">
      <c r="A11" s="63" t="s">
        <v>13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</row>
    <row r="12" spans="1:13" ht="16.5" thickBot="1">
      <c r="A12" s="64" t="s">
        <v>19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3">
      <c r="A13" s="65" t="s">
        <v>0</v>
      </c>
      <c r="B13" s="67" t="s">
        <v>1</v>
      </c>
      <c r="C13" s="67"/>
      <c r="D13" s="67"/>
      <c r="E13" s="67" t="s">
        <v>2</v>
      </c>
      <c r="F13" s="67"/>
      <c r="G13" s="67"/>
      <c r="H13" s="67" t="s">
        <v>3</v>
      </c>
      <c r="I13" s="67"/>
      <c r="J13" s="67"/>
      <c r="K13" s="67"/>
      <c r="L13" s="67"/>
      <c r="M13" s="68"/>
    </row>
    <row r="14" spans="1:13" ht="39" thickBot="1">
      <c r="A14" s="66"/>
      <c r="B14" s="7" t="s">
        <v>4</v>
      </c>
      <c r="C14" s="7" t="s">
        <v>5</v>
      </c>
      <c r="D14" s="8" t="s">
        <v>6</v>
      </c>
      <c r="E14" s="7" t="s">
        <v>4</v>
      </c>
      <c r="F14" s="7" t="s">
        <v>5</v>
      </c>
      <c r="G14" s="9" t="s">
        <v>6</v>
      </c>
      <c r="H14" s="7" t="s">
        <v>4</v>
      </c>
      <c r="I14" s="7" t="s">
        <v>7</v>
      </c>
      <c r="J14" s="7" t="s">
        <v>5</v>
      </c>
      <c r="K14" s="7" t="s">
        <v>7</v>
      </c>
      <c r="L14" s="9" t="s">
        <v>6</v>
      </c>
      <c r="M14" s="10" t="s">
        <v>7</v>
      </c>
    </row>
    <row r="15" spans="1:13">
      <c r="A15" s="1" t="s">
        <v>15</v>
      </c>
      <c r="B15" s="20">
        <v>0</v>
      </c>
      <c r="C15" s="21">
        <v>0</v>
      </c>
      <c r="D15" s="27">
        <v>0</v>
      </c>
      <c r="E15" s="20">
        <v>2</v>
      </c>
      <c r="F15" s="21">
        <v>1</v>
      </c>
      <c r="G15" s="27">
        <v>1588</v>
      </c>
      <c r="H15" s="2">
        <v>2</v>
      </c>
      <c r="I15" s="5">
        <f>(H15/H$22)*100</f>
        <v>2.6143790849673203</v>
      </c>
      <c r="J15" s="2">
        <v>1</v>
      </c>
      <c r="K15" s="5">
        <f>(J15/J$22)*100</f>
        <v>3.8461538461538463</v>
      </c>
      <c r="L15" s="18">
        <v>1588</v>
      </c>
      <c r="M15" s="5">
        <f>(L15/L$22)*100</f>
        <v>6.4622196178012166</v>
      </c>
    </row>
    <row r="16" spans="1:13">
      <c r="A16" s="1" t="s">
        <v>8</v>
      </c>
      <c r="B16" s="23">
        <v>7.5</v>
      </c>
      <c r="C16" s="3">
        <v>3</v>
      </c>
      <c r="D16" s="28">
        <v>1710</v>
      </c>
      <c r="E16" s="23">
        <v>5</v>
      </c>
      <c r="F16" s="3">
        <v>1</v>
      </c>
      <c r="G16" s="28">
        <v>1140</v>
      </c>
      <c r="H16" s="2">
        <v>12.5</v>
      </c>
      <c r="I16" s="5">
        <f t="shared" ref="I16:I21" si="5">(H16/H$22)*100</f>
        <v>16.33986928104575</v>
      </c>
      <c r="J16" s="2">
        <v>4</v>
      </c>
      <c r="K16" s="5">
        <f t="shared" ref="K16:K21" si="6">(J16/J$22)*100</f>
        <v>15.384615384615385</v>
      </c>
      <c r="L16" s="18">
        <v>2850</v>
      </c>
      <c r="M16" s="5">
        <f t="shared" ref="M16:M21" si="7">(L16/L$22)*100</f>
        <v>11.597812286356088</v>
      </c>
    </row>
    <row r="17" spans="1:13">
      <c r="A17" s="1" t="s">
        <v>16</v>
      </c>
      <c r="B17" s="23">
        <v>1.5</v>
      </c>
      <c r="C17" s="3">
        <v>3</v>
      </c>
      <c r="D17" s="28">
        <v>399.6</v>
      </c>
      <c r="E17" s="23">
        <v>5</v>
      </c>
      <c r="F17" s="3">
        <v>1</v>
      </c>
      <c r="G17" s="28">
        <v>1428</v>
      </c>
      <c r="H17" s="2">
        <v>6.5</v>
      </c>
      <c r="I17" s="5">
        <f t="shared" si="5"/>
        <v>8.4967320261437909</v>
      </c>
      <c r="J17" s="2">
        <v>4</v>
      </c>
      <c r="K17" s="5">
        <f t="shared" si="6"/>
        <v>15.384615384615385</v>
      </c>
      <c r="L17" s="18">
        <v>1827.6</v>
      </c>
      <c r="M17" s="5">
        <f t="shared" si="7"/>
        <v>7.4372497314190822</v>
      </c>
    </row>
    <row r="18" spans="1:13">
      <c r="A18" s="1" t="s">
        <v>10</v>
      </c>
      <c r="B18" s="23">
        <v>16</v>
      </c>
      <c r="C18" s="3">
        <v>5</v>
      </c>
      <c r="D18" s="28">
        <v>4569.6000000000004</v>
      </c>
      <c r="E18" s="23">
        <v>10</v>
      </c>
      <c r="F18" s="3">
        <v>2</v>
      </c>
      <c r="G18" s="28">
        <v>4170</v>
      </c>
      <c r="H18" s="2">
        <v>26</v>
      </c>
      <c r="I18" s="5">
        <f t="shared" si="5"/>
        <v>33.986928104575163</v>
      </c>
      <c r="J18" s="2">
        <v>7</v>
      </c>
      <c r="K18" s="5">
        <f t="shared" si="6"/>
        <v>26.923076923076923</v>
      </c>
      <c r="L18" s="18">
        <v>8739.6</v>
      </c>
      <c r="M18" s="5">
        <f t="shared" si="7"/>
        <v>35.564996581697429</v>
      </c>
    </row>
    <row r="19" spans="1:13">
      <c r="A19" s="1" t="s">
        <v>11</v>
      </c>
      <c r="B19" s="23">
        <v>0</v>
      </c>
      <c r="C19" s="3">
        <v>0</v>
      </c>
      <c r="D19" s="28">
        <v>0</v>
      </c>
      <c r="E19" s="23">
        <v>13</v>
      </c>
      <c r="F19" s="3">
        <v>3</v>
      </c>
      <c r="G19" s="28">
        <v>4281</v>
      </c>
      <c r="H19" s="2">
        <v>13</v>
      </c>
      <c r="I19" s="5">
        <f t="shared" si="5"/>
        <v>16.993464052287582</v>
      </c>
      <c r="J19" s="2">
        <v>3</v>
      </c>
      <c r="K19" s="5">
        <f t="shared" si="6"/>
        <v>11.538461538461538</v>
      </c>
      <c r="L19" s="18">
        <v>4281</v>
      </c>
      <c r="M19" s="5">
        <f t="shared" si="7"/>
        <v>17.421134876452776</v>
      </c>
    </row>
    <row r="20" spans="1:13">
      <c r="A20" s="1" t="s">
        <v>17</v>
      </c>
      <c r="B20" s="23">
        <v>0</v>
      </c>
      <c r="C20" s="3">
        <v>0</v>
      </c>
      <c r="D20" s="28">
        <v>0</v>
      </c>
      <c r="E20" s="23">
        <v>4.5</v>
      </c>
      <c r="F20" s="3">
        <v>4</v>
      </c>
      <c r="G20" s="28">
        <v>1309</v>
      </c>
      <c r="H20" s="2">
        <v>4.5</v>
      </c>
      <c r="I20" s="5">
        <f t="shared" si="5"/>
        <v>5.8823529411764701</v>
      </c>
      <c r="J20" s="2">
        <v>4</v>
      </c>
      <c r="K20" s="5">
        <f t="shared" si="6"/>
        <v>15.384615384615385</v>
      </c>
      <c r="L20" s="18">
        <v>1309</v>
      </c>
      <c r="M20" s="5">
        <f t="shared" si="7"/>
        <v>5.3268548360842525</v>
      </c>
    </row>
    <row r="21" spans="1:13" ht="15.75" thickBot="1">
      <c r="A21" s="1" t="s">
        <v>18</v>
      </c>
      <c r="B21" s="24">
        <v>4</v>
      </c>
      <c r="C21" s="25">
        <v>1</v>
      </c>
      <c r="D21" s="29">
        <v>1142.4000000000001</v>
      </c>
      <c r="E21" s="24">
        <v>8</v>
      </c>
      <c r="F21" s="25">
        <v>2</v>
      </c>
      <c r="G21" s="29">
        <v>2836</v>
      </c>
      <c r="H21" s="2">
        <v>12</v>
      </c>
      <c r="I21" s="5">
        <f t="shared" si="5"/>
        <v>15.686274509803921</v>
      </c>
      <c r="J21" s="2">
        <v>3</v>
      </c>
      <c r="K21" s="5">
        <f t="shared" si="6"/>
        <v>11.538461538461538</v>
      </c>
      <c r="L21" s="18">
        <v>3978.4</v>
      </c>
      <c r="M21" s="5">
        <f t="shared" si="7"/>
        <v>16.189732070189145</v>
      </c>
    </row>
    <row r="22" spans="1:13" ht="15.75" thickBot="1">
      <c r="A22" s="11" t="s">
        <v>3</v>
      </c>
      <c r="B22" s="12">
        <f>SUM(B15:B21)</f>
        <v>29</v>
      </c>
      <c r="C22" s="12">
        <f t="shared" ref="C22:D22" si="8">SUM(C15:C21)</f>
        <v>12</v>
      </c>
      <c r="D22" s="19">
        <f t="shared" si="8"/>
        <v>7821.6</v>
      </c>
      <c r="E22" s="12">
        <f t="shared" ref="E22:M22" si="9">SUM(E15:E21)</f>
        <v>47.5</v>
      </c>
      <c r="F22" s="13">
        <f t="shared" si="9"/>
        <v>14</v>
      </c>
      <c r="G22" s="14">
        <f t="shared" si="9"/>
        <v>16752</v>
      </c>
      <c r="H22" s="12">
        <f t="shared" si="9"/>
        <v>76.5</v>
      </c>
      <c r="I22" s="15">
        <f t="shared" si="9"/>
        <v>100</v>
      </c>
      <c r="J22" s="12">
        <f t="shared" si="9"/>
        <v>26</v>
      </c>
      <c r="K22" s="15">
        <f t="shared" si="9"/>
        <v>99.999999999999986</v>
      </c>
      <c r="L22" s="16">
        <f t="shared" si="9"/>
        <v>24573.600000000002</v>
      </c>
      <c r="M22" s="17">
        <f t="shared" si="9"/>
        <v>100</v>
      </c>
    </row>
    <row r="23" spans="1:13" ht="16.5" thickBot="1">
      <c r="A23" s="64" t="s">
        <v>39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13">
      <c r="A24" s="65" t="s">
        <v>0</v>
      </c>
      <c r="B24" s="67" t="s">
        <v>1</v>
      </c>
      <c r="C24" s="67"/>
      <c r="D24" s="67"/>
      <c r="E24" s="67" t="s">
        <v>2</v>
      </c>
      <c r="F24" s="67"/>
      <c r="G24" s="67"/>
      <c r="H24" s="67" t="s">
        <v>3</v>
      </c>
      <c r="I24" s="67"/>
      <c r="J24" s="67"/>
      <c r="K24" s="67"/>
      <c r="L24" s="67"/>
      <c r="M24" s="68"/>
    </row>
    <row r="25" spans="1:13" ht="39" thickBot="1">
      <c r="A25" s="66"/>
      <c r="B25" s="7" t="s">
        <v>4</v>
      </c>
      <c r="C25" s="7" t="s">
        <v>5</v>
      </c>
      <c r="D25" s="8" t="s">
        <v>6</v>
      </c>
      <c r="E25" s="7" t="s">
        <v>4</v>
      </c>
      <c r="F25" s="7" t="s">
        <v>5</v>
      </c>
      <c r="G25" s="9" t="s">
        <v>6</v>
      </c>
      <c r="H25" s="7" t="s">
        <v>4</v>
      </c>
      <c r="I25" s="7" t="s">
        <v>7</v>
      </c>
      <c r="J25" s="7" t="s">
        <v>5</v>
      </c>
      <c r="K25" s="7" t="s">
        <v>7</v>
      </c>
      <c r="L25" s="9" t="s">
        <v>6</v>
      </c>
      <c r="M25" s="10" t="s">
        <v>7</v>
      </c>
    </row>
    <row r="26" spans="1:13">
      <c r="A26" s="1" t="s">
        <v>15</v>
      </c>
      <c r="B26" s="20">
        <v>5</v>
      </c>
      <c r="C26" s="21">
        <v>1</v>
      </c>
      <c r="D26" s="27">
        <v>1140</v>
      </c>
      <c r="E26" s="20">
        <v>0</v>
      </c>
      <c r="F26" s="21">
        <v>0</v>
      </c>
      <c r="G26" s="27">
        <v>0</v>
      </c>
      <c r="H26" s="2">
        <v>5</v>
      </c>
      <c r="I26" s="5">
        <f>(H26/H$35)*100</f>
        <v>3.2679738562091507</v>
      </c>
      <c r="J26" s="2">
        <v>1</v>
      </c>
      <c r="K26" s="5">
        <f>(J26/J$35)*100</f>
        <v>2.6315789473684208</v>
      </c>
      <c r="L26" s="18">
        <v>1140</v>
      </c>
      <c r="M26" s="5">
        <f>(L26/L$35)*100</f>
        <v>2.732129119463544</v>
      </c>
    </row>
    <row r="27" spans="1:13">
      <c r="A27" s="1" t="s">
        <v>8</v>
      </c>
      <c r="B27" s="23">
        <v>33</v>
      </c>
      <c r="C27" s="3">
        <v>7</v>
      </c>
      <c r="D27" s="28">
        <v>7524</v>
      </c>
      <c r="E27" s="23">
        <v>0</v>
      </c>
      <c r="F27" s="3">
        <v>0</v>
      </c>
      <c r="G27" s="28">
        <v>0</v>
      </c>
      <c r="H27" s="2">
        <v>33</v>
      </c>
      <c r="I27" s="5">
        <f t="shared" ref="I27:I34" si="10">(H27/H$35)*100</f>
        <v>21.568627450980394</v>
      </c>
      <c r="J27" s="2">
        <v>7</v>
      </c>
      <c r="K27" s="5">
        <f t="shared" ref="K27:K34" si="11">(J27/J$35)*100</f>
        <v>18.421052631578945</v>
      </c>
      <c r="L27" s="18">
        <v>7524</v>
      </c>
      <c r="M27" s="5">
        <f t="shared" ref="M27:M34" si="12">(L27/L$35)*100</f>
        <v>18.032052188459392</v>
      </c>
    </row>
    <row r="28" spans="1:13">
      <c r="A28" s="1" t="s">
        <v>16</v>
      </c>
      <c r="B28" s="23">
        <v>25</v>
      </c>
      <c r="C28" s="3">
        <v>5</v>
      </c>
      <c r="D28" s="28">
        <v>7314</v>
      </c>
      <c r="E28" s="23">
        <v>0</v>
      </c>
      <c r="F28" s="3">
        <v>0</v>
      </c>
      <c r="G28" s="28">
        <v>0</v>
      </c>
      <c r="H28" s="2">
        <v>25</v>
      </c>
      <c r="I28" s="5">
        <f t="shared" si="10"/>
        <v>16.33986928104575</v>
      </c>
      <c r="J28" s="2">
        <v>5</v>
      </c>
      <c r="K28" s="5">
        <f t="shared" si="11"/>
        <v>13.157894736842104</v>
      </c>
      <c r="L28" s="18">
        <v>7314</v>
      </c>
      <c r="M28" s="5">
        <f t="shared" si="12"/>
        <v>17.528765245400319</v>
      </c>
    </row>
    <row r="29" spans="1:13">
      <c r="A29" s="1" t="s">
        <v>9</v>
      </c>
      <c r="B29" s="23">
        <v>41</v>
      </c>
      <c r="C29" s="3">
        <v>9</v>
      </c>
      <c r="D29" s="28">
        <v>11709.6</v>
      </c>
      <c r="E29" s="23">
        <v>1.5</v>
      </c>
      <c r="F29" s="3">
        <v>1</v>
      </c>
      <c r="G29" s="28">
        <v>400.5</v>
      </c>
      <c r="H29" s="2">
        <v>42.5</v>
      </c>
      <c r="I29" s="5">
        <f t="shared" si="10"/>
        <v>27.777777777777779</v>
      </c>
      <c r="J29" s="2">
        <v>10</v>
      </c>
      <c r="K29" s="5">
        <f t="shared" si="11"/>
        <v>26.315789473684209</v>
      </c>
      <c r="L29" s="18">
        <v>12110.1</v>
      </c>
      <c r="M29" s="5">
        <f t="shared" si="12"/>
        <v>29.023120043522336</v>
      </c>
    </row>
    <row r="30" spans="1:13">
      <c r="A30" s="1" t="s">
        <v>10</v>
      </c>
      <c r="B30" s="23">
        <v>21</v>
      </c>
      <c r="C30" s="3">
        <v>6</v>
      </c>
      <c r="D30" s="28">
        <v>5997.6</v>
      </c>
      <c r="E30" s="23">
        <v>0</v>
      </c>
      <c r="F30" s="3">
        <v>0</v>
      </c>
      <c r="G30" s="28">
        <v>0</v>
      </c>
      <c r="H30" s="2">
        <v>21</v>
      </c>
      <c r="I30" s="5">
        <f t="shared" si="10"/>
        <v>13.725490196078432</v>
      </c>
      <c r="J30" s="2">
        <v>6</v>
      </c>
      <c r="K30" s="5">
        <f t="shared" si="11"/>
        <v>15.789473684210526</v>
      </c>
      <c r="L30" s="18">
        <v>5997.6</v>
      </c>
      <c r="M30" s="5">
        <f t="shared" si="12"/>
        <v>14.373875093767152</v>
      </c>
    </row>
    <row r="31" spans="1:13">
      <c r="A31" s="1" t="s">
        <v>40</v>
      </c>
      <c r="B31" s="23">
        <v>15</v>
      </c>
      <c r="C31" s="3">
        <v>3</v>
      </c>
      <c r="D31" s="28">
        <v>4284</v>
      </c>
      <c r="E31" s="23">
        <v>0</v>
      </c>
      <c r="F31" s="3">
        <v>0</v>
      </c>
      <c r="G31" s="28">
        <v>0</v>
      </c>
      <c r="H31" s="2">
        <v>15</v>
      </c>
      <c r="I31" s="5">
        <f t="shared" si="10"/>
        <v>9.8039215686274517</v>
      </c>
      <c r="J31" s="2">
        <v>3</v>
      </c>
      <c r="K31" s="5">
        <f t="shared" si="11"/>
        <v>7.8947368421052628</v>
      </c>
      <c r="L31" s="18">
        <v>4284</v>
      </c>
      <c r="M31" s="5">
        <f t="shared" si="12"/>
        <v>10.267053638405109</v>
      </c>
    </row>
    <row r="32" spans="1:13">
      <c r="A32" s="1" t="s">
        <v>11</v>
      </c>
      <c r="B32" s="23">
        <v>0</v>
      </c>
      <c r="C32" s="3">
        <v>0</v>
      </c>
      <c r="D32" s="28">
        <v>0</v>
      </c>
      <c r="E32" s="23">
        <v>1</v>
      </c>
      <c r="F32" s="3">
        <v>1</v>
      </c>
      <c r="G32" s="28">
        <v>238</v>
      </c>
      <c r="H32" s="2">
        <v>1</v>
      </c>
      <c r="I32" s="5">
        <f t="shared" si="10"/>
        <v>0.65359477124183007</v>
      </c>
      <c r="J32" s="2">
        <v>1</v>
      </c>
      <c r="K32" s="5">
        <f t="shared" si="11"/>
        <v>2.6315789473684208</v>
      </c>
      <c r="L32" s="18">
        <v>238</v>
      </c>
      <c r="M32" s="5">
        <f t="shared" si="12"/>
        <v>0.57039186880028381</v>
      </c>
    </row>
    <row r="33" spans="1:13">
      <c r="A33" s="1" t="s">
        <v>17</v>
      </c>
      <c r="B33" s="23">
        <v>6.5</v>
      </c>
      <c r="C33" s="3">
        <v>2</v>
      </c>
      <c r="D33" s="28">
        <v>1482</v>
      </c>
      <c r="E33" s="23">
        <v>2.5</v>
      </c>
      <c r="F33" s="3">
        <v>1</v>
      </c>
      <c r="G33" s="28">
        <v>1042.5</v>
      </c>
      <c r="H33" s="2">
        <v>9</v>
      </c>
      <c r="I33" s="5">
        <f t="shared" si="10"/>
        <v>5.8823529411764701</v>
      </c>
      <c r="J33" s="2">
        <v>3</v>
      </c>
      <c r="K33" s="5">
        <f t="shared" si="11"/>
        <v>7.8947368421052628</v>
      </c>
      <c r="L33" s="18">
        <v>2524.5</v>
      </c>
      <c r="M33" s="5">
        <f t="shared" si="12"/>
        <v>6.0502280369172965</v>
      </c>
    </row>
    <row r="34" spans="1:13" ht="15.75" thickBot="1">
      <c r="A34" s="1" t="s">
        <v>18</v>
      </c>
      <c r="B34" s="23">
        <v>0</v>
      </c>
      <c r="C34" s="3">
        <v>0</v>
      </c>
      <c r="D34" s="28">
        <v>0</v>
      </c>
      <c r="E34" s="23">
        <v>1.5</v>
      </c>
      <c r="F34" s="3">
        <v>2</v>
      </c>
      <c r="G34" s="28">
        <v>593.5</v>
      </c>
      <c r="H34" s="2">
        <v>1.5</v>
      </c>
      <c r="I34" s="5">
        <f t="shared" si="10"/>
        <v>0.98039215686274506</v>
      </c>
      <c r="J34" s="2">
        <v>2</v>
      </c>
      <c r="K34" s="5">
        <f t="shared" si="11"/>
        <v>5.2631578947368416</v>
      </c>
      <c r="L34" s="18">
        <v>593.5</v>
      </c>
      <c r="M34" s="5">
        <f t="shared" si="12"/>
        <v>1.4223847652645731</v>
      </c>
    </row>
    <row r="35" spans="1:13" ht="15.75" thickBot="1">
      <c r="A35" s="11" t="s">
        <v>3</v>
      </c>
      <c r="B35" s="12">
        <f>SUM(B26:B34)</f>
        <v>146.5</v>
      </c>
      <c r="C35" s="12">
        <f t="shared" ref="C35:D35" si="13">SUM(C26:C34)</f>
        <v>33</v>
      </c>
      <c r="D35" s="19">
        <f t="shared" si="13"/>
        <v>39451.199999999997</v>
      </c>
      <c r="E35" s="12">
        <f t="shared" ref="E35" si="14">SUM(E26:E34)</f>
        <v>6.5</v>
      </c>
      <c r="F35" s="13">
        <f t="shared" ref="F35" si="15">SUM(F26:F34)</f>
        <v>5</v>
      </c>
      <c r="G35" s="14">
        <f t="shared" ref="G35" si="16">SUM(G26:G34)</f>
        <v>2274.5</v>
      </c>
      <c r="H35" s="12">
        <f t="shared" ref="H35" si="17">SUM(H26:H34)</f>
        <v>153</v>
      </c>
      <c r="I35" s="15">
        <f t="shared" ref="I35" si="18">SUM(I26:I34)</f>
        <v>100</v>
      </c>
      <c r="J35" s="12">
        <f t="shared" ref="J35" si="19">SUM(J26:J34)</f>
        <v>38</v>
      </c>
      <c r="K35" s="15">
        <f t="shared" ref="K35" si="20">SUM(K26:K34)</f>
        <v>99.999999999999986</v>
      </c>
      <c r="L35" s="16">
        <f t="shared" ref="L35" si="21">SUM(L26:L34)</f>
        <v>41725.699999999997</v>
      </c>
      <c r="M35" s="17">
        <f t="shared" ref="M35" si="22">SUM(M26:M34)</f>
        <v>99.999999999999986</v>
      </c>
    </row>
    <row r="36" spans="1:13" ht="16.5" thickBot="1">
      <c r="A36" s="64" t="s">
        <v>42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spans="1:13">
      <c r="A37" s="65" t="s">
        <v>0</v>
      </c>
      <c r="B37" s="67" t="s">
        <v>1</v>
      </c>
      <c r="C37" s="67"/>
      <c r="D37" s="67"/>
      <c r="E37" s="67" t="s">
        <v>2</v>
      </c>
      <c r="F37" s="67"/>
      <c r="G37" s="67"/>
      <c r="H37" s="67" t="s">
        <v>3</v>
      </c>
      <c r="I37" s="67"/>
      <c r="J37" s="67"/>
      <c r="K37" s="67"/>
      <c r="L37" s="67"/>
      <c r="M37" s="68"/>
    </row>
    <row r="38" spans="1:13" ht="39" thickBot="1">
      <c r="A38" s="66"/>
      <c r="B38" s="7" t="s">
        <v>4</v>
      </c>
      <c r="C38" s="7" t="s">
        <v>5</v>
      </c>
      <c r="D38" s="8" t="s">
        <v>6</v>
      </c>
      <c r="E38" s="7" t="s">
        <v>4</v>
      </c>
      <c r="F38" s="7" t="s">
        <v>5</v>
      </c>
      <c r="G38" s="9" t="s">
        <v>6</v>
      </c>
      <c r="H38" s="7" t="s">
        <v>4</v>
      </c>
      <c r="I38" s="7" t="s">
        <v>7</v>
      </c>
      <c r="J38" s="7" t="s">
        <v>5</v>
      </c>
      <c r="K38" s="7" t="s">
        <v>7</v>
      </c>
      <c r="L38" s="9" t="s">
        <v>6</v>
      </c>
      <c r="M38" s="10" t="s">
        <v>7</v>
      </c>
    </row>
    <row r="39" spans="1:13">
      <c r="A39" s="1" t="s">
        <v>15</v>
      </c>
      <c r="B39" s="20">
        <v>23</v>
      </c>
      <c r="C39" s="21">
        <v>5</v>
      </c>
      <c r="D39" s="4">
        <v>5244</v>
      </c>
      <c r="E39" s="20">
        <v>0</v>
      </c>
      <c r="F39" s="21">
        <v>0</v>
      </c>
      <c r="G39" s="27">
        <v>0</v>
      </c>
      <c r="H39" s="2">
        <f>B39+E39</f>
        <v>23</v>
      </c>
      <c r="I39" s="50">
        <f>(H39/H$48)*100</f>
        <v>5.4437869822485201</v>
      </c>
      <c r="J39" s="2">
        <f>C39+F39</f>
        <v>5</v>
      </c>
      <c r="K39" s="50">
        <f>(J39/J$48)*100</f>
        <v>5.3191489361702127</v>
      </c>
      <c r="L39" s="51">
        <f>D39+G39</f>
        <v>5244</v>
      </c>
      <c r="M39" s="50">
        <f>(L39/L$48)*100</f>
        <v>4.0838004575974729</v>
      </c>
    </row>
    <row r="40" spans="1:13">
      <c r="A40" s="1" t="s">
        <v>8</v>
      </c>
      <c r="B40" s="23">
        <v>71.5</v>
      </c>
      <c r="C40" s="3">
        <v>15</v>
      </c>
      <c r="D40" s="4">
        <v>16302</v>
      </c>
      <c r="E40" s="23">
        <v>0.5</v>
      </c>
      <c r="F40" s="3">
        <v>1</v>
      </c>
      <c r="G40" s="28">
        <v>95</v>
      </c>
      <c r="H40" s="2">
        <f t="shared" ref="H40:H47" si="23">B40+E40</f>
        <v>72</v>
      </c>
      <c r="I40" s="50">
        <f t="shared" ref="I40:I47" si="24">(H40/H$48)*100</f>
        <v>17.041420118343193</v>
      </c>
      <c r="J40" s="2">
        <f t="shared" ref="J40:J47" si="25">C40+F40</f>
        <v>16</v>
      </c>
      <c r="K40" s="50">
        <f t="shared" ref="K40:K47" si="26">(J40/J$48)*100</f>
        <v>17.021276595744681</v>
      </c>
      <c r="L40" s="51">
        <f t="shared" ref="L40:L47" si="27">D40+G40</f>
        <v>16397</v>
      </c>
      <c r="M40" s="50">
        <f t="shared" ref="M40:M47" si="28">(L40/L$48)*100</f>
        <v>12.769274619226881</v>
      </c>
    </row>
    <row r="41" spans="1:13">
      <c r="A41" s="1" t="s">
        <v>16</v>
      </c>
      <c r="B41" s="23">
        <v>84</v>
      </c>
      <c r="C41" s="3">
        <v>16</v>
      </c>
      <c r="D41" s="4">
        <v>23990.400000000001</v>
      </c>
      <c r="E41" s="23">
        <v>4.5</v>
      </c>
      <c r="F41" s="3">
        <v>2</v>
      </c>
      <c r="G41" s="28">
        <v>1801.5</v>
      </c>
      <c r="H41" s="2">
        <f t="shared" si="23"/>
        <v>88.5</v>
      </c>
      <c r="I41" s="50">
        <f t="shared" si="24"/>
        <v>20.946745562130179</v>
      </c>
      <c r="J41" s="2">
        <f t="shared" si="25"/>
        <v>18</v>
      </c>
      <c r="K41" s="50">
        <f t="shared" si="26"/>
        <v>19.148936170212767</v>
      </c>
      <c r="L41" s="51">
        <f t="shared" si="27"/>
        <v>25791.9</v>
      </c>
      <c r="M41" s="50">
        <f t="shared" si="28"/>
        <v>20.08561651836542</v>
      </c>
    </row>
    <row r="42" spans="1:13">
      <c r="A42" s="1" t="s">
        <v>9</v>
      </c>
      <c r="B42" s="23">
        <v>95</v>
      </c>
      <c r="C42" s="3">
        <v>19</v>
      </c>
      <c r="D42" s="4">
        <v>27132</v>
      </c>
      <c r="E42" s="23">
        <v>11</v>
      </c>
      <c r="F42" s="3">
        <v>2</v>
      </c>
      <c r="G42" s="28">
        <v>5093</v>
      </c>
      <c r="H42" s="2">
        <f t="shared" si="23"/>
        <v>106</v>
      </c>
      <c r="I42" s="50">
        <f t="shared" si="24"/>
        <v>25.088757396449708</v>
      </c>
      <c r="J42" s="2">
        <f t="shared" si="25"/>
        <v>21</v>
      </c>
      <c r="K42" s="50">
        <f t="shared" si="26"/>
        <v>22.340425531914892</v>
      </c>
      <c r="L42" s="51">
        <f t="shared" si="27"/>
        <v>32225</v>
      </c>
      <c r="M42" s="50">
        <f t="shared" si="28"/>
        <v>25.095436641128639</v>
      </c>
    </row>
    <row r="43" spans="1:13">
      <c r="A43" s="1" t="s">
        <v>10</v>
      </c>
      <c r="B43" s="23">
        <v>18</v>
      </c>
      <c r="C43" s="3">
        <v>6</v>
      </c>
      <c r="D43" s="4">
        <v>5140.8</v>
      </c>
      <c r="E43" s="23">
        <v>0</v>
      </c>
      <c r="F43" s="3">
        <v>0</v>
      </c>
      <c r="G43" s="28">
        <v>0</v>
      </c>
      <c r="H43" s="2">
        <f t="shared" si="23"/>
        <v>18</v>
      </c>
      <c r="I43" s="50">
        <f t="shared" si="24"/>
        <v>4.2603550295857984</v>
      </c>
      <c r="J43" s="2">
        <f t="shared" si="25"/>
        <v>6</v>
      </c>
      <c r="K43" s="50">
        <f t="shared" si="26"/>
        <v>6.3829787234042552</v>
      </c>
      <c r="L43" s="51">
        <f t="shared" si="27"/>
        <v>5140.8</v>
      </c>
      <c r="M43" s="50">
        <f t="shared" si="28"/>
        <v>4.0034327598049373</v>
      </c>
    </row>
    <row r="44" spans="1:13">
      <c r="A44" s="1" t="s">
        <v>40</v>
      </c>
      <c r="B44" s="23">
        <v>20</v>
      </c>
      <c r="C44" s="3">
        <v>4</v>
      </c>
      <c r="D44" s="4">
        <v>5712</v>
      </c>
      <c r="E44" s="23">
        <v>0</v>
      </c>
      <c r="F44" s="3">
        <v>0</v>
      </c>
      <c r="G44" s="28">
        <v>0</v>
      </c>
      <c r="H44" s="2">
        <f t="shared" si="23"/>
        <v>20</v>
      </c>
      <c r="I44" s="50">
        <f t="shared" si="24"/>
        <v>4.7337278106508878</v>
      </c>
      <c r="J44" s="2">
        <f t="shared" si="25"/>
        <v>4</v>
      </c>
      <c r="K44" s="50">
        <f t="shared" si="26"/>
        <v>4.2553191489361701</v>
      </c>
      <c r="L44" s="51">
        <f t="shared" si="27"/>
        <v>5712</v>
      </c>
      <c r="M44" s="50">
        <f t="shared" si="28"/>
        <v>4.4482586220054854</v>
      </c>
    </row>
    <row r="45" spans="1:13">
      <c r="A45" s="1" t="s">
        <v>11</v>
      </c>
      <c r="B45" s="23">
        <v>20</v>
      </c>
      <c r="C45" s="3">
        <v>4</v>
      </c>
      <c r="D45" s="4">
        <v>5712</v>
      </c>
      <c r="E45" s="23">
        <v>49</v>
      </c>
      <c r="F45" s="3">
        <v>12</v>
      </c>
      <c r="G45" s="28">
        <v>20783.900000000001</v>
      </c>
      <c r="H45" s="2">
        <f t="shared" si="23"/>
        <v>69</v>
      </c>
      <c r="I45" s="50">
        <f t="shared" si="24"/>
        <v>16.331360946745562</v>
      </c>
      <c r="J45" s="2">
        <f t="shared" si="25"/>
        <v>16</v>
      </c>
      <c r="K45" s="50">
        <f t="shared" si="26"/>
        <v>17.021276595744681</v>
      </c>
      <c r="L45" s="51">
        <f t="shared" si="27"/>
        <v>26495.9</v>
      </c>
      <c r="M45" s="50">
        <f t="shared" si="28"/>
        <v>20.63386127850055</v>
      </c>
    </row>
    <row r="46" spans="1:13">
      <c r="A46" s="1" t="s">
        <v>17</v>
      </c>
      <c r="B46" s="23">
        <v>12</v>
      </c>
      <c r="C46" s="3">
        <v>3</v>
      </c>
      <c r="D46" s="4">
        <v>2851.2</v>
      </c>
      <c r="E46" s="23">
        <v>0.5</v>
      </c>
      <c r="F46" s="3">
        <v>1</v>
      </c>
      <c r="G46" s="28">
        <v>95</v>
      </c>
      <c r="H46" s="2">
        <f t="shared" si="23"/>
        <v>12.5</v>
      </c>
      <c r="I46" s="50">
        <f t="shared" si="24"/>
        <v>2.9585798816568047</v>
      </c>
      <c r="J46" s="2">
        <f t="shared" si="25"/>
        <v>4</v>
      </c>
      <c r="K46" s="50">
        <f t="shared" si="26"/>
        <v>4.2553191489361701</v>
      </c>
      <c r="L46" s="51">
        <f t="shared" si="27"/>
        <v>2946.2</v>
      </c>
      <c r="M46" s="50">
        <f t="shared" si="28"/>
        <v>2.2943731708950561</v>
      </c>
    </row>
    <row r="47" spans="1:13" ht="15.75" thickBot="1">
      <c r="A47" s="1" t="s">
        <v>18</v>
      </c>
      <c r="B47" s="23">
        <v>0</v>
      </c>
      <c r="C47" s="3">
        <v>0</v>
      </c>
      <c r="D47" s="4">
        <v>0</v>
      </c>
      <c r="E47" s="23">
        <v>13.5</v>
      </c>
      <c r="F47" s="3">
        <v>4</v>
      </c>
      <c r="G47" s="28">
        <v>8457</v>
      </c>
      <c r="H47" s="2">
        <f t="shared" si="23"/>
        <v>13.5</v>
      </c>
      <c r="I47" s="50">
        <f t="shared" si="24"/>
        <v>3.195266272189349</v>
      </c>
      <c r="J47" s="2">
        <f t="shared" si="25"/>
        <v>4</v>
      </c>
      <c r="K47" s="50">
        <f t="shared" si="26"/>
        <v>4.2553191489361701</v>
      </c>
      <c r="L47" s="51">
        <f t="shared" si="27"/>
        <v>8457</v>
      </c>
      <c r="M47" s="50">
        <f t="shared" si="28"/>
        <v>6.5859459324755596</v>
      </c>
    </row>
    <row r="48" spans="1:13" ht="15.75" thickBot="1">
      <c r="A48" s="11" t="s">
        <v>3</v>
      </c>
      <c r="B48" s="12">
        <f>SUM(B39:B47)</f>
        <v>343.5</v>
      </c>
      <c r="C48" s="12">
        <f t="shared" ref="C48:M48" si="29">SUM(C39:C47)</f>
        <v>72</v>
      </c>
      <c r="D48" s="19">
        <f t="shared" si="29"/>
        <v>92084.4</v>
      </c>
      <c r="E48" s="52">
        <f t="shared" si="29"/>
        <v>79</v>
      </c>
      <c r="F48" s="13">
        <f t="shared" si="29"/>
        <v>22</v>
      </c>
      <c r="G48" s="14">
        <f t="shared" si="29"/>
        <v>36325.4</v>
      </c>
      <c r="H48" s="12">
        <f t="shared" si="29"/>
        <v>422.5</v>
      </c>
      <c r="I48" s="15">
        <f t="shared" si="29"/>
        <v>100</v>
      </c>
      <c r="J48" s="12">
        <f t="shared" si="29"/>
        <v>94</v>
      </c>
      <c r="K48" s="15">
        <f t="shared" si="29"/>
        <v>99.999999999999986</v>
      </c>
      <c r="L48" s="16">
        <f t="shared" si="29"/>
        <v>128409.8</v>
      </c>
      <c r="M48" s="17">
        <f t="shared" si="29"/>
        <v>99.999999999999986</v>
      </c>
    </row>
    <row r="49" spans="1:13" ht="16.5" thickBot="1">
      <c r="A49" s="64" t="s">
        <v>43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</row>
    <row r="50" spans="1:13">
      <c r="A50" s="65" t="s">
        <v>0</v>
      </c>
      <c r="B50" s="67" t="s">
        <v>1</v>
      </c>
      <c r="C50" s="67"/>
      <c r="D50" s="67"/>
      <c r="E50" s="67" t="s">
        <v>2</v>
      </c>
      <c r="F50" s="67"/>
      <c r="G50" s="67"/>
      <c r="H50" s="67" t="s">
        <v>3</v>
      </c>
      <c r="I50" s="67"/>
      <c r="J50" s="67"/>
      <c r="K50" s="67"/>
      <c r="L50" s="67"/>
      <c r="M50" s="68"/>
    </row>
    <row r="51" spans="1:13" ht="39" thickBot="1">
      <c r="A51" s="66"/>
      <c r="B51" s="7" t="s">
        <v>4</v>
      </c>
      <c r="C51" s="7" t="s">
        <v>5</v>
      </c>
      <c r="D51" s="8" t="s">
        <v>6</v>
      </c>
      <c r="E51" s="7" t="s">
        <v>4</v>
      </c>
      <c r="F51" s="7" t="s">
        <v>5</v>
      </c>
      <c r="G51" s="9" t="s">
        <v>6</v>
      </c>
      <c r="H51" s="7" t="s">
        <v>4</v>
      </c>
      <c r="I51" s="7" t="s">
        <v>7</v>
      </c>
      <c r="J51" s="7" t="s">
        <v>5</v>
      </c>
      <c r="K51" s="7" t="s">
        <v>7</v>
      </c>
      <c r="L51" s="9" t="s">
        <v>6</v>
      </c>
      <c r="M51" s="10" t="s">
        <v>7</v>
      </c>
    </row>
    <row r="52" spans="1:13">
      <c r="A52" s="1" t="s">
        <v>15</v>
      </c>
      <c r="B52" s="20">
        <v>5</v>
      </c>
      <c r="C52" s="21">
        <v>1</v>
      </c>
      <c r="D52" s="4">
        <v>1140</v>
      </c>
      <c r="E52" s="20">
        <v>3</v>
      </c>
      <c r="F52" s="21">
        <v>1</v>
      </c>
      <c r="G52" s="4">
        <v>2382</v>
      </c>
      <c r="H52" s="20">
        <v>8</v>
      </c>
      <c r="I52" s="50">
        <f>(H52/H$63)*100</f>
        <v>4.5454545454545459</v>
      </c>
      <c r="J52" s="21">
        <v>2</v>
      </c>
      <c r="K52" s="50">
        <f>(J52/J$63)*100</f>
        <v>5.7142857142857144</v>
      </c>
      <c r="L52" s="4">
        <v>3522</v>
      </c>
      <c r="M52" s="50">
        <f>(L52/L$63)*100</f>
        <v>6.4582023019952208</v>
      </c>
    </row>
    <row r="53" spans="1:13">
      <c r="A53" s="1" t="s">
        <v>8</v>
      </c>
      <c r="B53" s="23">
        <v>31.5</v>
      </c>
      <c r="C53" s="3">
        <v>7</v>
      </c>
      <c r="D53" s="4">
        <v>7182</v>
      </c>
      <c r="E53" s="23">
        <v>1.5</v>
      </c>
      <c r="F53" s="3">
        <v>1</v>
      </c>
      <c r="G53" s="4">
        <v>285</v>
      </c>
      <c r="H53" s="23">
        <v>33</v>
      </c>
      <c r="I53" s="50">
        <f t="shared" ref="I53:I62" si="30">(H53/H$63)*100</f>
        <v>18.75</v>
      </c>
      <c r="J53" s="3">
        <v>8</v>
      </c>
      <c r="K53" s="50">
        <f t="shared" ref="K53:M62" si="31">(J53/J$63)*100</f>
        <v>22.857142857142858</v>
      </c>
      <c r="L53" s="4">
        <v>7467</v>
      </c>
      <c r="M53" s="50">
        <f t="shared" si="31"/>
        <v>13.692049003122747</v>
      </c>
    </row>
    <row r="54" spans="1:13">
      <c r="A54" s="1" t="s">
        <v>16</v>
      </c>
      <c r="B54" s="23">
        <v>25</v>
      </c>
      <c r="C54" s="3">
        <v>5</v>
      </c>
      <c r="D54" s="4">
        <v>7140</v>
      </c>
      <c r="E54" s="23">
        <v>0</v>
      </c>
      <c r="F54" s="3">
        <v>0</v>
      </c>
      <c r="G54" s="4">
        <v>0</v>
      </c>
      <c r="H54" s="23">
        <v>25</v>
      </c>
      <c r="I54" s="50">
        <f t="shared" si="30"/>
        <v>14.204545454545455</v>
      </c>
      <c r="J54" s="3">
        <v>5</v>
      </c>
      <c r="K54" s="50">
        <f t="shared" si="31"/>
        <v>14.285714285714285</v>
      </c>
      <c r="L54" s="4">
        <v>7140</v>
      </c>
      <c r="M54" s="50">
        <f t="shared" si="31"/>
        <v>13.092437375424723</v>
      </c>
    </row>
    <row r="55" spans="1:13">
      <c r="A55" s="1" t="s">
        <v>9</v>
      </c>
      <c r="B55" s="23">
        <v>47.5</v>
      </c>
      <c r="C55" s="3">
        <v>11</v>
      </c>
      <c r="D55" s="4">
        <v>13566</v>
      </c>
      <c r="E55" s="23">
        <v>5</v>
      </c>
      <c r="F55" s="3">
        <v>2</v>
      </c>
      <c r="G55" s="4">
        <v>2315</v>
      </c>
      <c r="H55" s="23">
        <v>52.5</v>
      </c>
      <c r="I55" s="50">
        <f t="shared" si="30"/>
        <v>29.829545454545453</v>
      </c>
      <c r="J55" s="3">
        <v>13</v>
      </c>
      <c r="K55" s="50">
        <f t="shared" si="31"/>
        <v>37.142857142857146</v>
      </c>
      <c r="L55" s="4">
        <v>15881</v>
      </c>
      <c r="M55" s="50">
        <f t="shared" si="31"/>
        <v>29.120587949456588</v>
      </c>
    </row>
    <row r="56" spans="1:13">
      <c r="A56" s="1" t="s">
        <v>44</v>
      </c>
      <c r="B56" s="23">
        <v>0</v>
      </c>
      <c r="C56" s="3">
        <v>0</v>
      </c>
      <c r="D56" s="4">
        <v>0</v>
      </c>
      <c r="E56" s="23">
        <v>7</v>
      </c>
      <c r="F56" s="3">
        <v>2</v>
      </c>
      <c r="G56" s="4">
        <v>3563</v>
      </c>
      <c r="H56" s="23">
        <v>7</v>
      </c>
      <c r="I56" s="50">
        <f t="shared" si="30"/>
        <v>3.9772727272727271</v>
      </c>
      <c r="J56" s="3">
        <v>2</v>
      </c>
      <c r="K56" s="50">
        <f t="shared" si="31"/>
        <v>5.7142857142857144</v>
      </c>
      <c r="L56" s="4">
        <v>3563</v>
      </c>
      <c r="M56" s="50">
        <f t="shared" si="31"/>
        <v>6.5333829647952788</v>
      </c>
    </row>
    <row r="57" spans="1:13">
      <c r="A57" s="1" t="s">
        <v>10</v>
      </c>
      <c r="B57" s="23">
        <v>18.5</v>
      </c>
      <c r="C57" s="3">
        <v>5</v>
      </c>
      <c r="D57" s="4">
        <v>6663.3</v>
      </c>
      <c r="E57" s="23">
        <v>0</v>
      </c>
      <c r="F57" s="3">
        <v>0</v>
      </c>
      <c r="G57" s="4">
        <v>0</v>
      </c>
      <c r="H57" s="23">
        <v>18.5</v>
      </c>
      <c r="I57" s="50">
        <f t="shared" si="30"/>
        <v>10.511363636363637</v>
      </c>
      <c r="J57" s="3">
        <v>5</v>
      </c>
      <c r="K57" s="50">
        <f t="shared" si="31"/>
        <v>14.285714285714285</v>
      </c>
      <c r="L57" s="4">
        <v>6663.3</v>
      </c>
      <c r="M57" s="50">
        <f t="shared" si="31"/>
        <v>12.218324644771368</v>
      </c>
    </row>
    <row r="58" spans="1:13">
      <c r="A58" s="1" t="s">
        <v>40</v>
      </c>
      <c r="B58" s="23">
        <v>20</v>
      </c>
      <c r="C58" s="3">
        <v>4</v>
      </c>
      <c r="D58" s="4">
        <v>5712</v>
      </c>
      <c r="E58" s="23">
        <v>0</v>
      </c>
      <c r="F58" s="3">
        <v>0</v>
      </c>
      <c r="G58" s="4">
        <v>0</v>
      </c>
      <c r="H58" s="23">
        <v>20</v>
      </c>
      <c r="I58" s="50">
        <f t="shared" si="30"/>
        <v>11.363636363636363</v>
      </c>
      <c r="J58" s="3">
        <v>4</v>
      </c>
      <c r="K58" s="50">
        <f t="shared" si="31"/>
        <v>11.428571428571429</v>
      </c>
      <c r="L58" s="4">
        <v>5712</v>
      </c>
      <c r="M58" s="50">
        <f t="shared" si="31"/>
        <v>10.473949900339779</v>
      </c>
    </row>
    <row r="59" spans="1:13">
      <c r="A59" s="1" t="s">
        <v>11</v>
      </c>
      <c r="B59" s="23">
        <v>0</v>
      </c>
      <c r="C59" s="3">
        <v>0</v>
      </c>
      <c r="D59" s="4">
        <v>0</v>
      </c>
      <c r="E59" s="23">
        <v>4.5</v>
      </c>
      <c r="F59" s="3">
        <v>2</v>
      </c>
      <c r="G59" s="4">
        <v>1608</v>
      </c>
      <c r="H59" s="23">
        <v>4.5</v>
      </c>
      <c r="I59" s="50">
        <f t="shared" si="30"/>
        <v>2.5568181818181821</v>
      </c>
      <c r="J59" s="3">
        <v>2</v>
      </c>
      <c r="K59" s="50">
        <f t="shared" si="31"/>
        <v>5.7142857142857144</v>
      </c>
      <c r="L59" s="4">
        <v>1608</v>
      </c>
      <c r="M59" s="50">
        <f t="shared" si="31"/>
        <v>2.9485489215242238</v>
      </c>
    </row>
    <row r="60" spans="1:13">
      <c r="A60" s="1" t="s">
        <v>12</v>
      </c>
      <c r="B60" s="23">
        <v>0</v>
      </c>
      <c r="C60" s="3">
        <v>0</v>
      </c>
      <c r="D60" s="4">
        <v>0</v>
      </c>
      <c r="E60" s="23">
        <v>3</v>
      </c>
      <c r="F60" s="3">
        <v>1</v>
      </c>
      <c r="G60" s="4">
        <v>1251</v>
      </c>
      <c r="H60" s="23">
        <v>3</v>
      </c>
      <c r="I60" s="50">
        <f t="shared" si="30"/>
        <v>1.7045454545454544</v>
      </c>
      <c r="J60" s="3">
        <v>1</v>
      </c>
      <c r="K60" s="50">
        <f t="shared" si="31"/>
        <v>2.8571428571428572</v>
      </c>
      <c r="L60" s="4">
        <v>1251</v>
      </c>
      <c r="M60" s="50">
        <f t="shared" si="31"/>
        <v>2.2939270527529874</v>
      </c>
    </row>
    <row r="61" spans="1:13">
      <c r="A61" s="1" t="s">
        <v>17</v>
      </c>
      <c r="B61" s="23">
        <v>3.5</v>
      </c>
      <c r="C61" s="3">
        <v>1</v>
      </c>
      <c r="D61" s="4">
        <v>1459.5</v>
      </c>
      <c r="E61" s="23">
        <v>0.5</v>
      </c>
      <c r="F61" s="3">
        <v>1</v>
      </c>
      <c r="G61" s="4">
        <v>95</v>
      </c>
      <c r="H61" s="23">
        <v>4</v>
      </c>
      <c r="I61" s="50">
        <f t="shared" si="30"/>
        <v>2.2727272727272729</v>
      </c>
      <c r="J61" s="3">
        <v>2</v>
      </c>
      <c r="K61" s="50">
        <f t="shared" si="31"/>
        <v>5.7142857142857144</v>
      </c>
      <c r="L61" s="4">
        <v>1554.5</v>
      </c>
      <c r="M61" s="50">
        <f t="shared" si="31"/>
        <v>2.8504473249436604</v>
      </c>
    </row>
    <row r="62" spans="1:13" ht="15.75" thickBot="1">
      <c r="A62" s="1" t="s">
        <v>18</v>
      </c>
      <c r="B62" s="23">
        <v>0</v>
      </c>
      <c r="C62" s="3">
        <v>0</v>
      </c>
      <c r="D62" s="4">
        <v>0</v>
      </c>
      <c r="E62" s="23">
        <v>0.5</v>
      </c>
      <c r="F62" s="3">
        <v>1</v>
      </c>
      <c r="G62" s="4">
        <v>173.5</v>
      </c>
      <c r="H62" s="23">
        <v>0.5</v>
      </c>
      <c r="I62" s="50">
        <f t="shared" si="30"/>
        <v>0.28409090909090912</v>
      </c>
      <c r="J62" s="3">
        <v>1</v>
      </c>
      <c r="K62" s="50">
        <f t="shared" si="31"/>
        <v>2.8571428571428572</v>
      </c>
      <c r="L62" s="4">
        <v>173.5</v>
      </c>
      <c r="M62" s="50">
        <f t="shared" si="31"/>
        <v>0.31814256087341591</v>
      </c>
    </row>
    <row r="63" spans="1:13" ht="15.75" thickBot="1">
      <c r="A63" s="11" t="s">
        <v>3</v>
      </c>
      <c r="B63" s="52">
        <f>SUM(B52:B62)</f>
        <v>151</v>
      </c>
      <c r="C63" s="12">
        <f t="shared" ref="C63:D63" si="32">SUM(C52:C62)</f>
        <v>34</v>
      </c>
      <c r="D63" s="19">
        <f t="shared" si="32"/>
        <v>42862.8</v>
      </c>
      <c r="E63" s="52">
        <f>SUM(E52:E62)</f>
        <v>25</v>
      </c>
      <c r="F63" s="13">
        <f>SUM(F52:F62)</f>
        <v>11</v>
      </c>
      <c r="G63" s="14">
        <f>SUM(G52:G62)</f>
        <v>11672.5</v>
      </c>
      <c r="H63" s="12">
        <f>SUM(H52:H62)</f>
        <v>176</v>
      </c>
      <c r="I63" s="15">
        <f>SUM(I52:I62)</f>
        <v>100</v>
      </c>
      <c r="J63" s="12">
        <f t="shared" ref="J63:M63" si="33">SUM(J54:J62)</f>
        <v>35</v>
      </c>
      <c r="K63" s="15">
        <f t="shared" si="33"/>
        <v>100</v>
      </c>
      <c r="L63" s="16">
        <f>SUM(L52:L62)</f>
        <v>54535.3</v>
      </c>
      <c r="M63" s="17">
        <f t="shared" si="33"/>
        <v>79.849748694882024</v>
      </c>
    </row>
    <row r="64" spans="1:13" ht="16.5" thickBot="1">
      <c r="A64" s="64" t="s">
        <v>45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</row>
    <row r="65" spans="1:13">
      <c r="A65" s="65" t="s">
        <v>0</v>
      </c>
      <c r="B65" s="67" t="s">
        <v>1</v>
      </c>
      <c r="C65" s="67"/>
      <c r="D65" s="67"/>
      <c r="E65" s="67" t="s">
        <v>2</v>
      </c>
      <c r="F65" s="67"/>
      <c r="G65" s="67"/>
      <c r="H65" s="67" t="s">
        <v>3</v>
      </c>
      <c r="I65" s="67"/>
      <c r="J65" s="67"/>
      <c r="K65" s="67"/>
      <c r="L65" s="67"/>
      <c r="M65" s="68"/>
    </row>
    <row r="66" spans="1:13" ht="39" thickBot="1">
      <c r="A66" s="66"/>
      <c r="B66" s="7" t="s">
        <v>4</v>
      </c>
      <c r="C66" s="7" t="s">
        <v>5</v>
      </c>
      <c r="D66" s="8" t="s">
        <v>6</v>
      </c>
      <c r="E66" s="7" t="s">
        <v>4</v>
      </c>
      <c r="F66" s="7" t="s">
        <v>5</v>
      </c>
      <c r="G66" s="9" t="s">
        <v>6</v>
      </c>
      <c r="H66" s="7" t="s">
        <v>4</v>
      </c>
      <c r="I66" s="7" t="s">
        <v>7</v>
      </c>
      <c r="J66" s="7" t="s">
        <v>5</v>
      </c>
      <c r="K66" s="7" t="s">
        <v>7</v>
      </c>
      <c r="L66" s="9" t="s">
        <v>6</v>
      </c>
      <c r="M66" s="10" t="s">
        <v>7</v>
      </c>
    </row>
    <row r="67" spans="1:13">
      <c r="A67" s="1" t="s">
        <v>46</v>
      </c>
      <c r="B67" s="20">
        <v>0</v>
      </c>
      <c r="C67" s="21">
        <v>0</v>
      </c>
      <c r="D67" s="4">
        <v>0</v>
      </c>
      <c r="E67" s="20">
        <v>13.5</v>
      </c>
      <c r="F67" s="21">
        <v>4</v>
      </c>
      <c r="G67" s="4">
        <v>3300</v>
      </c>
      <c r="H67" s="20">
        <v>13.5</v>
      </c>
      <c r="I67" s="50">
        <f>(H67/H$77)*100</f>
        <v>4.4628099173553721</v>
      </c>
      <c r="J67" s="20">
        <v>4</v>
      </c>
      <c r="K67" s="50">
        <f>(J67/J$77)*100</f>
        <v>4.3010752688172049</v>
      </c>
      <c r="L67" s="4">
        <v>3300</v>
      </c>
      <c r="M67" s="50">
        <f>(L67/L$77)*100</f>
        <v>4.4350308301840133</v>
      </c>
    </row>
    <row r="68" spans="1:13">
      <c r="A68" s="1" t="s">
        <v>15</v>
      </c>
      <c r="B68" s="23">
        <v>5</v>
      </c>
      <c r="C68" s="3">
        <v>1</v>
      </c>
      <c r="D68" s="4">
        <v>1140</v>
      </c>
      <c r="E68" s="23">
        <v>12</v>
      </c>
      <c r="F68" s="3">
        <v>6</v>
      </c>
      <c r="G68" s="4">
        <v>2299</v>
      </c>
      <c r="H68" s="23">
        <v>17</v>
      </c>
      <c r="I68" s="50">
        <f t="shared" ref="I68:I76" si="34">(H68/H$77)*100</f>
        <v>5.6198347107438016</v>
      </c>
      <c r="J68" s="23">
        <v>7</v>
      </c>
      <c r="K68" s="50">
        <f t="shared" ref="K68:K76" si="35">(J68/J$77)*100</f>
        <v>7.5268817204301079</v>
      </c>
      <c r="L68" s="4">
        <v>3439</v>
      </c>
      <c r="M68" s="50">
        <f t="shared" ref="M68:M77" si="36">(L68/L$77)*100</f>
        <v>4.6218397045463089</v>
      </c>
    </row>
    <row r="69" spans="1:13">
      <c r="A69" s="1" t="s">
        <v>8</v>
      </c>
      <c r="B69" s="23">
        <v>15</v>
      </c>
      <c r="C69" s="3">
        <v>3</v>
      </c>
      <c r="D69" s="4">
        <v>3420</v>
      </c>
      <c r="E69" s="23">
        <v>19.5</v>
      </c>
      <c r="F69" s="3">
        <v>7</v>
      </c>
      <c r="G69" s="4">
        <v>3705</v>
      </c>
      <c r="H69" s="23">
        <v>34.5</v>
      </c>
      <c r="I69" s="50">
        <f t="shared" si="34"/>
        <v>11.404958677685951</v>
      </c>
      <c r="J69" s="23">
        <v>10</v>
      </c>
      <c r="K69" s="50">
        <f t="shared" si="35"/>
        <v>10.75268817204301</v>
      </c>
      <c r="L69" s="4">
        <v>7125</v>
      </c>
      <c r="M69" s="50">
        <f t="shared" si="36"/>
        <v>9.575634746988209</v>
      </c>
    </row>
    <row r="70" spans="1:13">
      <c r="A70" s="1" t="s">
        <v>16</v>
      </c>
      <c r="B70" s="23">
        <v>15</v>
      </c>
      <c r="C70" s="3">
        <v>3</v>
      </c>
      <c r="D70" s="4">
        <v>4284</v>
      </c>
      <c r="E70" s="23">
        <v>7</v>
      </c>
      <c r="F70" s="3">
        <v>8</v>
      </c>
      <c r="G70" s="4">
        <v>2120.1</v>
      </c>
      <c r="H70" s="23">
        <v>22</v>
      </c>
      <c r="I70" s="50">
        <f t="shared" si="34"/>
        <v>7.2727272727272725</v>
      </c>
      <c r="J70" s="23">
        <v>11</v>
      </c>
      <c r="K70" s="50">
        <f t="shared" si="35"/>
        <v>11.827956989247312</v>
      </c>
      <c r="L70" s="4">
        <v>6404.1</v>
      </c>
      <c r="M70" s="50">
        <f t="shared" si="36"/>
        <v>8.6067821029034661</v>
      </c>
    </row>
    <row r="71" spans="1:13">
      <c r="A71" s="1" t="s">
        <v>9</v>
      </c>
      <c r="B71" s="23">
        <v>10</v>
      </c>
      <c r="C71" s="3">
        <v>2</v>
      </c>
      <c r="D71" s="4">
        <v>2856</v>
      </c>
      <c r="E71" s="23">
        <v>30.5</v>
      </c>
      <c r="F71" s="3">
        <v>11</v>
      </c>
      <c r="G71" s="4">
        <v>7375</v>
      </c>
      <c r="H71" s="23">
        <v>40.5</v>
      </c>
      <c r="I71" s="50">
        <f t="shared" si="34"/>
        <v>13.388429752066116</v>
      </c>
      <c r="J71" s="23">
        <v>13</v>
      </c>
      <c r="K71" s="50">
        <f t="shared" si="35"/>
        <v>13.978494623655912</v>
      </c>
      <c r="L71" s="4">
        <v>10231</v>
      </c>
      <c r="M71" s="50">
        <f t="shared" si="36"/>
        <v>13.749939522306859</v>
      </c>
    </row>
    <row r="72" spans="1:13">
      <c r="A72" s="1" t="s">
        <v>40</v>
      </c>
      <c r="B72" s="23">
        <v>20</v>
      </c>
      <c r="C72" s="3">
        <v>4</v>
      </c>
      <c r="D72" s="4">
        <v>5712</v>
      </c>
      <c r="E72" s="23">
        <v>13</v>
      </c>
      <c r="F72" s="3">
        <v>4</v>
      </c>
      <c r="G72" s="4">
        <v>3094</v>
      </c>
      <c r="H72" s="23">
        <v>33</v>
      </c>
      <c r="I72" s="50">
        <f t="shared" si="34"/>
        <v>10.909090909090908</v>
      </c>
      <c r="J72" s="23">
        <v>8</v>
      </c>
      <c r="K72" s="50">
        <f t="shared" si="35"/>
        <v>8.6021505376344098</v>
      </c>
      <c r="L72" s="4">
        <v>8806</v>
      </c>
      <c r="M72" s="50">
        <f t="shared" si="36"/>
        <v>11.834812572909218</v>
      </c>
    </row>
    <row r="73" spans="1:13">
      <c r="A73" s="1" t="s">
        <v>11</v>
      </c>
      <c r="B73" s="23">
        <v>10</v>
      </c>
      <c r="C73" s="3">
        <v>2</v>
      </c>
      <c r="D73" s="4">
        <v>2856</v>
      </c>
      <c r="E73" s="23">
        <v>39</v>
      </c>
      <c r="F73" s="3">
        <v>12</v>
      </c>
      <c r="G73" s="4">
        <v>9398</v>
      </c>
      <c r="H73" s="23">
        <v>49</v>
      </c>
      <c r="I73" s="50">
        <f t="shared" si="34"/>
        <v>16.198347107438018</v>
      </c>
      <c r="J73" s="23">
        <v>14</v>
      </c>
      <c r="K73" s="50">
        <f t="shared" si="35"/>
        <v>15.053763440860216</v>
      </c>
      <c r="L73" s="4">
        <v>12254</v>
      </c>
      <c r="M73" s="50">
        <f t="shared" si="36"/>
        <v>16.468747816083301</v>
      </c>
    </row>
    <row r="74" spans="1:13">
      <c r="A74" s="1" t="s">
        <v>47</v>
      </c>
      <c r="B74" s="23">
        <v>0</v>
      </c>
      <c r="C74" s="3">
        <v>0</v>
      </c>
      <c r="D74" s="4">
        <v>0</v>
      </c>
      <c r="E74" s="23">
        <v>15.5</v>
      </c>
      <c r="F74" s="3">
        <v>5</v>
      </c>
      <c r="G74" s="4">
        <v>3471.5</v>
      </c>
      <c r="H74" s="23">
        <v>15.5</v>
      </c>
      <c r="I74" s="50">
        <f t="shared" si="34"/>
        <v>5.1239669421487601</v>
      </c>
      <c r="J74" s="23">
        <v>5</v>
      </c>
      <c r="K74" s="50">
        <f t="shared" si="35"/>
        <v>5.376344086021505</v>
      </c>
      <c r="L74" s="4">
        <v>3471.5</v>
      </c>
      <c r="M74" s="50">
        <f t="shared" si="36"/>
        <v>4.6655180384799397</v>
      </c>
    </row>
    <row r="75" spans="1:13">
      <c r="A75" s="1" t="s">
        <v>17</v>
      </c>
      <c r="B75" s="23">
        <v>0</v>
      </c>
      <c r="C75" s="3">
        <v>0</v>
      </c>
      <c r="D75" s="4">
        <v>0</v>
      </c>
      <c r="E75" s="23">
        <v>70.5</v>
      </c>
      <c r="F75" s="3">
        <v>19</v>
      </c>
      <c r="G75" s="4">
        <v>16437</v>
      </c>
      <c r="H75" s="23">
        <v>70.5</v>
      </c>
      <c r="I75" s="50">
        <f t="shared" si="34"/>
        <v>23.305785123966942</v>
      </c>
      <c r="J75" s="23">
        <v>19</v>
      </c>
      <c r="K75" s="50">
        <f t="shared" si="35"/>
        <v>20.43010752688172</v>
      </c>
      <c r="L75" s="4">
        <v>16437</v>
      </c>
      <c r="M75" s="50">
        <f t="shared" si="36"/>
        <v>22.090485380525642</v>
      </c>
    </row>
    <row r="76" spans="1:13" ht="15.75" thickBot="1">
      <c r="A76" s="1" t="s">
        <v>18</v>
      </c>
      <c r="B76" s="23">
        <v>0</v>
      </c>
      <c r="C76" s="3">
        <v>0</v>
      </c>
      <c r="D76" s="4">
        <v>0</v>
      </c>
      <c r="E76" s="23">
        <v>7</v>
      </c>
      <c r="F76" s="3">
        <v>2</v>
      </c>
      <c r="G76" s="4">
        <v>2940</v>
      </c>
      <c r="H76" s="23">
        <v>7</v>
      </c>
      <c r="I76" s="50">
        <f t="shared" si="34"/>
        <v>2.3140495867768593</v>
      </c>
      <c r="J76" s="23">
        <v>2</v>
      </c>
      <c r="K76" s="50">
        <f t="shared" si="35"/>
        <v>2.1505376344086025</v>
      </c>
      <c r="L76" s="4">
        <v>2940</v>
      </c>
      <c r="M76" s="50">
        <f t="shared" si="36"/>
        <v>3.9512092850730296</v>
      </c>
    </row>
    <row r="77" spans="1:13" ht="15.75" thickBot="1">
      <c r="A77" s="11" t="s">
        <v>3</v>
      </c>
      <c r="B77" s="52">
        <f>SUM(B66:B76)</f>
        <v>75</v>
      </c>
      <c r="C77" s="12">
        <f t="shared" ref="C77:D77" si="37">SUM(C66:C76)</f>
        <v>15</v>
      </c>
      <c r="D77" s="19">
        <f t="shared" si="37"/>
        <v>20268</v>
      </c>
      <c r="E77" s="52">
        <f>SUM(E66:E76)</f>
        <v>227.5</v>
      </c>
      <c r="F77" s="13">
        <f>SUM(F66:F76)</f>
        <v>78</v>
      </c>
      <c r="G77" s="14">
        <f>SUM(G66:G76)</f>
        <v>54139.6</v>
      </c>
      <c r="H77" s="12">
        <f>SUM(H66:H76)</f>
        <v>302.5</v>
      </c>
      <c r="I77" s="15">
        <f>SUM(I66:I76)</f>
        <v>100</v>
      </c>
      <c r="J77" s="12">
        <f>SUM(J67:J76)</f>
        <v>93</v>
      </c>
      <c r="K77" s="15">
        <f>SUM(K67:K76)</f>
        <v>100</v>
      </c>
      <c r="L77" s="16">
        <f>SUM(L66:L76)</f>
        <v>74407.600000000006</v>
      </c>
      <c r="M77" s="16">
        <f t="shared" si="36"/>
        <v>100</v>
      </c>
    </row>
    <row r="78" spans="1:13" ht="16.5" thickBot="1">
      <c r="A78" s="64" t="s">
        <v>48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</row>
    <row r="79" spans="1:13">
      <c r="A79" s="65" t="s">
        <v>0</v>
      </c>
      <c r="B79" s="67" t="s">
        <v>1</v>
      </c>
      <c r="C79" s="67"/>
      <c r="D79" s="67"/>
      <c r="E79" s="67" t="s">
        <v>2</v>
      </c>
      <c r="F79" s="67"/>
      <c r="G79" s="67"/>
      <c r="H79" s="67" t="s">
        <v>3</v>
      </c>
      <c r="I79" s="67"/>
      <c r="J79" s="67"/>
      <c r="K79" s="67"/>
      <c r="L79" s="67"/>
      <c r="M79" s="68"/>
    </row>
    <row r="80" spans="1:13" ht="39" thickBot="1">
      <c r="A80" s="66"/>
      <c r="B80" s="7" t="s">
        <v>4</v>
      </c>
      <c r="C80" s="7" t="s">
        <v>5</v>
      </c>
      <c r="D80" s="8" t="s">
        <v>6</v>
      </c>
      <c r="E80" s="7" t="s">
        <v>4</v>
      </c>
      <c r="F80" s="7" t="s">
        <v>5</v>
      </c>
      <c r="G80" s="9" t="s">
        <v>6</v>
      </c>
      <c r="H80" s="7" t="s">
        <v>4</v>
      </c>
      <c r="I80" s="7" t="s">
        <v>7</v>
      </c>
      <c r="J80" s="7" t="s">
        <v>5</v>
      </c>
      <c r="K80" s="7" t="s">
        <v>7</v>
      </c>
      <c r="L80" s="9" t="s">
        <v>6</v>
      </c>
      <c r="M80" s="10" t="s">
        <v>7</v>
      </c>
    </row>
    <row r="81" spans="1:14">
      <c r="A81" s="1" t="s">
        <v>46</v>
      </c>
      <c r="B81" s="23">
        <v>0</v>
      </c>
      <c r="C81" s="3">
        <v>0</v>
      </c>
      <c r="D81" s="27">
        <v>0</v>
      </c>
      <c r="E81" s="23">
        <v>8.5</v>
      </c>
      <c r="F81" s="3">
        <v>2</v>
      </c>
      <c r="G81" s="27">
        <v>3097</v>
      </c>
      <c r="H81" s="20">
        <v>8.5</v>
      </c>
      <c r="I81" s="58">
        <f>(H81/H$93)*100</f>
        <v>2.2222222222222223</v>
      </c>
      <c r="J81" s="61">
        <v>2</v>
      </c>
      <c r="K81" s="58">
        <f>(J81/J$93)*100</f>
        <v>2.0618556701030926</v>
      </c>
      <c r="L81" s="56">
        <v>3097</v>
      </c>
      <c r="M81" s="58">
        <f>(L81/L$93)*100</f>
        <v>2.6943906735976682</v>
      </c>
    </row>
    <row r="82" spans="1:14">
      <c r="A82" s="1" t="s">
        <v>15</v>
      </c>
      <c r="B82" s="23">
        <v>9</v>
      </c>
      <c r="C82" s="3">
        <v>2</v>
      </c>
      <c r="D82" s="28">
        <v>2052</v>
      </c>
      <c r="E82" s="23">
        <v>9.5</v>
      </c>
      <c r="F82" s="3">
        <v>3</v>
      </c>
      <c r="G82" s="28">
        <v>4112.5</v>
      </c>
      <c r="H82" s="23">
        <v>18.5</v>
      </c>
      <c r="I82" s="59">
        <f t="shared" ref="I82:I92" si="38">(H82/H$93)*100</f>
        <v>4.8366013071895431</v>
      </c>
      <c r="J82" s="2">
        <v>5</v>
      </c>
      <c r="K82" s="59">
        <f t="shared" ref="K82:K92" si="39">(J82/J$93)*100</f>
        <v>5.1546391752577314</v>
      </c>
      <c r="L82" s="18">
        <v>6164.5</v>
      </c>
      <c r="M82" s="59">
        <f t="shared" ref="M82:M92" si="40">(L82/L$93)*100</f>
        <v>5.3631163407790856</v>
      </c>
    </row>
    <row r="83" spans="1:14">
      <c r="A83" s="1" t="s">
        <v>8</v>
      </c>
      <c r="B83" s="23">
        <v>56.5</v>
      </c>
      <c r="C83" s="3">
        <v>12</v>
      </c>
      <c r="D83" s="28">
        <v>12882</v>
      </c>
      <c r="E83" s="23">
        <v>0.5</v>
      </c>
      <c r="F83" s="3">
        <v>1</v>
      </c>
      <c r="G83" s="28">
        <v>95</v>
      </c>
      <c r="H83" s="23">
        <v>57</v>
      </c>
      <c r="I83" s="59">
        <f t="shared" si="38"/>
        <v>14.901960784313726</v>
      </c>
      <c r="J83" s="2">
        <v>13</v>
      </c>
      <c r="K83" s="59">
        <f t="shared" si="39"/>
        <v>13.402061855670103</v>
      </c>
      <c r="L83" s="18">
        <v>12977</v>
      </c>
      <c r="M83" s="59">
        <f t="shared" si="40"/>
        <v>11.289992822498206</v>
      </c>
    </row>
    <row r="84" spans="1:14">
      <c r="A84" s="1" t="s">
        <v>16</v>
      </c>
      <c r="B84" s="23">
        <v>20</v>
      </c>
      <c r="C84" s="3">
        <v>4</v>
      </c>
      <c r="D84" s="28">
        <v>5712</v>
      </c>
      <c r="E84" s="23">
        <v>0</v>
      </c>
      <c r="F84" s="3">
        <v>0</v>
      </c>
      <c r="G84" s="28">
        <v>0</v>
      </c>
      <c r="H84" s="23">
        <v>20</v>
      </c>
      <c r="I84" s="59">
        <f t="shared" si="38"/>
        <v>5.2287581699346406</v>
      </c>
      <c r="J84" s="2">
        <v>4</v>
      </c>
      <c r="K84" s="59">
        <f t="shared" si="39"/>
        <v>4.1237113402061851</v>
      </c>
      <c r="L84" s="18">
        <v>5712</v>
      </c>
      <c r="M84" s="59">
        <f t="shared" si="40"/>
        <v>4.9694412423603103</v>
      </c>
      <c r="N84" s="2"/>
    </row>
    <row r="85" spans="1:14">
      <c r="A85" s="1" t="s">
        <v>9</v>
      </c>
      <c r="B85" s="23">
        <v>76.5</v>
      </c>
      <c r="C85" s="3">
        <v>15</v>
      </c>
      <c r="D85" s="28">
        <v>21848.400000000001</v>
      </c>
      <c r="E85" s="23">
        <v>5</v>
      </c>
      <c r="F85" s="3">
        <v>2</v>
      </c>
      <c r="G85" s="28">
        <v>1190</v>
      </c>
      <c r="H85" s="23">
        <v>81.5</v>
      </c>
      <c r="I85" s="59">
        <f t="shared" si="38"/>
        <v>21.307189542483659</v>
      </c>
      <c r="J85" s="2">
        <v>17</v>
      </c>
      <c r="K85" s="59">
        <f t="shared" si="39"/>
        <v>17.525773195876287</v>
      </c>
      <c r="L85" s="18">
        <v>23038.400000000001</v>
      </c>
      <c r="M85" s="59">
        <f t="shared" si="40"/>
        <v>20.043413010853254</v>
      </c>
      <c r="N85" s="2"/>
    </row>
    <row r="86" spans="1:14">
      <c r="A86" s="1" t="s">
        <v>10</v>
      </c>
      <c r="B86" s="23">
        <v>49</v>
      </c>
      <c r="C86" s="3">
        <v>10</v>
      </c>
      <c r="D86" s="28">
        <v>14168.4</v>
      </c>
      <c r="E86" s="23">
        <v>0</v>
      </c>
      <c r="F86" s="3">
        <v>0</v>
      </c>
      <c r="G86" s="28">
        <v>0</v>
      </c>
      <c r="H86" s="23">
        <v>49</v>
      </c>
      <c r="I86" s="59">
        <f t="shared" si="38"/>
        <v>12.810457516339868</v>
      </c>
      <c r="J86" s="2">
        <v>10</v>
      </c>
      <c r="K86" s="59">
        <f t="shared" si="39"/>
        <v>10.309278350515463</v>
      </c>
      <c r="L86" s="18">
        <v>14168.4</v>
      </c>
      <c r="M86" s="59">
        <f t="shared" si="40"/>
        <v>12.326511081627769</v>
      </c>
      <c r="N86" s="2"/>
    </row>
    <row r="87" spans="1:14">
      <c r="A87" s="1" t="s">
        <v>40</v>
      </c>
      <c r="B87" s="23">
        <v>15</v>
      </c>
      <c r="C87" s="3">
        <v>3</v>
      </c>
      <c r="D87" s="28">
        <v>4284</v>
      </c>
      <c r="E87" s="23">
        <v>2.5</v>
      </c>
      <c r="F87" s="3">
        <v>1</v>
      </c>
      <c r="G87" s="28">
        <v>667.5</v>
      </c>
      <c r="H87" s="23">
        <v>17.5</v>
      </c>
      <c r="I87" s="59">
        <f t="shared" si="38"/>
        <v>4.5751633986928102</v>
      </c>
      <c r="J87" s="2">
        <v>4</v>
      </c>
      <c r="K87" s="59">
        <f t="shared" si="39"/>
        <v>4.1237113402061851</v>
      </c>
      <c r="L87" s="18">
        <v>4951.5</v>
      </c>
      <c r="M87" s="59">
        <f t="shared" si="40"/>
        <v>4.3078060769515192</v>
      </c>
      <c r="N87" s="2"/>
    </row>
    <row r="88" spans="1:14">
      <c r="A88" s="1" t="s">
        <v>11</v>
      </c>
      <c r="B88" s="23">
        <v>15</v>
      </c>
      <c r="C88" s="3">
        <v>4</v>
      </c>
      <c r="D88" s="28">
        <v>4284</v>
      </c>
      <c r="E88" s="23">
        <v>37</v>
      </c>
      <c r="F88" s="3">
        <v>12</v>
      </c>
      <c r="G88" s="28">
        <v>15059.5</v>
      </c>
      <c r="H88" s="23">
        <v>52</v>
      </c>
      <c r="I88" s="59">
        <f t="shared" si="38"/>
        <v>13.594771241830065</v>
      </c>
      <c r="J88" s="2">
        <v>16</v>
      </c>
      <c r="K88" s="59">
        <f t="shared" si="39"/>
        <v>16.494845360824741</v>
      </c>
      <c r="L88" s="18">
        <v>19343.5</v>
      </c>
      <c r="M88" s="59">
        <f t="shared" si="40"/>
        <v>16.828849207212301</v>
      </c>
      <c r="N88" s="2"/>
    </row>
    <row r="89" spans="1:14">
      <c r="A89" s="1" t="s">
        <v>12</v>
      </c>
      <c r="B89" s="23">
        <v>0</v>
      </c>
      <c r="C89" s="3">
        <v>0</v>
      </c>
      <c r="D89" s="28">
        <v>0</v>
      </c>
      <c r="E89" s="23">
        <v>6</v>
      </c>
      <c r="F89" s="3">
        <v>1</v>
      </c>
      <c r="G89" s="28">
        <v>2502</v>
      </c>
      <c r="H89" s="23">
        <v>6</v>
      </c>
      <c r="I89" s="59">
        <f t="shared" si="38"/>
        <v>1.5686274509803921</v>
      </c>
      <c r="J89" s="2">
        <v>1</v>
      </c>
      <c r="K89" s="59">
        <f t="shared" si="39"/>
        <v>1.0309278350515463</v>
      </c>
      <c r="L89" s="18">
        <v>2502</v>
      </c>
      <c r="M89" s="59">
        <f t="shared" si="40"/>
        <v>2.1767405441851362</v>
      </c>
      <c r="N89" s="2"/>
    </row>
    <row r="90" spans="1:14">
      <c r="A90" s="1" t="s">
        <v>47</v>
      </c>
      <c r="B90" s="23">
        <v>0</v>
      </c>
      <c r="C90" s="3">
        <v>0</v>
      </c>
      <c r="D90" s="28">
        <v>0</v>
      </c>
      <c r="E90" s="23">
        <v>11</v>
      </c>
      <c r="F90" s="3">
        <v>4</v>
      </c>
      <c r="G90" s="28">
        <v>2330</v>
      </c>
      <c r="H90" s="23">
        <v>11</v>
      </c>
      <c r="I90" s="59">
        <f t="shared" si="38"/>
        <v>2.8758169934640523</v>
      </c>
      <c r="J90" s="2">
        <v>4</v>
      </c>
      <c r="K90" s="59">
        <f t="shared" si="39"/>
        <v>4.1237113402061851</v>
      </c>
      <c r="L90" s="18">
        <v>2330</v>
      </c>
      <c r="M90" s="59">
        <f t="shared" si="40"/>
        <v>2.0271005067751267</v>
      </c>
      <c r="N90" s="2"/>
    </row>
    <row r="91" spans="1:14">
      <c r="A91" s="1" t="s">
        <v>17</v>
      </c>
      <c r="B91" s="23">
        <v>12</v>
      </c>
      <c r="C91" s="3">
        <v>3</v>
      </c>
      <c r="D91" s="28">
        <v>3139.2</v>
      </c>
      <c r="E91" s="23">
        <v>30</v>
      </c>
      <c r="F91" s="3">
        <v>10</v>
      </c>
      <c r="G91" s="28">
        <v>8238.5</v>
      </c>
      <c r="H91" s="23">
        <v>42</v>
      </c>
      <c r="I91" s="59">
        <f t="shared" si="38"/>
        <v>10.980392156862745</v>
      </c>
      <c r="J91" s="2">
        <v>13</v>
      </c>
      <c r="K91" s="59">
        <f t="shared" si="39"/>
        <v>13.402061855670103</v>
      </c>
      <c r="L91" s="18">
        <v>11377.7</v>
      </c>
      <c r="M91" s="59">
        <f t="shared" si="40"/>
        <v>9.8986014746503681</v>
      </c>
      <c r="N91" s="2"/>
    </row>
    <row r="92" spans="1:14" ht="15.75" thickBot="1">
      <c r="A92" s="1" t="s">
        <v>18</v>
      </c>
      <c r="B92" s="23">
        <v>0</v>
      </c>
      <c r="C92" s="3">
        <v>0</v>
      </c>
      <c r="D92" s="29">
        <v>0</v>
      </c>
      <c r="E92" s="23">
        <v>19.5</v>
      </c>
      <c r="F92" s="3">
        <v>8</v>
      </c>
      <c r="G92" s="29">
        <v>9280.5</v>
      </c>
      <c r="H92" s="24">
        <v>19.5</v>
      </c>
      <c r="I92" s="60">
        <f t="shared" si="38"/>
        <v>5.0980392156862742</v>
      </c>
      <c r="J92" s="62">
        <v>8</v>
      </c>
      <c r="K92" s="60">
        <f t="shared" si="39"/>
        <v>8.2474226804123703</v>
      </c>
      <c r="L92" s="57">
        <v>9280.5</v>
      </c>
      <c r="M92" s="60">
        <f t="shared" si="40"/>
        <v>8.0740370185092551</v>
      </c>
      <c r="N92" s="2"/>
    </row>
    <row r="93" spans="1:14" ht="15.75" thickBot="1">
      <c r="A93" s="11" t="s">
        <v>3</v>
      </c>
      <c r="B93" s="52">
        <f>SUM(B80:B92)</f>
        <v>253</v>
      </c>
      <c r="C93" s="12">
        <f t="shared" ref="C93:D93" si="41">SUM(C80:C92)</f>
        <v>53</v>
      </c>
      <c r="D93" s="19">
        <f t="shared" si="41"/>
        <v>68370</v>
      </c>
      <c r="E93" s="52">
        <f>SUM(E80:E92)</f>
        <v>129.5</v>
      </c>
      <c r="F93" s="13">
        <f>SUM(F80:F92)</f>
        <v>44</v>
      </c>
      <c r="G93" s="14">
        <f>SUM(G80:G92)</f>
        <v>46572.5</v>
      </c>
      <c r="H93" s="12">
        <f>SUM(H80:H92)</f>
        <v>382.5</v>
      </c>
      <c r="I93" s="15">
        <f>SUM(I80:I92)</f>
        <v>99.999999999999986</v>
      </c>
      <c r="J93" s="12">
        <f>SUM(J81:J92)</f>
        <v>97</v>
      </c>
      <c r="K93" s="15">
        <f>SUM(K81:K92)</f>
        <v>99.999999999999972</v>
      </c>
      <c r="L93" s="16">
        <f>SUM(L80:L92)</f>
        <v>114942.5</v>
      </c>
      <c r="M93" s="15">
        <f>SUM(M81:M92)</f>
        <v>100</v>
      </c>
      <c r="N93" s="23"/>
    </row>
    <row r="94" spans="1:14" ht="16.5" thickBot="1">
      <c r="A94" s="64" t="s">
        <v>49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</row>
    <row r="95" spans="1:14">
      <c r="A95" s="65" t="s">
        <v>0</v>
      </c>
      <c r="B95" s="67" t="s">
        <v>1</v>
      </c>
      <c r="C95" s="67"/>
      <c r="D95" s="67"/>
      <c r="E95" s="67" t="s">
        <v>2</v>
      </c>
      <c r="F95" s="67"/>
      <c r="G95" s="67"/>
      <c r="H95" s="67" t="s">
        <v>3</v>
      </c>
      <c r="I95" s="67"/>
      <c r="J95" s="67"/>
      <c r="K95" s="67"/>
      <c r="L95" s="67"/>
      <c r="M95" s="68"/>
    </row>
    <row r="96" spans="1:14" ht="39" thickBot="1">
      <c r="A96" s="66"/>
      <c r="B96" s="7" t="s">
        <v>4</v>
      </c>
      <c r="C96" s="7" t="s">
        <v>5</v>
      </c>
      <c r="D96" s="8" t="s">
        <v>6</v>
      </c>
      <c r="E96" s="7" t="s">
        <v>4</v>
      </c>
      <c r="F96" s="7" t="s">
        <v>5</v>
      </c>
      <c r="G96" s="9" t="s">
        <v>6</v>
      </c>
      <c r="H96" s="7" t="s">
        <v>4</v>
      </c>
      <c r="I96" s="7" t="s">
        <v>7</v>
      </c>
      <c r="J96" s="7" t="s">
        <v>5</v>
      </c>
      <c r="K96" s="7" t="s">
        <v>7</v>
      </c>
      <c r="L96" s="9" t="s">
        <v>6</v>
      </c>
      <c r="M96" s="10" t="s">
        <v>7</v>
      </c>
    </row>
    <row r="97" spans="1:14">
      <c r="A97" s="1" t="s">
        <v>8</v>
      </c>
      <c r="B97" s="23">
        <v>40</v>
      </c>
      <c r="C97" s="3">
        <v>8</v>
      </c>
      <c r="D97" s="28">
        <v>9120</v>
      </c>
      <c r="E97" s="23">
        <v>0</v>
      </c>
      <c r="F97" s="3">
        <v>0</v>
      </c>
      <c r="G97" s="28">
        <v>0</v>
      </c>
      <c r="H97" s="20">
        <v>40</v>
      </c>
      <c r="I97" s="54">
        <f>(H97/H$105)*100</f>
        <v>21.50537634408602</v>
      </c>
      <c r="J97" s="2">
        <v>8</v>
      </c>
      <c r="K97" s="54">
        <f>(J97/J$105)*100</f>
        <v>19.512195121951219</v>
      </c>
      <c r="L97" s="56">
        <v>9120</v>
      </c>
      <c r="M97" s="54">
        <f>(L97/L$105)*100</f>
        <v>15.309012929569308</v>
      </c>
    </row>
    <row r="98" spans="1:14">
      <c r="A98" s="1" t="s">
        <v>16</v>
      </c>
      <c r="B98" s="23">
        <v>25</v>
      </c>
      <c r="C98" s="3">
        <v>5</v>
      </c>
      <c r="D98" s="28">
        <v>7140</v>
      </c>
      <c r="E98" s="23">
        <v>2.5</v>
      </c>
      <c r="F98" s="3">
        <v>1</v>
      </c>
      <c r="G98" s="28">
        <v>1042.5</v>
      </c>
      <c r="H98" s="23">
        <v>27.5</v>
      </c>
      <c r="I98" s="53">
        <f t="shared" ref="I98:I104" si="42">(H98/H$105)*100</f>
        <v>14.78494623655914</v>
      </c>
      <c r="J98" s="2">
        <v>6</v>
      </c>
      <c r="K98" s="53">
        <f t="shared" ref="K98:K104" si="43">(J98/J$105)*100</f>
        <v>14.634146341463413</v>
      </c>
      <c r="L98" s="18">
        <v>8182.5</v>
      </c>
      <c r="M98" s="53">
        <f t="shared" ref="M98:M104" si="44">(L98/L$105)*100</f>
        <v>13.735306830723779</v>
      </c>
    </row>
    <row r="99" spans="1:14">
      <c r="A99" s="1" t="s">
        <v>9</v>
      </c>
      <c r="B99" s="23">
        <v>50</v>
      </c>
      <c r="C99" s="3">
        <v>10</v>
      </c>
      <c r="D99" s="28">
        <v>14280</v>
      </c>
      <c r="E99" s="23">
        <v>0</v>
      </c>
      <c r="F99" s="3">
        <v>0</v>
      </c>
      <c r="G99" s="28">
        <v>0</v>
      </c>
      <c r="H99" s="23">
        <v>50</v>
      </c>
      <c r="I99" s="53">
        <f t="shared" si="42"/>
        <v>26.881720430107524</v>
      </c>
      <c r="J99" s="2">
        <v>10</v>
      </c>
      <c r="K99" s="53">
        <f t="shared" si="43"/>
        <v>24.390243902439025</v>
      </c>
      <c r="L99" s="18">
        <v>14280</v>
      </c>
      <c r="M99" s="53">
        <f t="shared" si="44"/>
        <v>23.970691297615101</v>
      </c>
    </row>
    <row r="100" spans="1:14">
      <c r="A100" s="1" t="s">
        <v>10</v>
      </c>
      <c r="B100" s="23">
        <v>10</v>
      </c>
      <c r="C100" s="3">
        <v>2</v>
      </c>
      <c r="D100" s="28">
        <v>2856</v>
      </c>
      <c r="E100" s="23">
        <v>3</v>
      </c>
      <c r="F100" s="3">
        <v>1</v>
      </c>
      <c r="G100" s="28">
        <v>1251</v>
      </c>
      <c r="H100" s="23">
        <v>13</v>
      </c>
      <c r="I100" s="53">
        <f t="shared" si="42"/>
        <v>6.9892473118279561</v>
      </c>
      <c r="J100" s="2">
        <v>3</v>
      </c>
      <c r="K100" s="53">
        <f t="shared" si="43"/>
        <v>7.3170731707317067</v>
      </c>
      <c r="L100" s="18">
        <v>4107</v>
      </c>
      <c r="M100" s="53">
        <f t="shared" si="44"/>
        <v>6.8940916778224945</v>
      </c>
      <c r="N100" s="2"/>
    </row>
    <row r="101" spans="1:14">
      <c r="A101" s="1" t="s">
        <v>40</v>
      </c>
      <c r="B101" s="23">
        <v>25</v>
      </c>
      <c r="C101" s="3">
        <v>5</v>
      </c>
      <c r="D101" s="28">
        <v>7140</v>
      </c>
      <c r="E101" s="23">
        <v>0</v>
      </c>
      <c r="F101" s="3">
        <v>0</v>
      </c>
      <c r="G101" s="28">
        <v>0</v>
      </c>
      <c r="H101" s="23">
        <v>25</v>
      </c>
      <c r="I101" s="53">
        <f t="shared" si="42"/>
        <v>13.440860215053762</v>
      </c>
      <c r="J101" s="2">
        <v>5</v>
      </c>
      <c r="K101" s="53">
        <f t="shared" si="43"/>
        <v>12.195121951219512</v>
      </c>
      <c r="L101" s="18">
        <v>7140</v>
      </c>
      <c r="M101" s="53">
        <f t="shared" si="44"/>
        <v>11.98534564880755</v>
      </c>
      <c r="N101" s="2"/>
    </row>
    <row r="102" spans="1:14">
      <c r="A102" s="1" t="s">
        <v>11</v>
      </c>
      <c r="B102" s="23">
        <v>5</v>
      </c>
      <c r="C102" s="3">
        <v>1</v>
      </c>
      <c r="D102" s="28">
        <v>1428</v>
      </c>
      <c r="E102" s="23">
        <v>5.5</v>
      </c>
      <c r="F102" s="3">
        <v>2</v>
      </c>
      <c r="G102" s="28">
        <v>2293.5</v>
      </c>
      <c r="H102" s="23">
        <v>10.5</v>
      </c>
      <c r="I102" s="53">
        <f t="shared" si="42"/>
        <v>5.6451612903225801</v>
      </c>
      <c r="J102" s="2">
        <v>3</v>
      </c>
      <c r="K102" s="53">
        <f t="shared" si="43"/>
        <v>7.3170731707317067</v>
      </c>
      <c r="L102" s="18">
        <v>3721.5</v>
      </c>
      <c r="M102" s="53">
        <f t="shared" si="44"/>
        <v>6.2469837299772122</v>
      </c>
      <c r="N102" s="2"/>
    </row>
    <row r="103" spans="1:14">
      <c r="A103" s="1" t="s">
        <v>17</v>
      </c>
      <c r="B103" s="23">
        <v>5</v>
      </c>
      <c r="C103" s="3">
        <v>1</v>
      </c>
      <c r="D103" s="28">
        <v>1140</v>
      </c>
      <c r="E103" s="23">
        <v>3</v>
      </c>
      <c r="F103" s="3">
        <v>1</v>
      </c>
      <c r="G103" s="28">
        <v>1251</v>
      </c>
      <c r="H103" s="23">
        <v>8</v>
      </c>
      <c r="I103" s="53">
        <f t="shared" si="42"/>
        <v>4.3010752688172049</v>
      </c>
      <c r="J103" s="2">
        <v>2</v>
      </c>
      <c r="K103" s="53">
        <f t="shared" si="43"/>
        <v>4.8780487804878048</v>
      </c>
      <c r="L103" s="18">
        <v>2391</v>
      </c>
      <c r="M103" s="53">
        <f t="shared" si="44"/>
        <v>4.0135800344956376</v>
      </c>
      <c r="N103" s="2"/>
    </row>
    <row r="104" spans="1:14" ht="15.75" thickBot="1">
      <c r="A104" s="1" t="s">
        <v>18</v>
      </c>
      <c r="B104" s="23">
        <v>0</v>
      </c>
      <c r="C104" s="3">
        <v>0</v>
      </c>
      <c r="D104" s="29">
        <v>0</v>
      </c>
      <c r="E104" s="23">
        <v>12</v>
      </c>
      <c r="F104" s="3">
        <v>4</v>
      </c>
      <c r="G104" s="29">
        <v>10630.75</v>
      </c>
      <c r="H104" s="24">
        <v>12</v>
      </c>
      <c r="I104" s="55">
        <f t="shared" si="42"/>
        <v>6.4516129032258061</v>
      </c>
      <c r="J104" s="2">
        <v>4</v>
      </c>
      <c r="K104" s="55">
        <f t="shared" si="43"/>
        <v>9.7560975609756095</v>
      </c>
      <c r="L104" s="57">
        <v>10630.75</v>
      </c>
      <c r="M104" s="55">
        <f t="shared" si="44"/>
        <v>17.844987850988918</v>
      </c>
      <c r="N104" s="2"/>
    </row>
    <row r="105" spans="1:14" ht="15.75" thickBot="1">
      <c r="A105" s="11" t="s">
        <v>3</v>
      </c>
      <c r="B105" s="52">
        <f t="shared" ref="B105:I105" si="45">SUM(B96:B104)</f>
        <v>160</v>
      </c>
      <c r="C105" s="12">
        <f t="shared" si="45"/>
        <v>32</v>
      </c>
      <c r="D105" s="19">
        <f t="shared" si="45"/>
        <v>43104</v>
      </c>
      <c r="E105" s="52">
        <f t="shared" si="45"/>
        <v>26</v>
      </c>
      <c r="F105" s="13">
        <f t="shared" si="45"/>
        <v>9</v>
      </c>
      <c r="G105" s="14">
        <f t="shared" si="45"/>
        <v>16468.75</v>
      </c>
      <c r="H105" s="12">
        <f t="shared" si="45"/>
        <v>186</v>
      </c>
      <c r="I105" s="15">
        <f t="shared" si="45"/>
        <v>99.999999999999986</v>
      </c>
      <c r="J105" s="12">
        <f>SUM(J97:J104)</f>
        <v>41</v>
      </c>
      <c r="K105" s="15">
        <f>SUM(K97:K104)</f>
        <v>99.999999999999972</v>
      </c>
      <c r="L105" s="16">
        <f>SUM(L96:L104)</f>
        <v>59572.75</v>
      </c>
      <c r="M105" s="15">
        <f>SUM(M97:M104)</f>
        <v>99.999999999999986</v>
      </c>
      <c r="N105" s="23"/>
    </row>
    <row r="106" spans="1:14" ht="16.5" thickBot="1">
      <c r="A106" s="64" t="s">
        <v>50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</row>
    <row r="107" spans="1:14">
      <c r="A107" s="65" t="s">
        <v>0</v>
      </c>
      <c r="B107" s="67" t="s">
        <v>1</v>
      </c>
      <c r="C107" s="67"/>
      <c r="D107" s="67"/>
      <c r="E107" s="67" t="s">
        <v>2</v>
      </c>
      <c r="F107" s="67"/>
      <c r="G107" s="67"/>
      <c r="H107" s="67" t="s">
        <v>3</v>
      </c>
      <c r="I107" s="67"/>
      <c r="J107" s="67"/>
      <c r="K107" s="67"/>
      <c r="L107" s="67"/>
      <c r="M107" s="68"/>
    </row>
    <row r="108" spans="1:14" ht="39" thickBot="1">
      <c r="A108" s="66"/>
      <c r="B108" s="7" t="s">
        <v>4</v>
      </c>
      <c r="C108" s="7" t="s">
        <v>5</v>
      </c>
      <c r="D108" s="8" t="s">
        <v>6</v>
      </c>
      <c r="E108" s="7" t="s">
        <v>4</v>
      </c>
      <c r="F108" s="7" t="s">
        <v>5</v>
      </c>
      <c r="G108" s="9" t="s">
        <v>6</v>
      </c>
      <c r="H108" s="7" t="s">
        <v>4</v>
      </c>
      <c r="I108" s="7" t="s">
        <v>7</v>
      </c>
      <c r="J108" s="7" t="s">
        <v>5</v>
      </c>
      <c r="K108" s="7" t="s">
        <v>7</v>
      </c>
      <c r="L108" s="9" t="s">
        <v>6</v>
      </c>
      <c r="M108" s="10" t="s">
        <v>7</v>
      </c>
    </row>
    <row r="109" spans="1:14">
      <c r="A109" s="1" t="s">
        <v>15</v>
      </c>
      <c r="B109" s="70">
        <v>0</v>
      </c>
      <c r="C109" s="3">
        <v>0</v>
      </c>
      <c r="D109" s="28">
        <v>0</v>
      </c>
      <c r="E109" s="70">
        <v>0.5</v>
      </c>
      <c r="F109" s="3">
        <v>1</v>
      </c>
      <c r="G109" s="28">
        <v>95</v>
      </c>
      <c r="H109" s="70">
        <v>0.5</v>
      </c>
      <c r="I109" s="54">
        <f>(H109/H$119)*100</f>
        <v>0.2652519893899204</v>
      </c>
      <c r="J109" s="2">
        <v>1</v>
      </c>
      <c r="K109" s="54">
        <f>(J109/J$119)*100</f>
        <v>2.5641025641025639</v>
      </c>
      <c r="L109" s="56">
        <v>95</v>
      </c>
      <c r="M109" s="54">
        <f>(L109/L$119)*100</f>
        <v>0.16420020671941812</v>
      </c>
    </row>
    <row r="110" spans="1:14">
      <c r="A110" s="1" t="s">
        <v>8</v>
      </c>
      <c r="B110" s="70">
        <v>30</v>
      </c>
      <c r="C110" s="3">
        <v>6</v>
      </c>
      <c r="D110" s="28">
        <v>6840</v>
      </c>
      <c r="E110" s="70">
        <v>16</v>
      </c>
      <c r="F110" s="3">
        <v>4</v>
      </c>
      <c r="G110" s="28">
        <v>5293</v>
      </c>
      <c r="H110" s="70">
        <v>46</v>
      </c>
      <c r="I110" s="53">
        <f t="shared" ref="I110:I119" si="46">(H110/H$119)*100</f>
        <v>24.403183023872678</v>
      </c>
      <c r="J110" s="2">
        <v>10</v>
      </c>
      <c r="K110" s="53">
        <f t="shared" ref="K110:K119" si="47">(J110/J$119)*100</f>
        <v>25.641025641025639</v>
      </c>
      <c r="L110" s="18">
        <v>12133</v>
      </c>
      <c r="M110" s="53">
        <f t="shared" ref="M110:M119" si="48">(L110/L$119)*100</f>
        <v>20.970959032912635</v>
      </c>
    </row>
    <row r="111" spans="1:14">
      <c r="A111" s="1" t="s">
        <v>16</v>
      </c>
      <c r="B111" s="70">
        <v>41</v>
      </c>
      <c r="C111" s="3">
        <v>9</v>
      </c>
      <c r="D111" s="28">
        <v>11814</v>
      </c>
      <c r="E111" s="70">
        <v>20.5</v>
      </c>
      <c r="F111" s="3">
        <v>5</v>
      </c>
      <c r="G111" s="28">
        <v>6183.3</v>
      </c>
      <c r="H111" s="70">
        <v>61.5</v>
      </c>
      <c r="I111" s="53">
        <f t="shared" si="46"/>
        <v>32.625994694960212</v>
      </c>
      <c r="J111" s="2">
        <v>14</v>
      </c>
      <c r="K111" s="53">
        <f t="shared" si="47"/>
        <v>35.897435897435898</v>
      </c>
      <c r="L111" s="18">
        <v>17997.3</v>
      </c>
      <c r="M111" s="53">
        <f t="shared" si="48"/>
        <v>31.10695137254088</v>
      </c>
    </row>
    <row r="112" spans="1:14">
      <c r="A112" s="1" t="s">
        <v>9</v>
      </c>
      <c r="B112" s="70">
        <v>30</v>
      </c>
      <c r="C112" s="3">
        <v>6</v>
      </c>
      <c r="D112" s="28">
        <v>8568</v>
      </c>
      <c r="E112" s="70">
        <v>3</v>
      </c>
      <c r="F112" s="3">
        <v>2</v>
      </c>
      <c r="G112" s="28">
        <v>1391.5</v>
      </c>
      <c r="H112" s="70">
        <v>33</v>
      </c>
      <c r="I112" s="53">
        <f t="shared" si="46"/>
        <v>17.50663129973475</v>
      </c>
      <c r="J112" s="2">
        <v>8</v>
      </c>
      <c r="K112" s="53">
        <f t="shared" si="47"/>
        <v>20.512820512820511</v>
      </c>
      <c r="L112" s="18">
        <v>9959.5</v>
      </c>
      <c r="M112" s="53">
        <f t="shared" si="48"/>
        <v>17.214231145495209</v>
      </c>
    </row>
    <row r="113" spans="1:14">
      <c r="A113" s="1" t="s">
        <v>44</v>
      </c>
      <c r="B113" s="70">
        <v>0</v>
      </c>
      <c r="C113" s="3">
        <v>0</v>
      </c>
      <c r="D113" s="28">
        <v>0</v>
      </c>
      <c r="E113" s="70">
        <v>1.5</v>
      </c>
      <c r="F113" s="3">
        <v>1</v>
      </c>
      <c r="G113" s="28">
        <v>763.5</v>
      </c>
      <c r="H113" s="70">
        <v>1.5</v>
      </c>
      <c r="I113" s="53">
        <f t="shared" si="46"/>
        <v>0.79575596816976124</v>
      </c>
      <c r="J113" s="2">
        <v>1</v>
      </c>
      <c r="K113" s="53">
        <f t="shared" si="47"/>
        <v>2.5641025641025639</v>
      </c>
      <c r="L113" s="18">
        <v>763.5</v>
      </c>
      <c r="M113" s="53">
        <f t="shared" si="48"/>
        <v>1.319651135055534</v>
      </c>
    </row>
    <row r="114" spans="1:14">
      <c r="A114" s="1" t="s">
        <v>10</v>
      </c>
      <c r="B114" s="70">
        <v>10.5</v>
      </c>
      <c r="C114" s="3">
        <v>3</v>
      </c>
      <c r="D114" s="28">
        <v>4378.5</v>
      </c>
      <c r="E114" s="70">
        <v>0</v>
      </c>
      <c r="F114" s="3">
        <v>0</v>
      </c>
      <c r="G114" s="28">
        <v>0</v>
      </c>
      <c r="H114" s="70">
        <v>10.5</v>
      </c>
      <c r="I114" s="53">
        <f t="shared" si="46"/>
        <v>5.5702917771883289</v>
      </c>
      <c r="J114" s="2">
        <v>3</v>
      </c>
      <c r="K114" s="53">
        <f t="shared" si="47"/>
        <v>7.6923076923076925</v>
      </c>
      <c r="L114" s="18">
        <v>4378.5</v>
      </c>
      <c r="M114" s="53">
        <f t="shared" si="48"/>
        <v>7.5679011065365511</v>
      </c>
      <c r="N114" s="2"/>
    </row>
    <row r="115" spans="1:14">
      <c r="A115" s="1" t="s">
        <v>40</v>
      </c>
      <c r="B115" s="70">
        <v>16.5</v>
      </c>
      <c r="C115" s="3">
        <v>3</v>
      </c>
      <c r="D115" s="28">
        <v>4712.3999999999996</v>
      </c>
      <c r="E115" s="70">
        <v>0</v>
      </c>
      <c r="F115" s="3">
        <v>0</v>
      </c>
      <c r="G115" s="28">
        <v>0</v>
      </c>
      <c r="H115" s="70">
        <v>16.5</v>
      </c>
      <c r="I115" s="53">
        <f t="shared" si="46"/>
        <v>8.7533156498673748</v>
      </c>
      <c r="J115" s="2">
        <v>3</v>
      </c>
      <c r="K115" s="53">
        <f t="shared" si="47"/>
        <v>7.6923076923076925</v>
      </c>
      <c r="L115" s="18">
        <v>4712.3999999999996</v>
      </c>
      <c r="M115" s="53">
        <f t="shared" si="48"/>
        <v>8.1450216225745891</v>
      </c>
      <c r="N115" s="2"/>
    </row>
    <row r="116" spans="1:14">
      <c r="A116" s="1" t="s">
        <v>11</v>
      </c>
      <c r="B116" s="70">
        <v>0</v>
      </c>
      <c r="C116" s="3">
        <v>0</v>
      </c>
      <c r="D116" s="28">
        <v>0</v>
      </c>
      <c r="E116" s="70">
        <v>12</v>
      </c>
      <c r="F116" s="3">
        <v>6</v>
      </c>
      <c r="G116" s="28">
        <v>5101</v>
      </c>
      <c r="H116" s="70">
        <v>12</v>
      </c>
      <c r="I116" s="53">
        <f t="shared" si="46"/>
        <v>6.3660477453580899</v>
      </c>
      <c r="J116" s="2">
        <v>6</v>
      </c>
      <c r="K116" s="53">
        <f t="shared" si="47"/>
        <v>15.384615384615385</v>
      </c>
      <c r="L116" s="18">
        <v>5101</v>
      </c>
      <c r="M116" s="53">
        <f t="shared" si="48"/>
        <v>8.81668688921844</v>
      </c>
      <c r="N116" s="2"/>
    </row>
    <row r="117" spans="1:14">
      <c r="A117" s="1" t="s">
        <v>12</v>
      </c>
      <c r="B117" s="70">
        <v>0</v>
      </c>
      <c r="C117" s="3">
        <v>0</v>
      </c>
      <c r="D117" s="28">
        <v>0</v>
      </c>
      <c r="E117" s="70">
        <v>3</v>
      </c>
      <c r="F117" s="3">
        <v>2</v>
      </c>
      <c r="G117" s="28">
        <v>1161.5</v>
      </c>
      <c r="H117" s="70">
        <v>3</v>
      </c>
      <c r="I117" s="53">
        <f t="shared" si="46"/>
        <v>1.5915119363395225</v>
      </c>
      <c r="J117" s="2">
        <v>2</v>
      </c>
      <c r="K117" s="53">
        <f t="shared" si="47"/>
        <v>5.1282051282051277</v>
      </c>
      <c r="L117" s="18">
        <v>1161.5</v>
      </c>
      <c r="M117" s="53">
        <f t="shared" si="48"/>
        <v>2.007563580048465</v>
      </c>
      <c r="N117" s="2"/>
    </row>
    <row r="118" spans="1:14" ht="15.75" thickBot="1">
      <c r="A118" s="1" t="s">
        <v>17</v>
      </c>
      <c r="B118" s="70">
        <v>3.5</v>
      </c>
      <c r="C118" s="3">
        <v>1</v>
      </c>
      <c r="D118" s="28">
        <v>1459.5</v>
      </c>
      <c r="E118" s="70">
        <v>0.5</v>
      </c>
      <c r="F118" s="3">
        <v>1</v>
      </c>
      <c r="G118" s="28">
        <v>95</v>
      </c>
      <c r="H118" s="70">
        <v>4</v>
      </c>
      <c r="I118" s="53">
        <f t="shared" si="46"/>
        <v>2.1220159151193632</v>
      </c>
      <c r="J118" s="2">
        <v>2</v>
      </c>
      <c r="K118" s="53">
        <f t="shared" si="47"/>
        <v>5.1282051282051277</v>
      </c>
      <c r="L118" s="18">
        <v>1554.5</v>
      </c>
      <c r="M118" s="53">
        <f t="shared" si="48"/>
        <v>2.6868339088982682</v>
      </c>
      <c r="N118" s="2"/>
    </row>
    <row r="119" spans="1:14" ht="15.75" thickBot="1">
      <c r="A119" s="11" t="s">
        <v>3</v>
      </c>
      <c r="B119" s="52">
        <f t="shared" ref="B119" si="49">SUM(B108:B118)</f>
        <v>131.5</v>
      </c>
      <c r="C119" s="12">
        <f t="shared" ref="C119" si="50">SUM(C108:C118)</f>
        <v>28</v>
      </c>
      <c r="D119" s="19">
        <f t="shared" ref="D119" si="51">SUM(D108:D118)</f>
        <v>37772.400000000001</v>
      </c>
      <c r="E119" s="52">
        <f t="shared" ref="E119" si="52">SUM(E108:E118)</f>
        <v>57</v>
      </c>
      <c r="F119" s="13">
        <f t="shared" ref="F119" si="53">SUM(F108:F118)</f>
        <v>22</v>
      </c>
      <c r="G119" s="14">
        <f t="shared" ref="G119" si="54">SUM(G108:G118)</f>
        <v>20083.8</v>
      </c>
      <c r="H119" s="12">
        <f t="shared" ref="H119" si="55">SUM(H108:H118)</f>
        <v>188.5</v>
      </c>
      <c r="I119" s="15">
        <f t="shared" si="46"/>
        <v>100</v>
      </c>
      <c r="J119" s="12">
        <f>SUM(J111:J118)</f>
        <v>39</v>
      </c>
      <c r="K119" s="15">
        <f t="shared" si="47"/>
        <v>100</v>
      </c>
      <c r="L119" s="16">
        <f>SUM(L108:L118)</f>
        <v>57856.200000000004</v>
      </c>
      <c r="M119" s="15">
        <f t="shared" si="48"/>
        <v>100</v>
      </c>
      <c r="N119" s="23"/>
    </row>
    <row r="120" spans="1:14" ht="16.5" thickBot="1">
      <c r="A120" s="64" t="s">
        <v>51</v>
      </c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</row>
    <row r="121" spans="1:14">
      <c r="A121" s="65" t="s">
        <v>0</v>
      </c>
      <c r="B121" s="67" t="s">
        <v>1</v>
      </c>
      <c r="C121" s="67"/>
      <c r="D121" s="67"/>
      <c r="E121" s="67" t="s">
        <v>2</v>
      </c>
      <c r="F121" s="67"/>
      <c r="G121" s="67"/>
      <c r="H121" s="67" t="s">
        <v>3</v>
      </c>
      <c r="I121" s="67"/>
      <c r="J121" s="67"/>
      <c r="K121" s="67"/>
      <c r="L121" s="67"/>
      <c r="M121" s="68"/>
    </row>
    <row r="122" spans="1:14" ht="39" thickBot="1">
      <c r="A122" s="66"/>
      <c r="B122" s="7" t="s">
        <v>4</v>
      </c>
      <c r="C122" s="7" t="s">
        <v>5</v>
      </c>
      <c r="D122" s="8" t="s">
        <v>6</v>
      </c>
      <c r="E122" s="7" t="s">
        <v>4</v>
      </c>
      <c r="F122" s="7" t="s">
        <v>5</v>
      </c>
      <c r="G122" s="9" t="s">
        <v>6</v>
      </c>
      <c r="H122" s="7" t="s">
        <v>4</v>
      </c>
      <c r="I122" s="7" t="s">
        <v>7</v>
      </c>
      <c r="J122" s="7" t="s">
        <v>5</v>
      </c>
      <c r="K122" s="7" t="s">
        <v>7</v>
      </c>
      <c r="L122" s="9" t="s">
        <v>6</v>
      </c>
      <c r="M122" s="10" t="s">
        <v>7</v>
      </c>
    </row>
    <row r="123" spans="1:14">
      <c r="A123" s="1" t="s">
        <v>46</v>
      </c>
      <c r="B123" s="70">
        <v>0</v>
      </c>
      <c r="C123" s="3">
        <v>0</v>
      </c>
      <c r="D123" s="28">
        <v>0</v>
      </c>
      <c r="E123" s="70">
        <v>8</v>
      </c>
      <c r="F123" s="3">
        <v>2</v>
      </c>
      <c r="G123" s="28">
        <v>3704</v>
      </c>
      <c r="H123" s="70">
        <v>8</v>
      </c>
      <c r="I123" s="54">
        <f>(H123/H$134)*100</f>
        <v>3.2719836400818001</v>
      </c>
      <c r="J123" s="2">
        <v>2</v>
      </c>
      <c r="K123" s="54">
        <f>(J123/J$134)*100</f>
        <v>3.4482758620689653</v>
      </c>
      <c r="L123" s="56">
        <v>3704</v>
      </c>
      <c r="M123" s="54">
        <f>(L123/L$134)*100</f>
        <v>3.993686008297896</v>
      </c>
    </row>
    <row r="124" spans="1:14">
      <c r="A124" s="1" t="s">
        <v>15</v>
      </c>
      <c r="B124" s="70">
        <v>5</v>
      </c>
      <c r="C124" s="3">
        <v>1</v>
      </c>
      <c r="D124" s="28">
        <v>1140</v>
      </c>
      <c r="E124" s="70">
        <v>9.5</v>
      </c>
      <c r="F124" s="3">
        <v>3</v>
      </c>
      <c r="G124" s="28">
        <v>6830.5</v>
      </c>
      <c r="H124" s="70">
        <v>14.5</v>
      </c>
      <c r="I124" s="53">
        <f t="shared" ref="I124:I133" si="56">(H124/H$134)*100</f>
        <v>5.9304703476482619</v>
      </c>
      <c r="J124" s="2">
        <v>4</v>
      </c>
      <c r="K124" s="53">
        <f t="shared" ref="K124:K133" si="57">(J124/J$134)*100</f>
        <v>6.8965517241379306</v>
      </c>
      <c r="L124" s="18">
        <v>7970.5</v>
      </c>
      <c r="M124" s="53">
        <f t="shared" ref="M124:M133" si="58">(L124/L$134)*100</f>
        <v>8.5938645597025864</v>
      </c>
    </row>
    <row r="125" spans="1:14">
      <c r="A125" s="1" t="s">
        <v>8</v>
      </c>
      <c r="B125" s="70">
        <v>34.5</v>
      </c>
      <c r="C125" s="3">
        <v>8</v>
      </c>
      <c r="D125" s="28">
        <v>7866</v>
      </c>
      <c r="E125" s="70">
        <v>10</v>
      </c>
      <c r="F125" s="3">
        <v>3</v>
      </c>
      <c r="G125" s="28">
        <v>3225</v>
      </c>
      <c r="H125" s="70">
        <v>44.5</v>
      </c>
      <c r="I125" s="53">
        <f t="shared" si="56"/>
        <v>18.200408997955012</v>
      </c>
      <c r="J125" s="2">
        <v>11</v>
      </c>
      <c r="K125" s="53">
        <f t="shared" si="57"/>
        <v>18.96551724137931</v>
      </c>
      <c r="L125" s="18">
        <v>11091</v>
      </c>
      <c r="M125" s="53">
        <f t="shared" si="58"/>
        <v>11.958415636617703</v>
      </c>
    </row>
    <row r="126" spans="1:14">
      <c r="A126" s="1" t="s">
        <v>16</v>
      </c>
      <c r="B126" s="70">
        <v>20</v>
      </c>
      <c r="C126" s="3">
        <v>4</v>
      </c>
      <c r="D126" s="28">
        <v>5712</v>
      </c>
      <c r="E126" s="70">
        <v>31</v>
      </c>
      <c r="F126" s="3">
        <v>9</v>
      </c>
      <c r="G126" s="28">
        <v>12073</v>
      </c>
      <c r="H126" s="70">
        <v>51</v>
      </c>
      <c r="I126" s="53">
        <f t="shared" si="56"/>
        <v>20.858895705521473</v>
      </c>
      <c r="J126" s="2">
        <v>13</v>
      </c>
      <c r="K126" s="53">
        <f t="shared" si="57"/>
        <v>22.413793103448278</v>
      </c>
      <c r="L126" s="18">
        <v>17785</v>
      </c>
      <c r="M126" s="53">
        <f t="shared" si="58"/>
        <v>19.175946451829937</v>
      </c>
    </row>
    <row r="127" spans="1:14">
      <c r="A127" s="1" t="s">
        <v>9</v>
      </c>
      <c r="B127" s="70">
        <v>35</v>
      </c>
      <c r="C127" s="3">
        <v>8</v>
      </c>
      <c r="D127" s="28">
        <v>9996</v>
      </c>
      <c r="E127" s="70">
        <v>3.5</v>
      </c>
      <c r="F127" s="3">
        <v>1</v>
      </c>
      <c r="G127" s="28">
        <v>1459.5</v>
      </c>
      <c r="H127" s="70">
        <v>38.5</v>
      </c>
      <c r="I127" s="53">
        <f t="shared" si="56"/>
        <v>15.746421267893659</v>
      </c>
      <c r="J127" s="2">
        <v>9</v>
      </c>
      <c r="K127" s="53">
        <f t="shared" si="57"/>
        <v>15.517241379310345</v>
      </c>
      <c r="L127" s="18">
        <v>11455.5</v>
      </c>
      <c r="M127" s="53">
        <f t="shared" si="58"/>
        <v>12.351422804550905</v>
      </c>
    </row>
    <row r="128" spans="1:14">
      <c r="A128" s="1" t="s">
        <v>10</v>
      </c>
      <c r="B128" s="70">
        <v>4</v>
      </c>
      <c r="C128" s="3">
        <v>1</v>
      </c>
      <c r="D128" s="28">
        <v>1142.4000000000001</v>
      </c>
      <c r="E128" s="70">
        <v>10</v>
      </c>
      <c r="F128" s="3">
        <v>4</v>
      </c>
      <c r="G128" s="28">
        <v>4170</v>
      </c>
      <c r="H128" s="70">
        <v>14</v>
      </c>
      <c r="I128" s="53">
        <f t="shared" si="56"/>
        <v>5.7259713701431494</v>
      </c>
      <c r="J128" s="2">
        <v>5</v>
      </c>
      <c r="K128" s="53">
        <f t="shared" si="57"/>
        <v>8.6206896551724146</v>
      </c>
      <c r="L128" s="18">
        <v>5312.4</v>
      </c>
      <c r="M128" s="53">
        <f t="shared" si="58"/>
        <v>5.7278773084453949</v>
      </c>
      <c r="N128" s="2"/>
    </row>
    <row r="129" spans="1:14">
      <c r="A129" s="1" t="s">
        <v>40</v>
      </c>
      <c r="B129" s="70">
        <v>5</v>
      </c>
      <c r="C129" s="3">
        <v>1</v>
      </c>
      <c r="D129" s="28">
        <v>1428</v>
      </c>
      <c r="E129" s="70">
        <v>4</v>
      </c>
      <c r="F129" s="3">
        <v>1</v>
      </c>
      <c r="G129" s="28">
        <v>1668</v>
      </c>
      <c r="H129" s="70">
        <v>9</v>
      </c>
      <c r="I129" s="53">
        <f t="shared" si="56"/>
        <v>3.6809815950920246</v>
      </c>
      <c r="J129" s="2">
        <v>2</v>
      </c>
      <c r="K129" s="53">
        <f t="shared" si="57"/>
        <v>3.4482758620689653</v>
      </c>
      <c r="L129" s="18">
        <v>3096</v>
      </c>
      <c r="M129" s="53">
        <f t="shared" si="58"/>
        <v>3.3381349572597965</v>
      </c>
      <c r="N129" s="2"/>
    </row>
    <row r="130" spans="1:14">
      <c r="A130" s="1" t="s">
        <v>11</v>
      </c>
      <c r="B130" s="70">
        <v>16</v>
      </c>
      <c r="C130" s="3">
        <v>4</v>
      </c>
      <c r="D130" s="28">
        <v>4569.6000000000004</v>
      </c>
      <c r="E130" s="70">
        <v>11</v>
      </c>
      <c r="F130" s="3">
        <v>3</v>
      </c>
      <c r="G130" s="28">
        <v>4863</v>
      </c>
      <c r="H130" s="70">
        <v>27</v>
      </c>
      <c r="I130" s="53">
        <f t="shared" si="56"/>
        <v>11.042944785276074</v>
      </c>
      <c r="J130" s="2">
        <v>7</v>
      </c>
      <c r="K130" s="53">
        <f t="shared" si="57"/>
        <v>12.068965517241379</v>
      </c>
      <c r="L130" s="18">
        <v>9432.6</v>
      </c>
      <c r="M130" s="53">
        <f t="shared" si="58"/>
        <v>10.170313888194043</v>
      </c>
      <c r="N130" s="2"/>
    </row>
    <row r="131" spans="1:14">
      <c r="A131" s="1" t="s">
        <v>12</v>
      </c>
      <c r="B131" s="70">
        <v>0</v>
      </c>
      <c r="C131" s="3">
        <v>0</v>
      </c>
      <c r="D131" s="28">
        <v>0</v>
      </c>
      <c r="E131" s="70">
        <v>1</v>
      </c>
      <c r="F131" s="3">
        <v>1</v>
      </c>
      <c r="G131" s="28">
        <v>417</v>
      </c>
      <c r="H131" s="70">
        <v>1</v>
      </c>
      <c r="I131" s="53">
        <f t="shared" si="56"/>
        <v>0.40899795501022501</v>
      </c>
      <c r="J131" s="2">
        <v>1</v>
      </c>
      <c r="K131" s="53">
        <f t="shared" si="57"/>
        <v>1.7241379310344827</v>
      </c>
      <c r="L131" s="18">
        <v>417</v>
      </c>
      <c r="M131" s="53">
        <f t="shared" si="58"/>
        <v>0.44961313862317032</v>
      </c>
      <c r="N131" s="2"/>
    </row>
    <row r="132" spans="1:14">
      <c r="A132" s="1" t="s">
        <v>17</v>
      </c>
      <c r="B132" s="70">
        <v>0</v>
      </c>
      <c r="C132" s="3">
        <v>0</v>
      </c>
      <c r="D132" s="28">
        <v>0</v>
      </c>
      <c r="E132" s="70">
        <v>3.5</v>
      </c>
      <c r="F132" s="3">
        <v>2</v>
      </c>
      <c r="G132" s="28">
        <v>1462.5</v>
      </c>
      <c r="H132" s="70">
        <v>3.5</v>
      </c>
      <c r="I132" s="53">
        <f t="shared" si="56"/>
        <v>1.4314928425357873</v>
      </c>
      <c r="J132" s="2">
        <v>2</v>
      </c>
      <c r="K132" s="53">
        <f t="shared" si="57"/>
        <v>3.4482758620689653</v>
      </c>
      <c r="L132" s="18">
        <v>1462.5</v>
      </c>
      <c r="M132" s="53">
        <f t="shared" si="58"/>
        <v>1.5768806120776655</v>
      </c>
      <c r="N132" s="2"/>
    </row>
    <row r="133" spans="1:14" ht="15.75" thickBot="1">
      <c r="A133" s="1" t="s">
        <v>18</v>
      </c>
      <c r="B133" s="70">
        <v>4</v>
      </c>
      <c r="C133" s="3">
        <v>1</v>
      </c>
      <c r="D133" s="28">
        <v>1142.4000000000001</v>
      </c>
      <c r="E133" s="70">
        <v>29.5</v>
      </c>
      <c r="F133" s="3">
        <v>7</v>
      </c>
      <c r="G133" s="28">
        <v>19877.5</v>
      </c>
      <c r="H133" s="70">
        <v>33.5</v>
      </c>
      <c r="I133" s="53">
        <f t="shared" si="56"/>
        <v>13.701431492842536</v>
      </c>
      <c r="J133" s="2">
        <v>8</v>
      </c>
      <c r="K133" s="53">
        <f t="shared" si="57"/>
        <v>13.793103448275861</v>
      </c>
      <c r="L133" s="18">
        <v>21019.9</v>
      </c>
      <c r="M133" s="53">
        <f t="shared" si="58"/>
        <v>22.663844634400906</v>
      </c>
      <c r="N133" s="2"/>
    </row>
    <row r="134" spans="1:14" ht="15.75" thickBot="1">
      <c r="A134" s="11" t="s">
        <v>3</v>
      </c>
      <c r="B134" s="52">
        <f t="shared" ref="B134" si="59">SUM(B122:B133)</f>
        <v>123.5</v>
      </c>
      <c r="C134" s="12">
        <f t="shared" ref="C134:H134" si="60">SUM(C122:C133)</f>
        <v>28</v>
      </c>
      <c r="D134" s="19">
        <f t="shared" si="60"/>
        <v>32996.400000000001</v>
      </c>
      <c r="E134" s="52">
        <f t="shared" si="60"/>
        <v>121</v>
      </c>
      <c r="F134" s="13">
        <f t="shared" si="60"/>
        <v>36</v>
      </c>
      <c r="G134" s="14">
        <f t="shared" si="60"/>
        <v>59750</v>
      </c>
      <c r="H134" s="12">
        <f t="shared" si="60"/>
        <v>244.5</v>
      </c>
      <c r="I134" s="15">
        <f>(H134/H$134)*100</f>
        <v>100</v>
      </c>
      <c r="J134" s="12">
        <f>SUM(J125:J133)</f>
        <v>58</v>
      </c>
      <c r="K134" s="15">
        <f>(J134/J$134)*100</f>
        <v>100</v>
      </c>
      <c r="L134" s="16">
        <f>SUM(L122:L133)</f>
        <v>92746.4</v>
      </c>
      <c r="M134" s="15">
        <f>(L134/L$134)*100</f>
        <v>100</v>
      </c>
      <c r="N134" s="23"/>
    </row>
    <row r="135" spans="1:14">
      <c r="A135" s="63" t="s">
        <v>13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</row>
  </sheetData>
  <sheetProtection password="C76B" sheet="1" objects="1" scenarios="1"/>
  <mergeCells count="53">
    <mergeCell ref="A36:M36"/>
    <mergeCell ref="A37:A38"/>
    <mergeCell ref="H37:M37"/>
    <mergeCell ref="A3:A4"/>
    <mergeCell ref="B3:D3"/>
    <mergeCell ref="E3:G3"/>
    <mergeCell ref="H3:M3"/>
    <mergeCell ref="B37:D37"/>
    <mergeCell ref="E37:G37"/>
    <mergeCell ref="A23:M23"/>
    <mergeCell ref="A24:A25"/>
    <mergeCell ref="B24:D24"/>
    <mergeCell ref="E24:G24"/>
    <mergeCell ref="H24:M24"/>
    <mergeCell ref="A1:M1"/>
    <mergeCell ref="A2:M2"/>
    <mergeCell ref="A11:M11"/>
    <mergeCell ref="A12:M12"/>
    <mergeCell ref="A13:A14"/>
    <mergeCell ref="B13:D13"/>
    <mergeCell ref="E13:G13"/>
    <mergeCell ref="H13:M13"/>
    <mergeCell ref="A49:M49"/>
    <mergeCell ref="A50:A51"/>
    <mergeCell ref="B50:D50"/>
    <mergeCell ref="E50:G50"/>
    <mergeCell ref="H50:M50"/>
    <mergeCell ref="A78:M78"/>
    <mergeCell ref="A79:A80"/>
    <mergeCell ref="B79:D79"/>
    <mergeCell ref="E79:G79"/>
    <mergeCell ref="H79:M79"/>
    <mergeCell ref="A64:M64"/>
    <mergeCell ref="A65:A66"/>
    <mergeCell ref="B65:D65"/>
    <mergeCell ref="E65:G65"/>
    <mergeCell ref="H65:M65"/>
    <mergeCell ref="A135:M135"/>
    <mergeCell ref="A94:M94"/>
    <mergeCell ref="A95:A96"/>
    <mergeCell ref="B95:D95"/>
    <mergeCell ref="E95:G95"/>
    <mergeCell ref="H95:M95"/>
    <mergeCell ref="A106:M106"/>
    <mergeCell ref="A107:A108"/>
    <mergeCell ref="B107:D107"/>
    <mergeCell ref="E107:G107"/>
    <mergeCell ref="H107:M107"/>
    <mergeCell ref="A120:M120"/>
    <mergeCell ref="A121:A122"/>
    <mergeCell ref="B121:D121"/>
    <mergeCell ref="E121:G121"/>
    <mergeCell ref="H121:M121"/>
  </mergeCells>
  <pageMargins left="0.51181102362204722" right="0.51181102362204722" top="0.78740157480314965" bottom="0.78740157480314965" header="0.31496062992125984" footer="0.31496062992125984"/>
  <pageSetup paperSize="9" orientation="landscape" r:id="rId1"/>
  <ignoredErrors>
    <ignoredError sqref="J39:J47 L39:L47 L9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I12" sqref="I12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48" t="s">
        <v>36</v>
      </c>
      <c r="B1" s="49" t="s">
        <v>35</v>
      </c>
      <c r="C1" s="49" t="s">
        <v>34</v>
      </c>
      <c r="D1" s="48" t="s">
        <v>21</v>
      </c>
      <c r="E1" s="49" t="s">
        <v>33</v>
      </c>
    </row>
    <row r="2" spans="1:5">
      <c r="A2" s="44" t="s">
        <v>37</v>
      </c>
      <c r="E2" s="45">
        <v>49607.59</v>
      </c>
    </row>
    <row r="3" spans="1:5">
      <c r="A3" s="46" t="s">
        <v>38</v>
      </c>
      <c r="E3" s="47">
        <v>69156.61</v>
      </c>
    </row>
    <row r="4" spans="1:5">
      <c r="A4" s="33" t="s">
        <v>32</v>
      </c>
      <c r="B4" s="35">
        <v>19</v>
      </c>
      <c r="C4" s="35">
        <v>3.5</v>
      </c>
      <c r="D4" s="34">
        <f t="shared" ref="D4:D12" si="0">SUM(B4:C4)</f>
        <v>22.5</v>
      </c>
      <c r="E4" s="30">
        <v>6754.6</v>
      </c>
    </row>
    <row r="5" spans="1:5">
      <c r="A5" s="33" t="s">
        <v>31</v>
      </c>
      <c r="B5" s="35">
        <v>29</v>
      </c>
      <c r="C5" s="35">
        <v>47.5</v>
      </c>
      <c r="D5" s="34">
        <f t="shared" si="0"/>
        <v>76.5</v>
      </c>
      <c r="E5" s="30">
        <v>24573.599999999999</v>
      </c>
    </row>
    <row r="6" spans="1:5">
      <c r="A6" s="33" t="s">
        <v>30</v>
      </c>
      <c r="B6" s="35">
        <v>146.5</v>
      </c>
      <c r="C6" s="35">
        <v>6.5</v>
      </c>
      <c r="D6" s="34">
        <f t="shared" si="0"/>
        <v>153</v>
      </c>
      <c r="E6" s="30">
        <v>41725.699999999997</v>
      </c>
    </row>
    <row r="7" spans="1:5">
      <c r="A7" s="33" t="s">
        <v>29</v>
      </c>
      <c r="B7" s="35">
        <v>343.5</v>
      </c>
      <c r="C7" s="35">
        <v>79</v>
      </c>
      <c r="D7" s="34">
        <f t="shared" si="0"/>
        <v>422.5</v>
      </c>
      <c r="E7" s="30">
        <v>128409.8</v>
      </c>
    </row>
    <row r="8" spans="1:5">
      <c r="A8" t="s">
        <v>28</v>
      </c>
      <c r="B8" s="35">
        <v>151</v>
      </c>
      <c r="C8" s="35">
        <v>25</v>
      </c>
      <c r="D8" s="34">
        <f t="shared" si="0"/>
        <v>176</v>
      </c>
      <c r="E8" s="30">
        <v>54535.3</v>
      </c>
    </row>
    <row r="9" spans="1:5">
      <c r="A9" t="s">
        <v>27</v>
      </c>
      <c r="B9" s="35">
        <v>75</v>
      </c>
      <c r="C9" s="35">
        <v>227.5</v>
      </c>
      <c r="D9" s="34">
        <f t="shared" si="0"/>
        <v>302.5</v>
      </c>
      <c r="E9" s="30">
        <v>74407.600000000006</v>
      </c>
    </row>
    <row r="10" spans="1:5">
      <c r="A10" t="s">
        <v>26</v>
      </c>
      <c r="B10" s="35">
        <v>253</v>
      </c>
      <c r="C10" s="35">
        <v>130.5</v>
      </c>
      <c r="D10" s="34">
        <f t="shared" si="0"/>
        <v>383.5</v>
      </c>
      <c r="E10" s="30">
        <v>113571.2</v>
      </c>
    </row>
    <row r="11" spans="1:5">
      <c r="A11" t="s">
        <v>25</v>
      </c>
      <c r="B11" s="31">
        <v>160</v>
      </c>
      <c r="C11" s="31">
        <v>26</v>
      </c>
      <c r="D11" s="34">
        <f t="shared" si="0"/>
        <v>186</v>
      </c>
      <c r="E11" s="30">
        <v>59572.75</v>
      </c>
    </row>
    <row r="12" spans="1:5">
      <c r="A12" t="s">
        <v>24</v>
      </c>
      <c r="B12" s="31">
        <v>131.5</v>
      </c>
      <c r="C12" s="31">
        <v>57</v>
      </c>
      <c r="D12" s="34">
        <f t="shared" si="0"/>
        <v>188.5</v>
      </c>
      <c r="E12" s="30">
        <v>57856.2</v>
      </c>
    </row>
    <row r="13" spans="1:5">
      <c r="A13" t="s">
        <v>23</v>
      </c>
      <c r="B13" s="32"/>
      <c r="C13" s="32"/>
      <c r="D13" s="31"/>
      <c r="E13" s="30"/>
    </row>
    <row r="14" spans="1:5">
      <c r="A14" t="s">
        <v>22</v>
      </c>
      <c r="B14" s="32"/>
      <c r="C14" s="32"/>
      <c r="D14" s="31"/>
      <c r="E14" s="30"/>
    </row>
    <row r="15" spans="1:5">
      <c r="A15" s="36" t="s">
        <v>41</v>
      </c>
      <c r="B15" s="37">
        <f>AVERAGE(B4:B14)</f>
        <v>145.38888888888889</v>
      </c>
      <c r="C15" s="37">
        <f>AVERAGE(C4:C14)</f>
        <v>66.944444444444443</v>
      </c>
      <c r="D15" s="38">
        <f>SUM(B15:C15)</f>
        <v>212.33333333333331</v>
      </c>
      <c r="E15" s="39">
        <f>AVERAGE(E4:E14)</f>
        <v>62378.527777777781</v>
      </c>
    </row>
    <row r="16" spans="1:5">
      <c r="A16" s="40" t="s">
        <v>21</v>
      </c>
      <c r="B16" s="41">
        <f>SUM(B4:B15)</f>
        <v>1453.8888888888889</v>
      </c>
      <c r="C16" s="41">
        <f>SUM(C4:C15)</f>
        <v>669.44444444444446</v>
      </c>
      <c r="D16" s="42">
        <f>SUM(B16:C16)</f>
        <v>2123.3333333333335</v>
      </c>
      <c r="E16" s="43">
        <f>SUM(E4:E15)</f>
        <v>623785.27777777775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2013-12-11T15:45:55Z</dcterms:modified>
</cp:coreProperties>
</file>