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19" sheetId="1" r:id="rId1"/>
    <sheet name="GRÁFICO TABELA 19" sheetId="4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D8" i="4"/>
  <c r="M33" i="1"/>
  <c r="M34"/>
  <c r="M35"/>
  <c r="M36"/>
  <c r="M37"/>
  <c r="M38"/>
  <c r="M39"/>
  <c r="K33"/>
  <c r="K34"/>
  <c r="K35"/>
  <c r="K36"/>
  <c r="K37"/>
  <c r="K38"/>
  <c r="K39"/>
  <c r="M32"/>
  <c r="K32"/>
  <c r="I33"/>
  <c r="I34"/>
  <c r="I35"/>
  <c r="I36"/>
  <c r="I37"/>
  <c r="I38"/>
  <c r="I39"/>
  <c r="I32"/>
  <c r="J40"/>
  <c r="H40"/>
  <c r="G40"/>
  <c r="L40" s="1"/>
  <c r="F40"/>
  <c r="E40"/>
  <c r="D40"/>
  <c r="C40"/>
  <c r="B40"/>
  <c r="D7" i="4"/>
  <c r="J28" i="1"/>
  <c r="K21" s="1"/>
  <c r="H28"/>
  <c r="I22" s="1"/>
  <c r="G28"/>
  <c r="F28"/>
  <c r="E28"/>
  <c r="D28"/>
  <c r="C28"/>
  <c r="B28"/>
  <c r="D6" i="4"/>
  <c r="D5"/>
  <c r="J16" i="1"/>
  <c r="K14" s="1"/>
  <c r="H16"/>
  <c r="G16"/>
  <c r="F16"/>
  <c r="E16"/>
  <c r="D16"/>
  <c r="C16"/>
  <c r="B16"/>
  <c r="B17" i="4"/>
  <c r="B18" s="1"/>
  <c r="C17"/>
  <c r="C18" s="1"/>
  <c r="E17"/>
  <c r="E18" s="1"/>
  <c r="B7" i="1"/>
  <c r="C7"/>
  <c r="D7"/>
  <c r="E7"/>
  <c r="F7"/>
  <c r="G7"/>
  <c r="H7"/>
  <c r="I6" s="1"/>
  <c r="J7"/>
  <c r="K5" s="1"/>
  <c r="K12" l="1"/>
  <c r="K6"/>
  <c r="K7" s="1"/>
  <c r="K40"/>
  <c r="I27"/>
  <c r="I25"/>
  <c r="I23"/>
  <c r="I21"/>
  <c r="K26"/>
  <c r="K24"/>
  <c r="K22"/>
  <c r="I20"/>
  <c r="I26"/>
  <c r="I24"/>
  <c r="K20"/>
  <c r="K27"/>
  <c r="K25"/>
  <c r="K23"/>
  <c r="L28"/>
  <c r="I5"/>
  <c r="I7" s="1"/>
  <c r="I15"/>
  <c r="I13"/>
  <c r="K28"/>
  <c r="L16"/>
  <c r="I12"/>
  <c r="I16" s="1"/>
  <c r="I14"/>
  <c r="K15"/>
  <c r="K16" s="1"/>
  <c r="K13"/>
  <c r="I28"/>
  <c r="L7"/>
  <c r="D18" i="4"/>
  <c r="D17"/>
  <c r="M21" i="1" l="1"/>
  <c r="M23"/>
  <c r="M25"/>
  <c r="M27"/>
  <c r="M22"/>
  <c r="M24"/>
  <c r="M26"/>
  <c r="M20"/>
  <c r="I40"/>
  <c r="M6"/>
  <c r="M5"/>
  <c r="M14"/>
  <c r="M12"/>
  <c r="M15"/>
  <c r="M13"/>
  <c r="M40" l="1"/>
  <c r="M16"/>
  <c r="M28"/>
  <c r="M7"/>
</calcChain>
</file>

<file path=xl/sharedStrings.xml><?xml version="1.0" encoding="utf-8"?>
<sst xmlns="http://schemas.openxmlformats.org/spreadsheetml/2006/main" count="119" uniqueCount="46">
  <si>
    <t xml:space="preserve">Centro de Custo </t>
  </si>
  <si>
    <t>AUDITORIA</t>
  </si>
  <si>
    <t>OUTROS FINS</t>
  </si>
  <si>
    <t>T O T A L</t>
  </si>
  <si>
    <t>Qte.
Diárias</t>
  </si>
  <si>
    <t>Qte.
Servidores</t>
  </si>
  <si>
    <t>Custo</t>
  </si>
  <si>
    <t>%</t>
  </si>
  <si>
    <t xml:space="preserve">DIR. DE ADM. E FINANÇAS - DAF </t>
  </si>
  <si>
    <t xml:space="preserve">DIR. DE CONTR. DOS MUNICÍPIOS - DMU </t>
  </si>
  <si>
    <t xml:space="preserve">DIRETORIA DE ATIVIDADES ESPECIAIS - DAE </t>
  </si>
  <si>
    <t>FONTE: Diretoria de Administração e Finanças -  DAF</t>
  </si>
  <si>
    <t xml:space="preserve">GAB. DO PRESIDENTE - GAP </t>
  </si>
  <si>
    <t xml:space="preserve">GABINETE DE CONSELHEIROS - GAC </t>
  </si>
  <si>
    <t>TABELA 19 - UTILIZAÇÃO DE DIÁRIAS POR CENTRO DE CUSTOS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</si>
  <si>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</si>
  <si>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</si>
  <si>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</si>
  <si>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</si>
  <si>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</si>
  <si>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</si>
  <si>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</si>
  <si>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</si>
  <si>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</si>
  <si>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</si>
  <si>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</si>
  <si>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VALOR
MENSAL</t>
  </si>
  <si>
    <t>Outros
Fins</t>
  </si>
  <si>
    <t>Auditoria/
Inspeções</t>
  </si>
  <si>
    <t>MÊS</t>
  </si>
  <si>
    <t>Méd. 2011</t>
  </si>
  <si>
    <t>Méd. 2012</t>
  </si>
  <si>
    <t>Méd. 2013</t>
  </si>
  <si>
    <t>FEV</t>
  </si>
  <si>
    <t>JAN</t>
  </si>
  <si>
    <t>Méd./Mês 2014</t>
  </si>
  <si>
    <t>Mês: Fev / 2014</t>
  </si>
  <si>
    <t>Mês: Jan / 2014</t>
  </si>
  <si>
    <t>Mês: Mar / 2014</t>
  </si>
  <si>
    <t xml:space="preserve">DIRETORIA DE CONTROLE DE ATOS DE PESSOAL (DAP) - DAP </t>
  </si>
  <si>
    <t xml:space="preserve">DIRETORIA DE CONTROLE DE LICITAÇÕES E CONTRATAÇÕES - DLC </t>
  </si>
  <si>
    <t xml:space="preserve">DIRETORIA DE INFORMÁTICA - DIN </t>
  </si>
  <si>
    <t xml:space="preserve">PRESIDÊNCIA (GAP) - ACOM - ACOM </t>
  </si>
  <si>
    <t>Mês: Abr / 2014</t>
  </si>
  <si>
    <t xml:space="preserve">DIR. DE CONTR. ADM. ESTADUAL - DCE </t>
  </si>
  <si>
    <t xml:space="preserve">GAB. PRESIDÊNCIA E COORD. GERAL - GAP/AUDI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</si>
</sst>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/>
      <top style="medium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/>
      <top style="thin">
        <color rgb="FFC00000"/>
      </top>
      <bottom style="medium">
        <color rgb="FFC00000"/>
      </bottom>
      <diagonal/>
    </border>
    <border>
      <left/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right" indent="3"/>
    </xf>
    <xf numFmtId="43" fontId="4" fillId="0" borderId="0" xfId="1" applyFont="1" applyFill="1" applyBorder="1" applyAlignment="1"/>
    <xf numFmtId="2" fontId="4" fillId="0" borderId="0" xfId="0" applyNumberFormat="1" applyFont="1"/>
    <xf numFmtId="0" fontId="0" fillId="4" borderId="0" xfId="0" applyFill="1" applyBorder="1"/>
    <xf numFmtId="0" fontId="3" fillId="5" borderId="5" xfId="0" applyFont="1" applyFill="1" applyBorder="1" applyAlignment="1">
      <alignment horizontal="center" vertical="center" wrapText="1"/>
    </xf>
    <xf numFmtId="43" fontId="3" fillId="5" borderId="5" xfId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/>
    </xf>
    <xf numFmtId="43" fontId="2" fillId="7" borderId="8" xfId="1" applyFont="1" applyFill="1" applyBorder="1"/>
    <xf numFmtId="2" fontId="2" fillId="7" borderId="8" xfId="0" applyNumberFormat="1" applyFont="1" applyFill="1" applyBorder="1" applyAlignment="1"/>
    <xf numFmtId="43" fontId="2" fillId="7" borderId="8" xfId="1" applyFont="1" applyFill="1" applyBorder="1" applyAlignment="1"/>
    <xf numFmtId="43" fontId="0" fillId="0" borderId="0" xfId="1" applyFont="1"/>
    <xf numFmtId="0" fontId="0" fillId="0" borderId="0" xfId="0" applyFont="1"/>
    <xf numFmtId="164" fontId="0" fillId="0" borderId="0" xfId="1" applyNumberFormat="1" applyFont="1" applyAlignment="1">
      <alignment horizontal="center"/>
    </xf>
    <xf numFmtId="0" fontId="0" fillId="7" borderId="12" xfId="0" applyFill="1" applyBorder="1" applyAlignment="1">
      <alignment wrapText="1"/>
    </xf>
    <xf numFmtId="43" fontId="0" fillId="7" borderId="12" xfId="1" applyFont="1" applyFill="1" applyBorder="1"/>
    <xf numFmtId="0" fontId="0" fillId="6" borderId="12" xfId="0" applyFont="1" applyFill="1" applyBorder="1" applyAlignment="1">
      <alignment horizontal="center"/>
    </xf>
    <xf numFmtId="1" fontId="0" fillId="6" borderId="12" xfId="0" applyNumberFormat="1" applyFill="1" applyBorder="1" applyAlignment="1">
      <alignment horizontal="center"/>
    </xf>
    <xf numFmtId="1" fontId="0" fillId="6" borderId="12" xfId="1" applyNumberFormat="1" applyFont="1" applyFill="1" applyBorder="1" applyAlignment="1">
      <alignment horizontal="center"/>
    </xf>
    <xf numFmtId="43" fontId="0" fillId="6" borderId="12" xfId="1" applyFont="1" applyFill="1" applyBorder="1"/>
    <xf numFmtId="0" fontId="0" fillId="8" borderId="0" xfId="0" applyFill="1" applyAlignment="1">
      <alignment wrapText="1"/>
    </xf>
    <xf numFmtId="43" fontId="0" fillId="8" borderId="0" xfId="0" applyNumberFormat="1" applyFill="1"/>
    <xf numFmtId="0" fontId="0" fillId="2" borderId="0" xfId="0" applyFill="1" applyAlignment="1">
      <alignment wrapText="1"/>
    </xf>
    <xf numFmtId="43" fontId="0" fillId="2" borderId="0" xfId="0" applyNumberFormat="1" applyFill="1"/>
    <xf numFmtId="0" fontId="3" fillId="9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7" borderId="12" xfId="0" applyNumberFormat="1" applyFill="1" applyBorder="1" applyAlignment="1">
      <alignment horizontal="center"/>
    </xf>
    <xf numFmtId="164" fontId="0" fillId="7" borderId="12" xfId="1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2" fillId="7" borderId="8" xfId="0" applyFont="1" applyFill="1" applyBorder="1" applyAlignment="1">
      <alignment horizontal="right" indent="3"/>
    </xf>
    <xf numFmtId="164" fontId="4" fillId="0" borderId="0" xfId="0" applyNumberFormat="1" applyFont="1" applyAlignment="1">
      <alignment horizontal="right" indent="1"/>
    </xf>
    <xf numFmtId="2" fontId="2" fillId="7" borderId="8" xfId="0" applyNumberFormat="1" applyFont="1" applyFill="1" applyBorder="1" applyAlignment="1">
      <alignment horizontal="right" indent="1"/>
    </xf>
    <xf numFmtId="0" fontId="7" fillId="0" borderId="11" xfId="0" applyNumberFormat="1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en-US" sz="1400"/>
              <a:t>Quantidade de diárias/mês</a:t>
            </a:r>
          </a:p>
          <a:p>
            <a:pPr>
              <a:defRPr/>
            </a:pPr>
            <a:r>
              <a:rPr lang="en-US" sz="1000" b="0" i="1"/>
              <a:t>Período: Janeiro -  Abril /</a:t>
            </a:r>
            <a:r>
              <a:rPr lang="en-US" sz="1000" b="0" i="1" baseline="0"/>
              <a:t> 2014</a:t>
            </a:r>
            <a:endParaRPr lang="en-US" sz="1000" b="0" i="1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Auditoria/Inspeção</c:v>
          </c:tx>
          <c:cat>
            <c:strRef>
              <c:f>'GRÁFICO TABELA 19'!$A$5:$A$17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2014</c:v>
                </c:pt>
              </c:strCache>
            </c:strRef>
          </c:cat>
          <c:val>
            <c:numRef>
              <c:f>'GRÁFICO TABELA 19'!$B$5:$B$17</c:f>
              <c:numCache>
                <c:formatCode>0.0</c:formatCode>
                <c:ptCount val="13"/>
                <c:pt idx="0">
                  <c:v>0</c:v>
                </c:pt>
                <c:pt idx="1">
                  <c:v>50</c:v>
                </c:pt>
                <c:pt idx="2">
                  <c:v>61</c:v>
                </c:pt>
                <c:pt idx="3">
                  <c:v>90</c:v>
                </c:pt>
                <c:pt idx="12">
                  <c:v>50.25</c:v>
                </c:pt>
              </c:numCache>
            </c:numRef>
          </c:val>
        </c:ser>
        <c:ser>
          <c:idx val="1"/>
          <c:order val="1"/>
          <c:tx>
            <c:v>Outros fins</c:v>
          </c:tx>
          <c:cat>
            <c:strRef>
              <c:f>'GRÁFICO TABELA 19'!$A$5:$A$17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2014</c:v>
                </c:pt>
              </c:strCache>
            </c:strRef>
          </c:cat>
          <c:val>
            <c:numRef>
              <c:f>'GRÁFICO TABELA 19'!$C$5:$C$17</c:f>
              <c:numCache>
                <c:formatCode>0.0</c:formatCode>
                <c:ptCount val="13"/>
                <c:pt idx="0">
                  <c:v>4.5</c:v>
                </c:pt>
                <c:pt idx="1">
                  <c:v>6</c:v>
                </c:pt>
                <c:pt idx="2">
                  <c:v>21.5</c:v>
                </c:pt>
                <c:pt idx="3">
                  <c:v>47</c:v>
                </c:pt>
                <c:pt idx="12">
                  <c:v>19.75</c:v>
                </c:pt>
              </c:numCache>
            </c:numRef>
          </c:val>
        </c:ser>
        <c:marker val="1"/>
        <c:axId val="79589376"/>
        <c:axId val="79590912"/>
      </c:lineChart>
      <c:catAx>
        <c:axId val="79589376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9590912"/>
        <c:crosses val="autoZero"/>
        <c:auto val="1"/>
        <c:lblAlgn val="ctr"/>
        <c:lblOffset val="100"/>
      </c:catAx>
      <c:valAx>
        <c:axId val="79590912"/>
        <c:scaling>
          <c:orientation val="minMax"/>
        </c:scaling>
        <c:axPos val="l"/>
        <c:majorGridlines/>
        <c:numFmt formatCode="0.0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9589376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plotArea>
    <c:legend>
      <c:legendPos val="b"/>
      <c:layout/>
    </c:legend>
    <c:plotVisOnly val="1"/>
  </c:chart>
  <c:spPr>
    <a:solidFill>
      <a:srgbClr val="92D05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91" footer="0.3149606200000039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Custo Mensal com Diárias</a:t>
            </a:r>
          </a:p>
          <a:p>
            <a:pPr>
              <a:defRPr/>
            </a:pPr>
            <a:r>
              <a:rPr lang="pt-BR" sz="1000" b="0" i="1"/>
              <a:t>Período: Janeiro -  Abril /2014</a:t>
            </a:r>
          </a:p>
        </c:rich>
      </c:tx>
      <c:layout>
        <c:manualLayout>
          <c:xMode val="edge"/>
          <c:yMode val="edge"/>
          <c:x val="0.29776474093817767"/>
          <c:y val="3.2619765266114355E-2"/>
        </c:manualLayout>
      </c:layout>
    </c:title>
    <c:view3D>
      <c:rAngAx val="1"/>
    </c:view3D>
    <c:floor>
      <c:spPr>
        <a:solidFill>
          <a:srgbClr val="008000"/>
        </a:solidFill>
      </c:spPr>
    </c:floor>
    <c:sideWall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sideWall>
    <c:backWall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0.14082099345029231"/>
          <c:y val="0.20607860291973307"/>
          <c:w val="0.83058900719641182"/>
          <c:h val="0.67644897329011311"/>
        </c:manualLayout>
      </c:layout>
      <c:bar3DChart>
        <c:barDir val="col"/>
        <c:grouping val="clustered"/>
        <c:varyColors val="1"/>
        <c:ser>
          <c:idx val="0"/>
          <c:order val="0"/>
          <c:dLbls>
            <c:dLbl>
              <c:idx val="0"/>
              <c:layout>
                <c:manualLayout>
                  <c:x val="2.5990908502997352E-3"/>
                  <c:y val="0.2352941176470589"/>
                </c:manualLayout>
              </c:layout>
              <c:showVal val="1"/>
            </c:dLbl>
            <c:dLbl>
              <c:idx val="1"/>
              <c:layout>
                <c:manualLayout>
                  <c:x val="2.5990908502997352E-3"/>
                  <c:y val="0.24277452935714661"/>
                </c:manualLayout>
              </c:layout>
              <c:showVal val="1"/>
            </c:dLbl>
            <c:dLbl>
              <c:idx val="2"/>
              <c:layout>
                <c:manualLayout>
                  <c:x val="2.5990908502997352E-3"/>
                  <c:y val="0.19979028316267897"/>
                </c:manualLayout>
              </c:layout>
              <c:showVal val="1"/>
            </c:dLbl>
            <c:dLbl>
              <c:idx val="3"/>
              <c:layout>
                <c:manualLayout>
                  <c:x val="2.5990908502997352E-3"/>
                  <c:y val="6.0763944628590858E-3"/>
                </c:manualLayout>
              </c:layout>
              <c:showVal val="1"/>
            </c:dLbl>
            <c:dLbl>
              <c:idx val="4"/>
              <c:layout>
                <c:manualLayout>
                  <c:x val="5.1981817005994687E-3"/>
                  <c:y val="0.17008542782620137"/>
                </c:manualLayout>
              </c:layout>
              <c:showVal val="1"/>
            </c:dLbl>
            <c:dLbl>
              <c:idx val="5"/>
              <c:layout>
                <c:manualLayout>
                  <c:x val="2.5990908502997352E-3"/>
                  <c:y val="0.2570806100217865"/>
                </c:manualLayout>
              </c:layout>
              <c:showVal val="1"/>
            </c:dLbl>
            <c:dLbl>
              <c:idx val="6"/>
              <c:layout>
                <c:manualLayout>
                  <c:x val="2.5990908502997352E-3"/>
                  <c:y val="0.22486062755805067"/>
                </c:manualLayout>
              </c:layout>
              <c:showVal val="1"/>
            </c:dLbl>
            <c:dLbl>
              <c:idx val="7"/>
              <c:layout>
                <c:manualLayout>
                  <c:x val="5.1981817005994687E-3"/>
                  <c:y val="0.29629629629629628"/>
                </c:manualLayout>
              </c:layout>
              <c:showVal val="1"/>
            </c:dLbl>
            <c:dLbl>
              <c:idx val="8"/>
              <c:layout>
                <c:manualLayout>
                  <c:x val="2.5990908502997352E-3"/>
                  <c:y val="0.18736383442265794"/>
                </c:manualLayout>
              </c:layout>
              <c:showVal val="1"/>
            </c:dLbl>
            <c:dLbl>
              <c:idx val="9"/>
              <c:layout>
                <c:manualLayout>
                  <c:x val="5.1981817005994687E-3"/>
                  <c:y val="0.20043572984749597"/>
                </c:manualLayout>
              </c:layout>
              <c:showVal val="1"/>
            </c:dLbl>
            <c:dLbl>
              <c:idx val="10"/>
              <c:layout>
                <c:manualLayout>
                  <c:x val="2.5990908502997352E-3"/>
                  <c:y val="0.21350762527233141"/>
                </c:manualLayout>
              </c:layout>
              <c:showVal val="1"/>
            </c:dLbl>
            <c:dLbl>
              <c:idx val="12"/>
              <c:layout>
                <c:manualLayout>
                  <c:x val="2.5990908502997352E-3"/>
                  <c:y val="-6.395849841203392E-3"/>
                </c:manualLayout>
              </c:layout>
              <c:showVal val="1"/>
            </c:dLbl>
            <c:txPr>
              <a:bodyPr rot="-5400000" vert="horz"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Val val="1"/>
          </c:dLbls>
          <c:cat>
            <c:strRef>
              <c:f>'GRÁFICO TABELA 19'!$A$2:$A$17</c:f>
              <c:strCache>
                <c:ptCount val="16"/>
                <c:pt idx="0">
                  <c:v>Méd. 2011</c:v>
                </c:pt>
                <c:pt idx="1">
                  <c:v>Méd. 2012</c:v>
                </c:pt>
                <c:pt idx="2">
                  <c:v>Méd. 2013</c:v>
                </c:pt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MAIO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Méd./Mês 2014</c:v>
                </c:pt>
              </c:strCache>
            </c:strRef>
          </c:cat>
          <c:val>
            <c:numRef>
              <c:f>'GRÁFICO TABELA 19'!$E$2:$E$17</c:f>
              <c:numCache>
                <c:formatCode>_-* #,##0.00_-;\-* #,##0.00_-;_-* "-"??_-;_-@_-</c:formatCode>
                <c:ptCount val="16"/>
                <c:pt idx="0">
                  <c:v>49607.59</c:v>
                </c:pt>
                <c:pt idx="1">
                  <c:v>69156.61</c:v>
                </c:pt>
                <c:pt idx="2">
                  <c:v>61008.99</c:v>
                </c:pt>
                <c:pt idx="3">
                  <c:v>1947</c:v>
                </c:pt>
                <c:pt idx="4">
                  <c:v>17509.8</c:v>
                </c:pt>
                <c:pt idx="5">
                  <c:v>30068.97</c:v>
                </c:pt>
                <c:pt idx="6">
                  <c:v>45648.3</c:v>
                </c:pt>
                <c:pt idx="15">
                  <c:v>23793.517500000002</c:v>
                </c:pt>
              </c:numCache>
            </c:numRef>
          </c:val>
        </c:ser>
        <c:shape val="cylinder"/>
        <c:axId val="79612160"/>
        <c:axId val="79622144"/>
        <c:axId val="0"/>
      </c:bar3DChart>
      <c:catAx>
        <c:axId val="79612160"/>
        <c:scaling>
          <c:orientation val="minMax"/>
        </c:scaling>
        <c:axPos val="b"/>
        <c:tickLblPos val="nextTo"/>
        <c:txPr>
          <a:bodyPr/>
          <a:lstStyle/>
          <a:p>
            <a:pPr>
              <a:defRPr sz="500" b="1"/>
            </a:pPr>
            <a:endParaRPr lang="pt-BR"/>
          </a:p>
        </c:txPr>
        <c:crossAx val="79622144"/>
        <c:crosses val="autoZero"/>
        <c:auto val="1"/>
        <c:lblAlgn val="ctr"/>
        <c:lblOffset val="100"/>
      </c:catAx>
      <c:valAx>
        <c:axId val="79622144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9612160"/>
        <c:crosses val="autoZero"/>
        <c:crossBetween val="between"/>
      </c:valAx>
    </c:plotArea>
    <c:plotVisOnly val="1"/>
  </c:chart>
  <c:spPr>
    <a:gradFill>
      <a:gsLst>
        <a:gs pos="0">
          <a:srgbClr val="5E9EFF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bevel/>
    </a:ln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402" footer="0.314960620000004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19</xdr:row>
      <xdr:rowOff>76199</xdr:rowOff>
    </xdr:from>
    <xdr:to>
      <xdr:col>6</xdr:col>
      <xdr:colOff>380999</xdr:colOff>
      <xdr:row>35</xdr:row>
      <xdr:rowOff>161924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342900</xdr:colOff>
      <xdr:row>19</xdr:row>
      <xdr:rowOff>104774</xdr:rowOff>
    </xdr:from>
    <xdr:to>
      <xdr:col>15</xdr:col>
      <xdr:colOff>352424</xdr:colOff>
      <xdr:row>35</xdr:row>
      <xdr:rowOff>171450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1"/>
  <sheetViews>
    <sheetView tabSelected="1" topLeftCell="A15" workbookViewId="0">
      <selection activeCell="C42" sqref="C42"/>
    </sheetView>
  </sheetViews>
  <sheetFormatPr defaultRowHeight="15"/>
  <cols>
    <col min="1" max="1" width="51.85546875" bestFit="1" customWidth="1"/>
    <col min="2" max="2" width="11" bestFit="1" customWidth="1"/>
    <col min="4" max="4" width="13.42578125" customWidth="1"/>
    <col min="7" max="7" width="10.5703125" bestFit="1" customWidth="1"/>
    <col min="12" max="12" width="11.7109375" customWidth="1"/>
  </cols>
  <sheetData>
    <row r="1" spans="1:13" ht="30" customHeight="1">
      <c r="A1" s="44" t="s">
        <v>14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s="5" customFormat="1" ht="22.5" customHeight="1" thickBot="1">
      <c r="A2" s="39" t="s">
        <v>37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>
      <c r="A3" s="40" t="s">
        <v>0</v>
      </c>
      <c r="B3" s="42" t="s">
        <v>1</v>
      </c>
      <c r="C3" s="42"/>
      <c r="D3" s="42"/>
      <c r="E3" s="42" t="s">
        <v>2</v>
      </c>
      <c r="F3" s="42"/>
      <c r="G3" s="42"/>
      <c r="H3" s="42" t="s">
        <v>3</v>
      </c>
      <c r="I3" s="42"/>
      <c r="J3" s="42"/>
      <c r="K3" s="42"/>
      <c r="L3" s="42"/>
      <c r="M3" s="43"/>
    </row>
    <row r="4" spans="1:13" ht="27.75" customHeight="1" thickBot="1">
      <c r="A4" s="41"/>
      <c r="B4" s="6" t="s">
        <v>4</v>
      </c>
      <c r="C4" s="6" t="s">
        <v>5</v>
      </c>
      <c r="D4" s="7" t="s">
        <v>6</v>
      </c>
      <c r="E4" s="6" t="s">
        <v>4</v>
      </c>
      <c r="F4" s="6" t="s">
        <v>5</v>
      </c>
      <c r="G4" s="8" t="s">
        <v>6</v>
      </c>
      <c r="H4" s="6" t="s">
        <v>4</v>
      </c>
      <c r="I4" s="6" t="s">
        <v>7</v>
      </c>
      <c r="J4" s="6" t="s">
        <v>5</v>
      </c>
      <c r="K4" s="6" t="s">
        <v>7</v>
      </c>
      <c r="L4" s="8" t="s">
        <v>6</v>
      </c>
      <c r="M4" s="9" t="s">
        <v>7</v>
      </c>
    </row>
    <row r="5" spans="1:13">
      <c r="A5" s="1" t="s">
        <v>9</v>
      </c>
      <c r="B5" s="33">
        <v>0</v>
      </c>
      <c r="C5" s="33">
        <v>0</v>
      </c>
      <c r="D5" s="3">
        <v>0</v>
      </c>
      <c r="E5" s="34">
        <v>4</v>
      </c>
      <c r="F5" s="33">
        <v>2</v>
      </c>
      <c r="G5" s="3">
        <v>1852</v>
      </c>
      <c r="H5" s="34">
        <v>4</v>
      </c>
      <c r="I5" s="4">
        <f>+(H5/H$7)*100</f>
        <v>88.888888888888886</v>
      </c>
      <c r="J5" s="33">
        <v>2</v>
      </c>
      <c r="K5" s="4">
        <f>+(J5/J$7)*100</f>
        <v>66.666666666666657</v>
      </c>
      <c r="L5" s="3">
        <v>1852</v>
      </c>
      <c r="M5" s="4">
        <f>+(L5/L$7)*100</f>
        <v>95.120698510529024</v>
      </c>
    </row>
    <row r="6" spans="1:13" ht="15.75" thickBot="1">
      <c r="A6" s="1" t="s">
        <v>12</v>
      </c>
      <c r="B6" s="33">
        <v>0</v>
      </c>
      <c r="C6" s="33">
        <v>0</v>
      </c>
      <c r="D6" s="3">
        <v>0</v>
      </c>
      <c r="E6" s="34">
        <v>0.5</v>
      </c>
      <c r="F6" s="33">
        <v>1</v>
      </c>
      <c r="G6" s="3">
        <v>95</v>
      </c>
      <c r="H6" s="34">
        <v>0.5</v>
      </c>
      <c r="I6" s="4">
        <f>+(H6/H$7)*100</f>
        <v>11.111111111111111</v>
      </c>
      <c r="J6" s="33">
        <v>1</v>
      </c>
      <c r="K6" s="4">
        <f>+(J6/J$7)*100</f>
        <v>33.333333333333329</v>
      </c>
      <c r="L6" s="3">
        <v>95</v>
      </c>
      <c r="M6" s="4">
        <f>+(L6/L$7)*100</f>
        <v>4.879301489470981</v>
      </c>
    </row>
    <row r="7" spans="1:13" ht="15.75" thickBot="1">
      <c r="A7" s="10" t="s">
        <v>3</v>
      </c>
      <c r="B7" s="11">
        <f t="shared" ref="B7:K7" si="0">SUM(B5:B6)</f>
        <v>0</v>
      </c>
      <c r="C7" s="11">
        <f t="shared" si="0"/>
        <v>0</v>
      </c>
      <c r="D7" s="12">
        <f t="shared" si="0"/>
        <v>0</v>
      </c>
      <c r="E7" s="11">
        <f t="shared" si="0"/>
        <v>4.5</v>
      </c>
      <c r="F7" s="11">
        <f t="shared" si="0"/>
        <v>3</v>
      </c>
      <c r="G7" s="12">
        <f t="shared" si="0"/>
        <v>1947</v>
      </c>
      <c r="H7" s="11">
        <f t="shared" si="0"/>
        <v>4.5</v>
      </c>
      <c r="I7" s="13">
        <f t="shared" si="0"/>
        <v>100</v>
      </c>
      <c r="J7" s="11">
        <f t="shared" si="0"/>
        <v>3</v>
      </c>
      <c r="K7" s="13">
        <f t="shared" si="0"/>
        <v>99.999999999999986</v>
      </c>
      <c r="L7" s="14">
        <f t="shared" ref="L7" si="1">G7+D7</f>
        <v>1947</v>
      </c>
      <c r="M7" s="13">
        <f>SUM(M5:M6)</f>
        <v>100</v>
      </c>
    </row>
    <row r="8" spans="1:13">
      <c r="A8" s="38" t="s">
        <v>11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9" spans="1:13" s="5" customFormat="1" ht="22.5" customHeight="1" thickBot="1">
      <c r="A9" s="39" t="s">
        <v>36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</row>
    <row r="10" spans="1:13">
      <c r="A10" s="40" t="s">
        <v>0</v>
      </c>
      <c r="B10" s="42" t="s">
        <v>1</v>
      </c>
      <c r="C10" s="42"/>
      <c r="D10" s="42"/>
      <c r="E10" s="42" t="s">
        <v>2</v>
      </c>
      <c r="F10" s="42"/>
      <c r="G10" s="42"/>
      <c r="H10" s="42" t="s">
        <v>3</v>
      </c>
      <c r="I10" s="42"/>
      <c r="J10" s="42"/>
      <c r="K10" s="42"/>
      <c r="L10" s="42"/>
      <c r="M10" s="43"/>
    </row>
    <row r="11" spans="1:13" ht="27.75" customHeight="1" thickBot="1">
      <c r="A11" s="41"/>
      <c r="B11" s="6" t="s">
        <v>4</v>
      </c>
      <c r="C11" s="6" t="s">
        <v>5</v>
      </c>
      <c r="D11" s="7" t="s">
        <v>6</v>
      </c>
      <c r="E11" s="6" t="s">
        <v>4</v>
      </c>
      <c r="F11" s="6" t="s">
        <v>5</v>
      </c>
      <c r="G11" s="8" t="s">
        <v>6</v>
      </c>
      <c r="H11" s="6" t="s">
        <v>4</v>
      </c>
      <c r="I11" s="6" t="s">
        <v>7</v>
      </c>
      <c r="J11" s="6" t="s">
        <v>5</v>
      </c>
      <c r="K11" s="6" t="s">
        <v>7</v>
      </c>
      <c r="L11" s="8" t="s">
        <v>6</v>
      </c>
      <c r="M11" s="9" t="s">
        <v>7</v>
      </c>
    </row>
    <row r="12" spans="1:13">
      <c r="A12" s="1" t="s">
        <v>8</v>
      </c>
      <c r="B12" s="2">
        <v>7</v>
      </c>
      <c r="C12" s="2">
        <v>4</v>
      </c>
      <c r="D12" s="3">
        <v>1596</v>
      </c>
      <c r="E12" s="2">
        <v>0</v>
      </c>
      <c r="F12" s="2">
        <v>0</v>
      </c>
      <c r="G12" s="3">
        <v>0</v>
      </c>
      <c r="H12" s="2">
        <v>7</v>
      </c>
      <c r="I12" s="36">
        <f>(H12/H$16)*100</f>
        <v>12.5</v>
      </c>
      <c r="J12" s="2">
        <v>4</v>
      </c>
      <c r="K12" s="36">
        <f>(J12/J$16)*100</f>
        <v>23.52941176470588</v>
      </c>
      <c r="L12" s="3">
        <v>1596</v>
      </c>
      <c r="M12" s="36">
        <f>(L12/L$16)*100</f>
        <v>9.1148956584312781</v>
      </c>
    </row>
    <row r="13" spans="1:13">
      <c r="A13" s="1" t="s">
        <v>10</v>
      </c>
      <c r="B13" s="2">
        <v>43</v>
      </c>
      <c r="C13" s="2">
        <v>11</v>
      </c>
      <c r="D13" s="3">
        <v>12280.8</v>
      </c>
      <c r="E13" s="2">
        <v>0</v>
      </c>
      <c r="F13" s="2">
        <v>0</v>
      </c>
      <c r="G13" s="3">
        <v>0</v>
      </c>
      <c r="H13" s="2">
        <v>43</v>
      </c>
      <c r="I13" s="36">
        <f t="shared" ref="I13:I15" si="2">(H13/H$16)*100</f>
        <v>76.785714285714292</v>
      </c>
      <c r="J13" s="2">
        <v>11</v>
      </c>
      <c r="K13" s="36">
        <f t="shared" ref="K13:M15" si="3">(J13/J$16)*100</f>
        <v>64.705882352941174</v>
      </c>
      <c r="L13" s="3">
        <v>12280.8</v>
      </c>
      <c r="M13" s="36">
        <f t="shared" si="3"/>
        <v>70.136723434876473</v>
      </c>
    </row>
    <row r="14" spans="1:13">
      <c r="A14" s="1" t="s">
        <v>12</v>
      </c>
      <c r="B14" s="2">
        <v>0</v>
      </c>
      <c r="C14" s="2">
        <v>0</v>
      </c>
      <c r="D14" s="3">
        <v>0</v>
      </c>
      <c r="E14" s="2">
        <v>3</v>
      </c>
      <c r="F14" s="2">
        <v>1</v>
      </c>
      <c r="G14" s="3">
        <v>1251</v>
      </c>
      <c r="H14" s="2">
        <v>3</v>
      </c>
      <c r="I14" s="36">
        <f t="shared" si="2"/>
        <v>5.3571428571428568</v>
      </c>
      <c r="J14" s="2">
        <v>1</v>
      </c>
      <c r="K14" s="36">
        <f t="shared" si="3"/>
        <v>5.8823529411764701</v>
      </c>
      <c r="L14" s="3">
        <v>1251</v>
      </c>
      <c r="M14" s="36">
        <f t="shared" si="3"/>
        <v>7.1445704691087286</v>
      </c>
    </row>
    <row r="15" spans="1:13" ht="15.75" thickBot="1">
      <c r="A15" s="1" t="s">
        <v>13</v>
      </c>
      <c r="B15" s="2">
        <v>0</v>
      </c>
      <c r="C15" s="2">
        <v>0</v>
      </c>
      <c r="D15" s="3">
        <v>0</v>
      </c>
      <c r="E15" s="2">
        <v>3</v>
      </c>
      <c r="F15" s="2">
        <v>1</v>
      </c>
      <c r="G15" s="3">
        <v>2382</v>
      </c>
      <c r="H15" s="2">
        <v>3</v>
      </c>
      <c r="I15" s="36">
        <f t="shared" si="2"/>
        <v>5.3571428571428568</v>
      </c>
      <c r="J15" s="2">
        <v>1</v>
      </c>
      <c r="K15" s="36">
        <f t="shared" si="3"/>
        <v>5.8823529411764701</v>
      </c>
      <c r="L15" s="3">
        <v>2382</v>
      </c>
      <c r="M15" s="36">
        <f t="shared" si="3"/>
        <v>13.603810437583524</v>
      </c>
    </row>
    <row r="16" spans="1:13" ht="15.75" thickBot="1">
      <c r="A16" s="10" t="s">
        <v>3</v>
      </c>
      <c r="B16" s="35">
        <f t="shared" ref="B16:K16" si="4">SUM(B12:B15)</f>
        <v>50</v>
      </c>
      <c r="C16" s="35">
        <f t="shared" si="4"/>
        <v>15</v>
      </c>
      <c r="D16" s="12">
        <f t="shared" si="4"/>
        <v>13876.8</v>
      </c>
      <c r="E16" s="35">
        <f t="shared" si="4"/>
        <v>6</v>
      </c>
      <c r="F16" s="35">
        <f t="shared" si="4"/>
        <v>2</v>
      </c>
      <c r="G16" s="12">
        <f t="shared" si="4"/>
        <v>3633</v>
      </c>
      <c r="H16" s="35">
        <f t="shared" si="4"/>
        <v>56</v>
      </c>
      <c r="I16" s="37">
        <f t="shared" si="4"/>
        <v>100.00000000000001</v>
      </c>
      <c r="J16" s="35">
        <f t="shared" si="4"/>
        <v>17</v>
      </c>
      <c r="K16" s="37">
        <f t="shared" si="4"/>
        <v>99.999999999999986</v>
      </c>
      <c r="L16" s="14">
        <f t="shared" ref="L16" si="5">G16+D16</f>
        <v>17509.8</v>
      </c>
      <c r="M16" s="37">
        <f>SUM(M12:M15)</f>
        <v>100</v>
      </c>
    </row>
    <row r="17" spans="1:13" s="5" customFormat="1" ht="22.5" customHeight="1" thickBot="1">
      <c r="A17" s="39" t="s">
        <v>38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</row>
    <row r="18" spans="1:13">
      <c r="A18" s="40" t="s">
        <v>0</v>
      </c>
      <c r="B18" s="42" t="s">
        <v>1</v>
      </c>
      <c r="C18" s="42"/>
      <c r="D18" s="42"/>
      <c r="E18" s="42" t="s">
        <v>2</v>
      </c>
      <c r="F18" s="42"/>
      <c r="G18" s="42"/>
      <c r="H18" s="42" t="s">
        <v>3</v>
      </c>
      <c r="I18" s="42"/>
      <c r="J18" s="42"/>
      <c r="K18" s="42"/>
      <c r="L18" s="42"/>
      <c r="M18" s="43"/>
    </row>
    <row r="19" spans="1:13" ht="27.75" customHeight="1" thickBot="1">
      <c r="A19" s="41"/>
      <c r="B19" s="6" t="s">
        <v>4</v>
      </c>
      <c r="C19" s="6" t="s">
        <v>5</v>
      </c>
      <c r="D19" s="7" t="s">
        <v>6</v>
      </c>
      <c r="E19" s="6" t="s">
        <v>4</v>
      </c>
      <c r="F19" s="6" t="s">
        <v>5</v>
      </c>
      <c r="G19" s="8" t="s">
        <v>6</v>
      </c>
      <c r="H19" s="6" t="s">
        <v>4</v>
      </c>
      <c r="I19" s="6" t="s">
        <v>7</v>
      </c>
      <c r="J19" s="6" t="s">
        <v>5</v>
      </c>
      <c r="K19" s="6" t="s">
        <v>7</v>
      </c>
      <c r="L19" s="8" t="s">
        <v>6</v>
      </c>
      <c r="M19" s="9" t="s">
        <v>7</v>
      </c>
    </row>
    <row r="20" spans="1:13">
      <c r="A20" s="1" t="s">
        <v>8</v>
      </c>
      <c r="B20" s="2">
        <v>15</v>
      </c>
      <c r="C20" s="2">
        <v>4</v>
      </c>
      <c r="D20" s="3">
        <v>3420</v>
      </c>
      <c r="E20" s="2">
        <v>0</v>
      </c>
      <c r="F20" s="2">
        <v>0</v>
      </c>
      <c r="G20" s="3">
        <v>0</v>
      </c>
      <c r="H20" s="2">
        <v>15</v>
      </c>
      <c r="I20" s="36">
        <f>(H20/H$28)*100</f>
        <v>18.181818181818183</v>
      </c>
      <c r="J20" s="2">
        <v>4</v>
      </c>
      <c r="K20" s="36">
        <f>(J20/J$28)*100</f>
        <v>15.384615384615385</v>
      </c>
      <c r="L20" s="3">
        <v>3420</v>
      </c>
      <c r="M20" s="36">
        <f>(L20/L$28)*100</f>
        <v>11.373851515366171</v>
      </c>
    </row>
    <row r="21" spans="1:13">
      <c r="A21" s="1" t="s">
        <v>9</v>
      </c>
      <c r="B21" s="2">
        <v>11</v>
      </c>
      <c r="C21" s="2">
        <v>4</v>
      </c>
      <c r="D21" s="3">
        <v>3159</v>
      </c>
      <c r="E21" s="2">
        <v>4</v>
      </c>
      <c r="F21" s="2">
        <v>3</v>
      </c>
      <c r="G21" s="3">
        <v>1518</v>
      </c>
      <c r="H21" s="2">
        <v>15</v>
      </c>
      <c r="I21" s="36">
        <f t="shared" ref="I21:I27" si="6">(H21/H$28)*100</f>
        <v>18.181818181818183</v>
      </c>
      <c r="J21" s="2">
        <v>7</v>
      </c>
      <c r="K21" s="36">
        <f t="shared" ref="K21:K27" si="7">(J21/J$28)*100</f>
        <v>26.923076923076923</v>
      </c>
      <c r="L21" s="3">
        <v>4677</v>
      </c>
      <c r="M21" s="36">
        <f t="shared" ref="M21:M27" si="8">(L21/L$28)*100</f>
        <v>15.55424080039988</v>
      </c>
    </row>
    <row r="22" spans="1:13">
      <c r="A22" s="1" t="s">
        <v>10</v>
      </c>
      <c r="B22" s="2">
        <v>10</v>
      </c>
      <c r="C22" s="2">
        <v>4</v>
      </c>
      <c r="D22" s="3">
        <v>2856</v>
      </c>
      <c r="E22" s="2">
        <v>0</v>
      </c>
      <c r="F22" s="2">
        <v>0</v>
      </c>
      <c r="G22" s="3">
        <v>0</v>
      </c>
      <c r="H22" s="2">
        <v>10</v>
      </c>
      <c r="I22" s="36">
        <f t="shared" si="6"/>
        <v>12.121212121212121</v>
      </c>
      <c r="J22" s="2">
        <v>4</v>
      </c>
      <c r="K22" s="36">
        <f t="shared" si="7"/>
        <v>15.384615384615385</v>
      </c>
      <c r="L22" s="3">
        <v>2856</v>
      </c>
      <c r="M22" s="36">
        <f t="shared" si="8"/>
        <v>9.4981637216040316</v>
      </c>
    </row>
    <row r="23" spans="1:13">
      <c r="A23" s="1" t="s">
        <v>39</v>
      </c>
      <c r="B23" s="2">
        <v>5</v>
      </c>
      <c r="C23" s="2">
        <v>1</v>
      </c>
      <c r="D23" s="3">
        <v>1428</v>
      </c>
      <c r="E23" s="2">
        <v>0</v>
      </c>
      <c r="F23" s="2">
        <v>0</v>
      </c>
      <c r="G23" s="3">
        <v>0</v>
      </c>
      <c r="H23" s="2">
        <v>5</v>
      </c>
      <c r="I23" s="36">
        <f t="shared" si="6"/>
        <v>6.0606060606060606</v>
      </c>
      <c r="J23" s="2">
        <v>1</v>
      </c>
      <c r="K23" s="36">
        <f t="shared" si="7"/>
        <v>3.8461538461538463</v>
      </c>
      <c r="L23" s="3">
        <v>1428</v>
      </c>
      <c r="M23" s="36">
        <f t="shared" si="8"/>
        <v>4.7490818608020158</v>
      </c>
    </row>
    <row r="24" spans="1:13">
      <c r="A24" s="1" t="s">
        <v>40</v>
      </c>
      <c r="B24" s="2">
        <v>20</v>
      </c>
      <c r="C24" s="2">
        <v>4</v>
      </c>
      <c r="D24" s="3">
        <v>5712</v>
      </c>
      <c r="E24" s="2">
        <v>0</v>
      </c>
      <c r="F24" s="2">
        <v>0</v>
      </c>
      <c r="G24" s="3">
        <v>0</v>
      </c>
      <c r="H24" s="2">
        <v>20</v>
      </c>
      <c r="I24" s="36">
        <f t="shared" si="6"/>
        <v>24.242424242424242</v>
      </c>
      <c r="J24" s="2">
        <v>4</v>
      </c>
      <c r="K24" s="36">
        <f t="shared" si="7"/>
        <v>15.384615384615385</v>
      </c>
      <c r="L24" s="3">
        <v>5712</v>
      </c>
      <c r="M24" s="36">
        <f t="shared" si="8"/>
        <v>18.996327443208063</v>
      </c>
    </row>
    <row r="25" spans="1:13">
      <c r="A25" s="1" t="s">
        <v>41</v>
      </c>
      <c r="B25" s="2">
        <v>0</v>
      </c>
      <c r="C25" s="2">
        <v>0</v>
      </c>
      <c r="D25" s="3">
        <v>0</v>
      </c>
      <c r="E25" s="2">
        <v>3.5</v>
      </c>
      <c r="F25" s="2">
        <v>1</v>
      </c>
      <c r="G25" s="3">
        <v>1459.5</v>
      </c>
      <c r="H25" s="2">
        <v>3.5</v>
      </c>
      <c r="I25" s="36">
        <f t="shared" si="6"/>
        <v>4.2424242424242431</v>
      </c>
      <c r="J25" s="2">
        <v>1</v>
      </c>
      <c r="K25" s="36">
        <f t="shared" si="7"/>
        <v>3.8461538461538463</v>
      </c>
      <c r="L25" s="3">
        <v>1459.5</v>
      </c>
      <c r="M25" s="36">
        <f t="shared" si="8"/>
        <v>4.8538410194961781</v>
      </c>
    </row>
    <row r="26" spans="1:13">
      <c r="A26" s="1" t="s">
        <v>13</v>
      </c>
      <c r="B26" s="2">
        <v>0</v>
      </c>
      <c r="C26" s="2">
        <v>0</v>
      </c>
      <c r="D26" s="3">
        <v>0</v>
      </c>
      <c r="E26" s="2">
        <v>11</v>
      </c>
      <c r="F26" s="2">
        <v>3</v>
      </c>
      <c r="G26" s="3">
        <v>9127.4699999999993</v>
      </c>
      <c r="H26" s="2">
        <v>11</v>
      </c>
      <c r="I26" s="36">
        <f t="shared" si="6"/>
        <v>13.333333333333334</v>
      </c>
      <c r="J26" s="2">
        <v>3</v>
      </c>
      <c r="K26" s="36">
        <f t="shared" si="7"/>
        <v>11.538461538461538</v>
      </c>
      <c r="L26" s="3">
        <v>9127.4699999999993</v>
      </c>
      <c r="M26" s="36">
        <f t="shared" si="8"/>
        <v>30.355113593847744</v>
      </c>
    </row>
    <row r="27" spans="1:13" ht="15.75" thickBot="1">
      <c r="A27" s="1" t="s">
        <v>42</v>
      </c>
      <c r="B27" s="2">
        <v>0</v>
      </c>
      <c r="C27" s="2">
        <v>0</v>
      </c>
      <c r="D27" s="3">
        <v>0</v>
      </c>
      <c r="E27" s="2">
        <v>3</v>
      </c>
      <c r="F27" s="2">
        <v>2</v>
      </c>
      <c r="G27" s="3">
        <v>1389</v>
      </c>
      <c r="H27" s="2">
        <v>3</v>
      </c>
      <c r="I27" s="36">
        <f t="shared" si="6"/>
        <v>3.6363636363636362</v>
      </c>
      <c r="J27" s="2">
        <v>2</v>
      </c>
      <c r="K27" s="36">
        <f t="shared" si="7"/>
        <v>7.6923076923076925</v>
      </c>
      <c r="L27" s="3">
        <v>1389</v>
      </c>
      <c r="M27" s="36">
        <f t="shared" si="8"/>
        <v>4.6193800452759106</v>
      </c>
    </row>
    <row r="28" spans="1:13" ht="15.75" thickBot="1">
      <c r="A28" s="10" t="s">
        <v>3</v>
      </c>
      <c r="B28" s="35">
        <f t="shared" ref="B28" si="9">SUM(B20:B27)</f>
        <v>61</v>
      </c>
      <c r="C28" s="35">
        <f t="shared" ref="C28" si="10">SUM(C20:C27)</f>
        <v>17</v>
      </c>
      <c r="D28" s="12">
        <f t="shared" ref="D28" si="11">SUM(D20:D27)</f>
        <v>16575</v>
      </c>
      <c r="E28" s="35">
        <f t="shared" ref="E28" si="12">SUM(E20:E27)</f>
        <v>21.5</v>
      </c>
      <c r="F28" s="35">
        <f t="shared" ref="F28" si="13">SUM(F20:F27)</f>
        <v>9</v>
      </c>
      <c r="G28" s="12">
        <f t="shared" ref="G28" si="14">SUM(G20:G27)</f>
        <v>13493.97</v>
      </c>
      <c r="H28" s="35">
        <f t="shared" ref="H28" si="15">SUM(H20:H27)</f>
        <v>82.5</v>
      </c>
      <c r="I28" s="37">
        <f t="shared" ref="I28" si="16">SUM(I20:I27)</f>
        <v>100</v>
      </c>
      <c r="J28" s="35">
        <f t="shared" ref="J28" si="17">SUM(J20:J27)</f>
        <v>26</v>
      </c>
      <c r="K28" s="37">
        <f t="shared" ref="K28" si="18">SUM(K20:K27)</f>
        <v>99.999999999999986</v>
      </c>
      <c r="L28" s="14">
        <f t="shared" ref="L28" si="19">G28+D28</f>
        <v>30068.97</v>
      </c>
      <c r="M28" s="37">
        <f>SUM(M20:M27)</f>
        <v>100</v>
      </c>
    </row>
    <row r="29" spans="1:13" s="5" customFormat="1" ht="22.5" customHeight="1" thickBot="1">
      <c r="A29" s="39" t="s">
        <v>43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</row>
    <row r="30" spans="1:13">
      <c r="A30" s="40" t="s">
        <v>0</v>
      </c>
      <c r="B30" s="42" t="s">
        <v>1</v>
      </c>
      <c r="C30" s="42"/>
      <c r="D30" s="42"/>
      <c r="E30" s="42" t="s">
        <v>2</v>
      </c>
      <c r="F30" s="42"/>
      <c r="G30" s="42"/>
      <c r="H30" s="42" t="s">
        <v>3</v>
      </c>
      <c r="I30" s="42"/>
      <c r="J30" s="42"/>
      <c r="K30" s="42"/>
      <c r="L30" s="42"/>
      <c r="M30" s="43"/>
    </row>
    <row r="31" spans="1:13" ht="27.75" customHeight="1" thickBot="1">
      <c r="A31" s="41"/>
      <c r="B31" s="6" t="s">
        <v>4</v>
      </c>
      <c r="C31" s="6" t="s">
        <v>5</v>
      </c>
      <c r="D31" s="7" t="s">
        <v>6</v>
      </c>
      <c r="E31" s="6" t="s">
        <v>4</v>
      </c>
      <c r="F31" s="6" t="s">
        <v>5</v>
      </c>
      <c r="G31" s="8" t="s">
        <v>6</v>
      </c>
      <c r="H31" s="6" t="s">
        <v>4</v>
      </c>
      <c r="I31" s="6" t="s">
        <v>7</v>
      </c>
      <c r="J31" s="6" t="s">
        <v>5</v>
      </c>
      <c r="K31" s="6" t="s">
        <v>7</v>
      </c>
      <c r="L31" s="8" t="s">
        <v>6</v>
      </c>
      <c r="M31" s="9" t="s">
        <v>7</v>
      </c>
    </row>
    <row r="32" spans="1:13">
      <c r="A32" s="1" t="s">
        <v>8</v>
      </c>
      <c r="B32" s="2">
        <v>23</v>
      </c>
      <c r="C32" s="2">
        <v>7</v>
      </c>
      <c r="D32" s="3">
        <v>5244</v>
      </c>
      <c r="E32" s="2">
        <v>0</v>
      </c>
      <c r="F32" s="2">
        <v>0</v>
      </c>
      <c r="G32" s="3">
        <v>0</v>
      </c>
      <c r="H32" s="3">
        <v>23</v>
      </c>
      <c r="I32" s="36">
        <f>(H32/H$40)*100</f>
        <v>16.788321167883211</v>
      </c>
      <c r="J32" s="3">
        <v>7</v>
      </c>
      <c r="K32" s="36">
        <f>(J32/J$40)*100</f>
        <v>16.279069767441861</v>
      </c>
      <c r="L32" s="3">
        <v>5244</v>
      </c>
      <c r="M32" s="36">
        <f>(L32/L$40)*100</f>
        <v>11.487831967455525</v>
      </c>
    </row>
    <row r="33" spans="1:13">
      <c r="A33" s="1" t="s">
        <v>44</v>
      </c>
      <c r="B33" s="2">
        <v>36</v>
      </c>
      <c r="C33" s="2">
        <v>10</v>
      </c>
      <c r="D33" s="3">
        <v>10281.6</v>
      </c>
      <c r="E33" s="2">
        <v>12.5</v>
      </c>
      <c r="F33" s="2">
        <v>5</v>
      </c>
      <c r="G33" s="3">
        <v>4424.1000000000004</v>
      </c>
      <c r="H33" s="3">
        <v>48.5</v>
      </c>
      <c r="I33" s="36">
        <f t="shared" ref="I33:I39" si="20">(H33/H$40)*100</f>
        <v>35.401459854014597</v>
      </c>
      <c r="J33" s="3">
        <v>15</v>
      </c>
      <c r="K33" s="36">
        <f t="shared" ref="K33:K39" si="21">(J33/J$40)*100</f>
        <v>34.883720930232556</v>
      </c>
      <c r="L33" s="3">
        <v>14705.7</v>
      </c>
      <c r="M33" s="36">
        <f t="shared" ref="M33:M39" si="22">(L33/L$40)*100</f>
        <v>32.215219405761012</v>
      </c>
    </row>
    <row r="34" spans="1:13">
      <c r="A34" s="1" t="s">
        <v>9</v>
      </c>
      <c r="B34" s="2">
        <v>10</v>
      </c>
      <c r="C34" s="2">
        <v>4</v>
      </c>
      <c r="D34" s="3">
        <v>2856</v>
      </c>
      <c r="E34" s="2">
        <v>9</v>
      </c>
      <c r="F34" s="2">
        <v>4</v>
      </c>
      <c r="G34" s="3">
        <v>4000</v>
      </c>
      <c r="H34" s="3">
        <v>19</v>
      </c>
      <c r="I34" s="36">
        <f t="shared" si="20"/>
        <v>13.868613138686131</v>
      </c>
      <c r="J34" s="3">
        <v>8</v>
      </c>
      <c r="K34" s="36">
        <f t="shared" si="21"/>
        <v>18.604651162790699</v>
      </c>
      <c r="L34" s="3">
        <v>6856</v>
      </c>
      <c r="M34" s="36">
        <f t="shared" si="22"/>
        <v>15.019179246543684</v>
      </c>
    </row>
    <row r="35" spans="1:13">
      <c r="A35" s="1" t="s">
        <v>10</v>
      </c>
      <c r="B35" s="2">
        <v>1</v>
      </c>
      <c r="C35" s="2">
        <v>2</v>
      </c>
      <c r="D35" s="3">
        <v>285.60000000000002</v>
      </c>
      <c r="E35" s="2">
        <v>11</v>
      </c>
      <c r="F35" s="2">
        <v>2</v>
      </c>
      <c r="G35" s="3">
        <v>4587</v>
      </c>
      <c r="H35" s="3">
        <v>12</v>
      </c>
      <c r="I35" s="36">
        <f t="shared" si="20"/>
        <v>8.7591240875912408</v>
      </c>
      <c r="J35" s="3">
        <v>4</v>
      </c>
      <c r="K35" s="36">
        <f t="shared" si="21"/>
        <v>9.3023255813953494</v>
      </c>
      <c r="L35" s="3">
        <v>4872.6000000000004</v>
      </c>
      <c r="M35" s="36">
        <f t="shared" si="22"/>
        <v>10.674220069531616</v>
      </c>
    </row>
    <row r="36" spans="1:13">
      <c r="A36" s="1" t="s">
        <v>39</v>
      </c>
      <c r="B36" s="2">
        <v>20</v>
      </c>
      <c r="C36" s="2">
        <v>4</v>
      </c>
      <c r="D36" s="3">
        <v>5712</v>
      </c>
      <c r="E36" s="2">
        <v>0</v>
      </c>
      <c r="F36" s="2">
        <v>0</v>
      </c>
      <c r="G36" s="3">
        <v>0</v>
      </c>
      <c r="H36" s="3">
        <v>20</v>
      </c>
      <c r="I36" s="36">
        <f t="shared" si="20"/>
        <v>14.5985401459854</v>
      </c>
      <c r="J36" s="3">
        <v>4</v>
      </c>
      <c r="K36" s="36">
        <f t="shared" si="21"/>
        <v>9.3023255813953494</v>
      </c>
      <c r="L36" s="3">
        <v>5712</v>
      </c>
      <c r="M36" s="36">
        <f t="shared" si="22"/>
        <v>12.513061822674668</v>
      </c>
    </row>
    <row r="37" spans="1:13">
      <c r="A37" s="1" t="s">
        <v>41</v>
      </c>
      <c r="B37" s="2">
        <v>0</v>
      </c>
      <c r="C37" s="2">
        <v>0</v>
      </c>
      <c r="D37" s="3">
        <v>0</v>
      </c>
      <c r="E37" s="2">
        <v>5</v>
      </c>
      <c r="F37" s="2">
        <v>2</v>
      </c>
      <c r="G37" s="3">
        <v>2223</v>
      </c>
      <c r="H37" s="3">
        <v>5</v>
      </c>
      <c r="I37" s="36">
        <f t="shared" si="20"/>
        <v>3.6496350364963499</v>
      </c>
      <c r="J37" s="3">
        <v>2</v>
      </c>
      <c r="K37" s="36">
        <f t="shared" si="21"/>
        <v>4.6511627906976747</v>
      </c>
      <c r="L37" s="3">
        <v>2223</v>
      </c>
      <c r="M37" s="36">
        <f t="shared" si="22"/>
        <v>4.8698418122909297</v>
      </c>
    </row>
    <row r="38" spans="1:13">
      <c r="A38" s="1" t="s">
        <v>45</v>
      </c>
      <c r="B38" s="2">
        <v>0</v>
      </c>
      <c r="C38" s="2">
        <v>0</v>
      </c>
      <c r="D38" s="3">
        <v>0</v>
      </c>
      <c r="E38" s="2">
        <v>4</v>
      </c>
      <c r="F38" s="2">
        <v>1</v>
      </c>
      <c r="G38" s="3">
        <v>1668</v>
      </c>
      <c r="H38" s="3">
        <v>4</v>
      </c>
      <c r="I38" s="36">
        <f t="shared" si="20"/>
        <v>2.9197080291970803</v>
      </c>
      <c r="J38" s="3">
        <v>1</v>
      </c>
      <c r="K38" s="36">
        <f t="shared" si="21"/>
        <v>2.3255813953488373</v>
      </c>
      <c r="L38" s="3">
        <v>1668</v>
      </c>
      <c r="M38" s="36">
        <f t="shared" si="22"/>
        <v>3.6540243557810479</v>
      </c>
    </row>
    <row r="39" spans="1:13" ht="15.75" thickBot="1">
      <c r="A39" s="1" t="s">
        <v>13</v>
      </c>
      <c r="B39" s="2">
        <v>0</v>
      </c>
      <c r="C39" s="2">
        <v>0</v>
      </c>
      <c r="D39" s="3">
        <v>0</v>
      </c>
      <c r="E39" s="2">
        <v>5.5</v>
      </c>
      <c r="F39" s="2">
        <v>2</v>
      </c>
      <c r="G39" s="3">
        <v>4367</v>
      </c>
      <c r="H39" s="3">
        <v>5.5</v>
      </c>
      <c r="I39" s="36">
        <f t="shared" si="20"/>
        <v>4.0145985401459852</v>
      </c>
      <c r="J39" s="3">
        <v>2</v>
      </c>
      <c r="K39" s="36">
        <f t="shared" si="21"/>
        <v>4.6511627906976747</v>
      </c>
      <c r="L39" s="3">
        <v>4367</v>
      </c>
      <c r="M39" s="36">
        <f t="shared" si="22"/>
        <v>9.5666213199615324</v>
      </c>
    </row>
    <row r="40" spans="1:13" ht="15.75" thickBot="1">
      <c r="A40" s="10" t="s">
        <v>3</v>
      </c>
      <c r="B40" s="35">
        <f t="shared" ref="B40" si="23">SUM(B32:B39)</f>
        <v>90</v>
      </c>
      <c r="C40" s="35">
        <f t="shared" ref="C40:K40" si="24">SUM(C32:C39)</f>
        <v>27</v>
      </c>
      <c r="D40" s="12">
        <f t="shared" si="24"/>
        <v>24379.199999999997</v>
      </c>
      <c r="E40" s="35">
        <f t="shared" si="24"/>
        <v>47</v>
      </c>
      <c r="F40" s="35">
        <f t="shared" si="24"/>
        <v>16</v>
      </c>
      <c r="G40" s="12">
        <f t="shared" si="24"/>
        <v>21269.1</v>
      </c>
      <c r="H40" s="35">
        <f t="shared" si="24"/>
        <v>137</v>
      </c>
      <c r="I40" s="37">
        <f t="shared" si="24"/>
        <v>100</v>
      </c>
      <c r="J40" s="35">
        <f t="shared" si="24"/>
        <v>43</v>
      </c>
      <c r="K40" s="37">
        <f t="shared" si="24"/>
        <v>99.999999999999986</v>
      </c>
      <c r="L40" s="14">
        <f t="shared" ref="L40" si="25">G40+D40</f>
        <v>45648.299999999996</v>
      </c>
      <c r="M40" s="37">
        <f>SUM(M32:M39)</f>
        <v>100.00000000000001</v>
      </c>
    </row>
    <row r="41" spans="1:13">
      <c r="A41" s="38" t="s">
        <v>11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</row>
  </sheetData>
  <sheetProtection password="C76B" sheet="1" objects="1" scenarios="1"/>
  <mergeCells count="23">
    <mergeCell ref="A41:M41"/>
    <mergeCell ref="A29:M29"/>
    <mergeCell ref="A30:A31"/>
    <mergeCell ref="B30:D30"/>
    <mergeCell ref="E30:G30"/>
    <mergeCell ref="H30:M30"/>
    <mergeCell ref="B10:D10"/>
    <mergeCell ref="E10:G10"/>
    <mergeCell ref="H10:M10"/>
    <mergeCell ref="A1:M1"/>
    <mergeCell ref="A2:M2"/>
    <mergeCell ref="A8:M8"/>
    <mergeCell ref="A3:A4"/>
    <mergeCell ref="B3:D3"/>
    <mergeCell ref="E3:G3"/>
    <mergeCell ref="H3:M3"/>
    <mergeCell ref="A9:M9"/>
    <mergeCell ref="A10:A11"/>
    <mergeCell ref="A17:M17"/>
    <mergeCell ref="A18:A19"/>
    <mergeCell ref="B18:D18"/>
    <mergeCell ref="E18:G18"/>
    <mergeCell ref="H18:M18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8"/>
  <sheetViews>
    <sheetView topLeftCell="A6" workbookViewId="0">
      <selection activeCell="E9" sqref="E9"/>
    </sheetView>
  </sheetViews>
  <sheetFormatPr defaultRowHeight="15"/>
  <cols>
    <col min="1" max="1" width="14.7109375" customWidth="1"/>
    <col min="2" max="2" width="11.5703125" bestFit="1" customWidth="1"/>
    <col min="3" max="4" width="13.28515625" bestFit="1" customWidth="1"/>
    <col min="5" max="5" width="12.5703125" customWidth="1"/>
  </cols>
  <sheetData>
    <row r="1" spans="1:5" ht="36" customHeight="1">
      <c r="A1" s="28" t="s">
        <v>29</v>
      </c>
      <c r="B1" s="29" t="s">
        <v>28</v>
      </c>
      <c r="C1" s="29" t="s">
        <v>27</v>
      </c>
      <c r="D1" s="28" t="s">
        <v>15</v>
      </c>
      <c r="E1" s="29" t="s">
        <v>26</v>
      </c>
    </row>
    <row r="2" spans="1:5">
      <c r="A2" s="24" t="s">
        <v>30</v>
      </c>
      <c r="E2" s="25">
        <v>49607.59</v>
      </c>
    </row>
    <row r="3" spans="1:5">
      <c r="A3" s="26" t="s">
        <v>31</v>
      </c>
      <c r="E3" s="27">
        <v>69156.61</v>
      </c>
    </row>
    <row r="4" spans="1:5">
      <c r="A4" s="24" t="s">
        <v>32</v>
      </c>
      <c r="B4" s="30">
        <v>133</v>
      </c>
      <c r="C4" s="30">
        <v>58</v>
      </c>
      <c r="D4" s="30">
        <v>191</v>
      </c>
      <c r="E4" s="25">
        <v>61008.99</v>
      </c>
    </row>
    <row r="5" spans="1:5">
      <c r="A5" t="s">
        <v>34</v>
      </c>
      <c r="B5" s="17">
        <v>0</v>
      </c>
      <c r="C5" s="17">
        <v>4.5</v>
      </c>
      <c r="D5" s="17">
        <f>SUM(B5:C5)</f>
        <v>4.5</v>
      </c>
      <c r="E5" s="15">
        <v>1947</v>
      </c>
    </row>
    <row r="6" spans="1:5">
      <c r="A6" t="s">
        <v>33</v>
      </c>
      <c r="B6" s="17">
        <v>50</v>
      </c>
      <c r="C6" s="17">
        <v>6</v>
      </c>
      <c r="D6" s="17">
        <f>SUM(B6:C6)</f>
        <v>56</v>
      </c>
      <c r="E6" s="15">
        <v>17509.8</v>
      </c>
    </row>
    <row r="7" spans="1:5">
      <c r="A7" s="16" t="s">
        <v>25</v>
      </c>
      <c r="B7" s="17">
        <v>61</v>
      </c>
      <c r="C7" s="17">
        <v>21.5</v>
      </c>
      <c r="D7" s="17">
        <f>SUM(B7:C7)</f>
        <v>82.5</v>
      </c>
      <c r="E7" s="15">
        <v>30068.97</v>
      </c>
    </row>
    <row r="8" spans="1:5">
      <c r="A8" s="16" t="s">
        <v>24</v>
      </c>
      <c r="B8" s="17">
        <v>90</v>
      </c>
      <c r="C8" s="17">
        <v>47</v>
      </c>
      <c r="D8" s="17">
        <f>SUM(B8:C8)</f>
        <v>137</v>
      </c>
      <c r="E8" s="15">
        <v>45648.3</v>
      </c>
    </row>
    <row r="9" spans="1:5">
      <c r="A9" s="16" t="s">
        <v>23</v>
      </c>
      <c r="B9" s="17"/>
      <c r="C9" s="17"/>
      <c r="D9" s="17"/>
      <c r="E9" s="15"/>
    </row>
    <row r="10" spans="1:5">
      <c r="A10" t="s">
        <v>22</v>
      </c>
      <c r="B10" s="17"/>
      <c r="C10" s="17"/>
      <c r="D10" s="17"/>
      <c r="E10" s="15"/>
    </row>
    <row r="11" spans="1:5">
      <c r="A11" t="s">
        <v>21</v>
      </c>
      <c r="B11" s="17"/>
      <c r="C11" s="17"/>
      <c r="D11" s="17"/>
      <c r="E11" s="15"/>
    </row>
    <row r="12" spans="1:5">
      <c r="A12" t="s">
        <v>20</v>
      </c>
      <c r="B12" s="17"/>
      <c r="C12" s="17"/>
      <c r="D12" s="17"/>
      <c r="E12" s="15"/>
    </row>
    <row r="13" spans="1:5">
      <c r="A13" t="s">
        <v>19</v>
      </c>
      <c r="B13" s="17"/>
      <c r="C13" s="17"/>
      <c r="D13" s="17"/>
      <c r="E13" s="15"/>
    </row>
    <row r="14" spans="1:5">
      <c r="A14" t="s">
        <v>18</v>
      </c>
      <c r="B14" s="17"/>
      <c r="C14" s="17"/>
      <c r="D14" s="17"/>
      <c r="E14" s="15"/>
    </row>
    <row r="15" spans="1:5">
      <c r="A15" t="s">
        <v>17</v>
      </c>
      <c r="B15" s="30"/>
      <c r="C15" s="30"/>
      <c r="D15" s="30"/>
      <c r="E15" s="15"/>
    </row>
    <row r="16" spans="1:5">
      <c r="A16" t="s">
        <v>16</v>
      </c>
      <c r="B16" s="30"/>
      <c r="C16" s="30"/>
      <c r="D16" s="30"/>
      <c r="E16" s="15"/>
    </row>
    <row r="17" spans="1:5">
      <c r="A17" s="18" t="s">
        <v>35</v>
      </c>
      <c r="B17" s="31">
        <f>AVERAGE(B5:B16)</f>
        <v>50.25</v>
      </c>
      <c r="C17" s="31">
        <f>AVERAGE(C5:C16)</f>
        <v>19.75</v>
      </c>
      <c r="D17" s="32">
        <f>SUM(B17:C17)</f>
        <v>70</v>
      </c>
      <c r="E17" s="19">
        <f>AVERAGE(E5:E16)</f>
        <v>23793.517500000002</v>
      </c>
    </row>
    <row r="18" spans="1:5">
      <c r="A18" s="20" t="s">
        <v>15</v>
      </c>
      <c r="B18" s="21">
        <f>SUM(B5:B17)</f>
        <v>251.25</v>
      </c>
      <c r="C18" s="21">
        <f>SUM(C5:C17)</f>
        <v>98.75</v>
      </c>
      <c r="D18" s="22">
        <f>SUM(B18:C18)</f>
        <v>350</v>
      </c>
      <c r="E18" s="23">
        <f>SUM(E5:E17)</f>
        <v>118967.58750000001</v>
      </c>
    </row>
  </sheetData>
  <sheetProtection password="C76B" sheet="1" objects="1" scenarios="1"/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 19</vt:lpstr>
      <vt:lpstr>GRÁFICO TABELA 19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2013-09-19T19:34:15Z</cp:lastPrinted>
  <dcterms:created xsi:type="dcterms:W3CDTF">2013-04-10T20:02:21Z</dcterms:created>
  <dcterms:modified xsi:type="dcterms:W3CDTF">2014-05-14T18:29:41Z</dcterms:modified>
</cp:coreProperties>
</file>