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83" i="1"/>
  <c r="D11" i="4"/>
  <c r="D10"/>
  <c r="M83" i="1"/>
  <c r="M69"/>
  <c r="M70"/>
  <c r="M71"/>
  <c r="M72"/>
  <c r="M73"/>
  <c r="M74"/>
  <c r="M75"/>
  <c r="M76"/>
  <c r="M77"/>
  <c r="M78"/>
  <c r="M79"/>
  <c r="M80"/>
  <c r="M81"/>
  <c r="M82"/>
  <c r="M68"/>
  <c r="K69"/>
  <c r="K70"/>
  <c r="K71"/>
  <c r="K72"/>
  <c r="K73"/>
  <c r="K74"/>
  <c r="K75"/>
  <c r="K76"/>
  <c r="K77"/>
  <c r="K78"/>
  <c r="K79"/>
  <c r="K80"/>
  <c r="K81"/>
  <c r="K82"/>
  <c r="K68"/>
  <c r="I83"/>
  <c r="I69"/>
  <c r="I70"/>
  <c r="I71"/>
  <c r="I72"/>
  <c r="I73"/>
  <c r="I74"/>
  <c r="I75"/>
  <c r="I76"/>
  <c r="I77"/>
  <c r="I78"/>
  <c r="I79"/>
  <c r="I80"/>
  <c r="I81"/>
  <c r="I82"/>
  <c r="I68"/>
  <c r="H83"/>
  <c r="G83"/>
  <c r="L83" s="1"/>
  <c r="D83"/>
  <c r="C83"/>
  <c r="B83"/>
  <c r="K83"/>
  <c r="J83"/>
  <c r="F83"/>
  <c r="K59"/>
  <c r="H64"/>
  <c r="I61" s="1"/>
  <c r="C64"/>
  <c r="D64"/>
  <c r="E64"/>
  <c r="F64"/>
  <c r="G64"/>
  <c r="B64"/>
  <c r="J64"/>
  <c r="K61" s="1"/>
  <c r="D9" i="4"/>
  <c r="E55" i="1"/>
  <c r="B55"/>
  <c r="C55"/>
  <c r="F55"/>
  <c r="H55"/>
  <c r="I46" s="1"/>
  <c r="G55"/>
  <c r="D55"/>
  <c r="J55"/>
  <c r="K46" s="1"/>
  <c r="D8" i="4"/>
  <c r="J40" i="1"/>
  <c r="K34" s="1"/>
  <c r="H40"/>
  <c r="I33" s="1"/>
  <c r="G40"/>
  <c r="F40"/>
  <c r="E40"/>
  <c r="D40"/>
  <c r="C40"/>
  <c r="B40"/>
  <c r="D7" i="4"/>
  <c r="J28" i="1"/>
  <c r="K21" s="1"/>
  <c r="H28"/>
  <c r="I22" s="1"/>
  <c r="G28"/>
  <c r="F28"/>
  <c r="E28"/>
  <c r="D28"/>
  <c r="C28"/>
  <c r="B28"/>
  <c r="D6" i="4"/>
  <c r="D5"/>
  <c r="J16" i="1"/>
  <c r="K14" s="1"/>
  <c r="H16"/>
  <c r="G16"/>
  <c r="F16"/>
  <c r="E16"/>
  <c r="D16"/>
  <c r="C16"/>
  <c r="B16"/>
  <c r="B17" i="4"/>
  <c r="B18" s="1"/>
  <c r="C17"/>
  <c r="C18" s="1"/>
  <c r="E17"/>
  <c r="E18" s="1"/>
  <c r="B7" i="1"/>
  <c r="C7"/>
  <c r="D7"/>
  <c r="E7"/>
  <c r="F7"/>
  <c r="G7"/>
  <c r="H7"/>
  <c r="I6" s="1"/>
  <c r="J7"/>
  <c r="K5" s="1"/>
  <c r="I62" l="1"/>
  <c r="K60"/>
  <c r="L64"/>
  <c r="M60" s="1"/>
  <c r="I59"/>
  <c r="I60"/>
  <c r="K62"/>
  <c r="M63"/>
  <c r="I63"/>
  <c r="I64" s="1"/>
  <c r="K63"/>
  <c r="K64" s="1"/>
  <c r="M59"/>
  <c r="I44"/>
  <c r="I53"/>
  <c r="I51"/>
  <c r="I49"/>
  <c r="I47"/>
  <c r="I45"/>
  <c r="K53"/>
  <c r="K51"/>
  <c r="K49"/>
  <c r="K47"/>
  <c r="K45"/>
  <c r="I54"/>
  <c r="I52"/>
  <c r="I50"/>
  <c r="I48"/>
  <c r="K44"/>
  <c r="K54"/>
  <c r="K52"/>
  <c r="K50"/>
  <c r="K48"/>
  <c r="L55"/>
  <c r="I32"/>
  <c r="I38"/>
  <c r="I36"/>
  <c r="I34"/>
  <c r="K32"/>
  <c r="K39"/>
  <c r="K37"/>
  <c r="K35"/>
  <c r="K33"/>
  <c r="L40"/>
  <c r="I39"/>
  <c r="I37"/>
  <c r="I35"/>
  <c r="K38"/>
  <c r="K36"/>
  <c r="K12"/>
  <c r="K6"/>
  <c r="K7" s="1"/>
  <c r="I27"/>
  <c r="I25"/>
  <c r="I23"/>
  <c r="I21"/>
  <c r="K26"/>
  <c r="K24"/>
  <c r="K22"/>
  <c r="I20"/>
  <c r="I26"/>
  <c r="I24"/>
  <c r="K20"/>
  <c r="K27"/>
  <c r="K25"/>
  <c r="K23"/>
  <c r="L28"/>
  <c r="I5"/>
  <c r="I7" s="1"/>
  <c r="I15"/>
  <c r="I13"/>
  <c r="K28"/>
  <c r="L16"/>
  <c r="I12"/>
  <c r="I16" s="1"/>
  <c r="I14"/>
  <c r="K15"/>
  <c r="K16" s="1"/>
  <c r="K13"/>
  <c r="I28"/>
  <c r="L7"/>
  <c r="D18" i="4"/>
  <c r="D17"/>
  <c r="M62" i="1" l="1"/>
  <c r="M61"/>
  <c r="M64" s="1"/>
  <c r="I55"/>
  <c r="M46"/>
  <c r="M48"/>
  <c r="M50"/>
  <c r="M52"/>
  <c r="M54"/>
  <c r="M45"/>
  <c r="M47"/>
  <c r="M49"/>
  <c r="M51"/>
  <c r="M53"/>
  <c r="M44"/>
  <c r="M55" s="1"/>
  <c r="K40"/>
  <c r="K55"/>
  <c r="M33"/>
  <c r="M35"/>
  <c r="M37"/>
  <c r="M39"/>
  <c r="M32"/>
  <c r="M34"/>
  <c r="M36"/>
  <c r="M38"/>
  <c r="M21"/>
  <c r="M23"/>
  <c r="M25"/>
  <c r="M27"/>
  <c r="M22"/>
  <c r="M24"/>
  <c r="M26"/>
  <c r="M20"/>
  <c r="I40"/>
  <c r="M6"/>
  <c r="M5"/>
  <c r="M14"/>
  <c r="M12"/>
  <c r="M15"/>
  <c r="M13"/>
  <c r="M40" l="1"/>
  <c r="M16"/>
  <c r="M28"/>
  <c r="M7"/>
</calcChain>
</file>

<file path=xl/sharedStrings.xml><?xml version="1.0" encoding="utf-8"?>
<sst xmlns="http://schemas.openxmlformats.org/spreadsheetml/2006/main" count="204" uniqueCount="57">
  <si>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</si>
  <si>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</si>
  <si>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</si>
  <si>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</si>
  <si>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</si>
  <si>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</si>
  <si>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</si>
  <si>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</si>
  <si>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</si>
  <si>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</si>
  <si>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</si>
  <si>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>FONTE: Diretoria de Administração e Finanças -  DAF</t>
  </si>
  <si>
    <t xml:space="preserve">GAB. DO PRESIDENTE - GAP 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</si>
  <si>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</si>
  <si>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</si>
  <si>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</si>
  <si>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</si>
  <si>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</si>
  <si>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</si>
  <si>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</si>
  <si>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</si>
  <si>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</si>
  <si>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</si>
  <si>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</si>
  <si>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</si>
  <si>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</si>
  <si>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</si>
  <si>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</si>
  <si>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</si>
  <si>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</si>
  <si>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</si>
  <si>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</si>
  <si>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</si>
  <si>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</si>
  <si>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</si>
  <si>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Méd./Mês 2014</t>
  </si>
  <si>
    <t>Mês: Fev / 2014</t>
  </si>
  <si>
    <t>Mês: Jan / 2014</t>
  </si>
  <si>
    <t>Mês: Mar / 2014</t>
  </si>
  <si>
    <t xml:space="preserve">DIRETORIA DE CONTROLE DE ATOS DE PESSOAL (DAP) - DAP </t>
  </si>
  <si>
    <t xml:space="preserve">DIRETORIA DE CONTROLE DE LICITAÇÕES E CONTRATAÇÕES - DLC </t>
  </si>
  <si>
    <t xml:space="preserve">DIRETORIA DE INFORMÁTICA - DIN </t>
  </si>
  <si>
    <t xml:space="preserve">PRESIDÊNCIA (GAP) - ACOM - ACOM </t>
  </si>
  <si>
    <t>Mês: Abr / 2014</t>
  </si>
  <si>
    <t xml:space="preserve">DIR. DE CONTR. ADM. ESTADUAL - DCE </t>
  </si>
  <si>
    <t xml:space="preserve">GAB. PRESIDÊNCIA E COORD. GERAL - GAP/AUDI </t>
  </si>
  <si>
    <t>Mês: Maio / 2014</t>
  </si>
  <si>
    <t xml:space="preserve">CORPO DE AUDITORES - CORPO DE AUDITORES </t>
  </si>
  <si>
    <t xml:space="preserve">DIRETORIA DE CONTROLE DE ATOS DE PESSOAL - DAP </t>
  </si>
  <si>
    <t xml:space="preserve">DIRETORIA DE CONTROLE DE CONTAS DE GOVERNO (DCG) - DCG </t>
  </si>
  <si>
    <t xml:space="preserve">DIRETORIA GERAL DE PLANEJAMENTO E ADMINISTRAÇÃO (DGPA) - DGPA </t>
  </si>
  <si>
    <t>Mês:Junho / 2014</t>
  </si>
  <si>
    <t xml:space="preserve">DIR. DE PLANEJ. E PROJ. ESPECIAIS - DPE </t>
  </si>
  <si>
    <t xml:space="preserve">DIRETORIA DE GESTÃO DE PESSOAS (DGP) - DGP </t>
  </si>
  <si>
    <t xml:space="preserve">CONSULTORIA GERAL - COG </t>
  </si>
  <si>
    <t xml:space="preserve">PRESIDÊNCIA (GAP) - ICON </t>
  </si>
  <si>
    <t>Mês:Julho /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</si>
</sst>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_ ;\-#,##0.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43" fontId="2" fillId="7" borderId="8" xfId="1" applyFont="1" applyFill="1" applyBorder="1" applyAlignment="1">
      <alignment horizontal="right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Jul /</a:t>
            </a:r>
            <a:r>
              <a:rPr lang="en-US" sz="1000" b="0" i="1" baseline="0"/>
              <a:t> 2014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19'!$B$5:$B$17</c:f>
              <c:numCache>
                <c:formatCode>0.0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61</c:v>
                </c:pt>
                <c:pt idx="3">
                  <c:v>90</c:v>
                </c:pt>
                <c:pt idx="4">
                  <c:v>187</c:v>
                </c:pt>
                <c:pt idx="5">
                  <c:v>54</c:v>
                </c:pt>
                <c:pt idx="6">
                  <c:v>122</c:v>
                </c:pt>
                <c:pt idx="12">
                  <c:v>80.571428571428569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19'!$A$5:$A$17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2014</c:v>
                </c:pt>
              </c:strCache>
            </c:strRef>
          </c:cat>
          <c:val>
            <c:numRef>
              <c:f>'GRÁFICO TABELA 19'!$C$5:$C$17</c:f>
              <c:numCache>
                <c:formatCode>0.0</c:formatCode>
                <c:ptCount val="13"/>
                <c:pt idx="0">
                  <c:v>4.5</c:v>
                </c:pt>
                <c:pt idx="1">
                  <c:v>6</c:v>
                </c:pt>
                <c:pt idx="2">
                  <c:v>21.5</c:v>
                </c:pt>
                <c:pt idx="3">
                  <c:v>47</c:v>
                </c:pt>
                <c:pt idx="4">
                  <c:v>35.5</c:v>
                </c:pt>
                <c:pt idx="5">
                  <c:v>19.5</c:v>
                </c:pt>
                <c:pt idx="6">
                  <c:v>194</c:v>
                </c:pt>
                <c:pt idx="12">
                  <c:v>46.857142857142854</c:v>
                </c:pt>
              </c:numCache>
            </c:numRef>
          </c:val>
        </c:ser>
        <c:marker val="1"/>
        <c:axId val="51214976"/>
        <c:axId val="51229056"/>
      </c:lineChart>
      <c:catAx>
        <c:axId val="5121497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229056"/>
        <c:crosses val="autoZero"/>
        <c:auto val="1"/>
        <c:lblAlgn val="ctr"/>
        <c:lblOffset val="100"/>
      </c:catAx>
      <c:valAx>
        <c:axId val="5122905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12149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Jul / 2014</a:t>
            </a:r>
          </a:p>
        </c:rich>
      </c:tx>
      <c:layout>
        <c:manualLayout>
          <c:xMode val="edge"/>
          <c:yMode val="edge"/>
          <c:x val="0.29776474093817767"/>
          <c:y val="3.2619765266114382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39"/>
          <c:y val="0.20607860291973307"/>
          <c:w val="0.83058900719641182"/>
          <c:h val="0.67644897329011378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13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902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48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14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-6.3958498412033946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19'!$A$2:$A$17</c:f>
              <c:strCache>
                <c:ptCount val="16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MAIO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Méd./Mês 2014</c:v>
                </c:pt>
              </c:strCache>
            </c:strRef>
          </c:cat>
          <c:val>
            <c:numRef>
              <c:f>'GRÁFICO TABELA 19'!$E$2:$E$17</c:f>
              <c:numCache>
                <c:formatCode>_-* #,##0.00_-;\-* #,##0.00_-;_-* "-"??_-;_-@_-</c:formatCode>
                <c:ptCount val="16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1947</c:v>
                </c:pt>
                <c:pt idx="4">
                  <c:v>17509.8</c:v>
                </c:pt>
                <c:pt idx="5">
                  <c:v>30068.97</c:v>
                </c:pt>
                <c:pt idx="6">
                  <c:v>45648.3</c:v>
                </c:pt>
                <c:pt idx="7">
                  <c:v>66326.100000000006</c:v>
                </c:pt>
                <c:pt idx="8">
                  <c:v>19937.8</c:v>
                </c:pt>
                <c:pt idx="9">
                  <c:v>85447</c:v>
                </c:pt>
                <c:pt idx="15">
                  <c:v>38126.424285714282</c:v>
                </c:pt>
              </c:numCache>
            </c:numRef>
          </c:val>
        </c:ser>
        <c:shape val="cylinder"/>
        <c:axId val="51942528"/>
        <c:axId val="51944064"/>
        <c:axId val="0"/>
      </c:bar3DChart>
      <c:catAx>
        <c:axId val="5194252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51944064"/>
        <c:crosses val="autoZero"/>
        <c:auto val="1"/>
        <c:lblAlgn val="ctr"/>
        <c:lblOffset val="100"/>
      </c:catAx>
      <c:valAx>
        <c:axId val="519440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94252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76199</xdr:rowOff>
    </xdr:from>
    <xdr:to>
      <xdr:col>6</xdr:col>
      <xdr:colOff>380999</xdr:colOff>
      <xdr:row>35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19</xdr:row>
      <xdr:rowOff>104774</xdr:rowOff>
    </xdr:from>
    <xdr:to>
      <xdr:col>15</xdr:col>
      <xdr:colOff>352424</xdr:colOff>
      <xdr:row>35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A57" workbookViewId="0">
      <selection activeCell="A84" sqref="A84:M84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51" t="s">
        <v>14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5" customFormat="1" ht="22.5" customHeight="1" thickBot="1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>
      <c r="A3" s="46" t="s">
        <v>0</v>
      </c>
      <c r="B3" s="48" t="s">
        <v>1</v>
      </c>
      <c r="C3" s="48"/>
      <c r="D3" s="48"/>
      <c r="E3" s="48" t="s">
        <v>2</v>
      </c>
      <c r="F3" s="48"/>
      <c r="G3" s="48"/>
      <c r="H3" s="48" t="s">
        <v>3</v>
      </c>
      <c r="I3" s="48"/>
      <c r="J3" s="48"/>
      <c r="K3" s="48"/>
      <c r="L3" s="48"/>
      <c r="M3" s="49"/>
    </row>
    <row r="4" spans="1:13" ht="27.75" customHeight="1" thickBot="1">
      <c r="A4" s="47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>
      <c r="A5" s="1" t="s">
        <v>9</v>
      </c>
      <c r="B5" s="33">
        <v>0</v>
      </c>
      <c r="C5" s="33">
        <v>0</v>
      </c>
      <c r="D5" s="3">
        <v>0</v>
      </c>
      <c r="E5" s="34">
        <v>4</v>
      </c>
      <c r="F5" s="33">
        <v>2</v>
      </c>
      <c r="G5" s="3">
        <v>1852</v>
      </c>
      <c r="H5" s="34">
        <v>4</v>
      </c>
      <c r="I5" s="4">
        <f>+(H5/H$7)*100</f>
        <v>88.888888888888886</v>
      </c>
      <c r="J5" s="33">
        <v>2</v>
      </c>
      <c r="K5" s="4">
        <f>+(J5/J$7)*100</f>
        <v>66.666666666666657</v>
      </c>
      <c r="L5" s="3">
        <v>1852</v>
      </c>
      <c r="M5" s="4">
        <f>+(L5/L$7)*100</f>
        <v>95.120698510529024</v>
      </c>
    </row>
    <row r="6" spans="1:13" ht="15.75" thickBot="1">
      <c r="A6" s="1" t="s">
        <v>12</v>
      </c>
      <c r="B6" s="33">
        <v>0</v>
      </c>
      <c r="C6" s="33">
        <v>0</v>
      </c>
      <c r="D6" s="3">
        <v>0</v>
      </c>
      <c r="E6" s="34">
        <v>0.5</v>
      </c>
      <c r="F6" s="33">
        <v>1</v>
      </c>
      <c r="G6" s="3">
        <v>95</v>
      </c>
      <c r="H6" s="34">
        <v>0.5</v>
      </c>
      <c r="I6" s="4">
        <f>+(H6/H$7)*100</f>
        <v>11.111111111111111</v>
      </c>
      <c r="J6" s="33">
        <v>1</v>
      </c>
      <c r="K6" s="4">
        <f>+(J6/J$7)*100</f>
        <v>33.333333333333329</v>
      </c>
      <c r="L6" s="3">
        <v>95</v>
      </c>
      <c r="M6" s="4">
        <f>+(L6/L$7)*100</f>
        <v>4.879301489470981</v>
      </c>
    </row>
    <row r="7" spans="1:13" ht="15.75" thickBot="1">
      <c r="A7" s="10" t="s">
        <v>3</v>
      </c>
      <c r="B7" s="11">
        <f t="shared" ref="B7:K7" si="0">SUM(B5:B6)</f>
        <v>0</v>
      </c>
      <c r="C7" s="11">
        <f t="shared" si="0"/>
        <v>0</v>
      </c>
      <c r="D7" s="12">
        <f t="shared" si="0"/>
        <v>0</v>
      </c>
      <c r="E7" s="11">
        <f t="shared" si="0"/>
        <v>4.5</v>
      </c>
      <c r="F7" s="11">
        <f t="shared" si="0"/>
        <v>3</v>
      </c>
      <c r="G7" s="12">
        <f t="shared" si="0"/>
        <v>1947</v>
      </c>
      <c r="H7" s="11">
        <f t="shared" si="0"/>
        <v>4.5</v>
      </c>
      <c r="I7" s="13">
        <f t="shared" si="0"/>
        <v>100</v>
      </c>
      <c r="J7" s="11">
        <f t="shared" si="0"/>
        <v>3</v>
      </c>
      <c r="K7" s="13">
        <f t="shared" si="0"/>
        <v>99.999999999999986</v>
      </c>
      <c r="L7" s="14">
        <f t="shared" ref="L7" si="1">G7+D7</f>
        <v>1947</v>
      </c>
      <c r="M7" s="13">
        <f>SUM(M5:M6)</f>
        <v>100</v>
      </c>
    </row>
    <row r="8" spans="1:13">
      <c r="A8" s="50" t="s">
        <v>11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s="5" customFormat="1" ht="22.5" customHeight="1" thickBot="1">
      <c r="A9" s="45" t="s">
        <v>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>
      <c r="A10" s="46" t="s">
        <v>0</v>
      </c>
      <c r="B10" s="48" t="s">
        <v>1</v>
      </c>
      <c r="C10" s="48"/>
      <c r="D10" s="48"/>
      <c r="E10" s="48" t="s">
        <v>2</v>
      </c>
      <c r="F10" s="48"/>
      <c r="G10" s="48"/>
      <c r="H10" s="48" t="s">
        <v>3</v>
      </c>
      <c r="I10" s="48"/>
      <c r="J10" s="48"/>
      <c r="K10" s="48"/>
      <c r="L10" s="48"/>
      <c r="M10" s="49"/>
    </row>
    <row r="11" spans="1:13" ht="27.75" customHeight="1" thickBot="1">
      <c r="A11" s="47"/>
      <c r="B11" s="6" t="s">
        <v>4</v>
      </c>
      <c r="C11" s="6" t="s">
        <v>5</v>
      </c>
      <c r="D11" s="7" t="s">
        <v>6</v>
      </c>
      <c r="E11" s="6" t="s">
        <v>4</v>
      </c>
      <c r="F11" s="6" t="s">
        <v>5</v>
      </c>
      <c r="G11" s="8" t="s">
        <v>6</v>
      </c>
      <c r="H11" s="6" t="s">
        <v>4</v>
      </c>
      <c r="I11" s="6" t="s">
        <v>7</v>
      </c>
      <c r="J11" s="6" t="s">
        <v>5</v>
      </c>
      <c r="K11" s="6" t="s">
        <v>7</v>
      </c>
      <c r="L11" s="8" t="s">
        <v>6</v>
      </c>
      <c r="M11" s="9" t="s">
        <v>7</v>
      </c>
    </row>
    <row r="12" spans="1:13">
      <c r="A12" s="1" t="s">
        <v>8</v>
      </c>
      <c r="B12" s="2">
        <v>7</v>
      </c>
      <c r="C12" s="2">
        <v>4</v>
      </c>
      <c r="D12" s="3">
        <v>1596</v>
      </c>
      <c r="E12" s="2">
        <v>0</v>
      </c>
      <c r="F12" s="2">
        <v>0</v>
      </c>
      <c r="G12" s="3">
        <v>0</v>
      </c>
      <c r="H12" s="2">
        <v>7</v>
      </c>
      <c r="I12" s="36">
        <f>(H12/H$16)*100</f>
        <v>12.5</v>
      </c>
      <c r="J12" s="2">
        <v>4</v>
      </c>
      <c r="K12" s="36">
        <f>(J12/J$16)*100</f>
        <v>23.52941176470588</v>
      </c>
      <c r="L12" s="3">
        <v>1596</v>
      </c>
      <c r="M12" s="36">
        <f>(L12/L$16)*100</f>
        <v>9.1148956584312781</v>
      </c>
    </row>
    <row r="13" spans="1:13">
      <c r="A13" s="1" t="s">
        <v>10</v>
      </c>
      <c r="B13" s="2">
        <v>43</v>
      </c>
      <c r="C13" s="2">
        <v>11</v>
      </c>
      <c r="D13" s="3">
        <v>12280.8</v>
      </c>
      <c r="E13" s="2">
        <v>0</v>
      </c>
      <c r="F13" s="2">
        <v>0</v>
      </c>
      <c r="G13" s="3">
        <v>0</v>
      </c>
      <c r="H13" s="2">
        <v>43</v>
      </c>
      <c r="I13" s="36">
        <f t="shared" ref="I13:I15" si="2">(H13/H$16)*100</f>
        <v>76.785714285714292</v>
      </c>
      <c r="J13" s="2">
        <v>11</v>
      </c>
      <c r="K13" s="36">
        <f t="shared" ref="K13:M15" si="3">(J13/J$16)*100</f>
        <v>64.705882352941174</v>
      </c>
      <c r="L13" s="3">
        <v>12280.8</v>
      </c>
      <c r="M13" s="36">
        <f t="shared" si="3"/>
        <v>70.136723434876473</v>
      </c>
    </row>
    <row r="14" spans="1:13">
      <c r="A14" s="1" t="s">
        <v>12</v>
      </c>
      <c r="B14" s="2">
        <v>0</v>
      </c>
      <c r="C14" s="2">
        <v>0</v>
      </c>
      <c r="D14" s="3">
        <v>0</v>
      </c>
      <c r="E14" s="2">
        <v>3</v>
      </c>
      <c r="F14" s="2">
        <v>1</v>
      </c>
      <c r="G14" s="3">
        <v>1251</v>
      </c>
      <c r="H14" s="2">
        <v>3</v>
      </c>
      <c r="I14" s="36">
        <f t="shared" si="2"/>
        <v>5.3571428571428568</v>
      </c>
      <c r="J14" s="2">
        <v>1</v>
      </c>
      <c r="K14" s="36">
        <f t="shared" si="3"/>
        <v>5.8823529411764701</v>
      </c>
      <c r="L14" s="3">
        <v>1251</v>
      </c>
      <c r="M14" s="36">
        <f t="shared" si="3"/>
        <v>7.1445704691087286</v>
      </c>
    </row>
    <row r="15" spans="1:13" ht="15.75" thickBot="1">
      <c r="A15" s="1" t="s">
        <v>13</v>
      </c>
      <c r="B15" s="2">
        <v>0</v>
      </c>
      <c r="C15" s="2">
        <v>0</v>
      </c>
      <c r="D15" s="3">
        <v>0</v>
      </c>
      <c r="E15" s="2">
        <v>3</v>
      </c>
      <c r="F15" s="2">
        <v>1</v>
      </c>
      <c r="G15" s="3">
        <v>2382</v>
      </c>
      <c r="H15" s="2">
        <v>3</v>
      </c>
      <c r="I15" s="36">
        <f t="shared" si="2"/>
        <v>5.3571428571428568</v>
      </c>
      <c r="J15" s="2">
        <v>1</v>
      </c>
      <c r="K15" s="36">
        <f t="shared" si="3"/>
        <v>5.8823529411764701</v>
      </c>
      <c r="L15" s="3">
        <v>2382</v>
      </c>
      <c r="M15" s="36">
        <f t="shared" si="3"/>
        <v>13.603810437583524</v>
      </c>
    </row>
    <row r="16" spans="1:13" ht="15.75" thickBot="1">
      <c r="A16" s="10" t="s">
        <v>3</v>
      </c>
      <c r="B16" s="35">
        <f t="shared" ref="B16:K16" si="4">SUM(B12:B15)</f>
        <v>50</v>
      </c>
      <c r="C16" s="35">
        <f t="shared" si="4"/>
        <v>15</v>
      </c>
      <c r="D16" s="12">
        <f t="shared" si="4"/>
        <v>13876.8</v>
      </c>
      <c r="E16" s="35">
        <f t="shared" si="4"/>
        <v>6</v>
      </c>
      <c r="F16" s="35">
        <f t="shared" si="4"/>
        <v>2</v>
      </c>
      <c r="G16" s="12">
        <f t="shared" si="4"/>
        <v>3633</v>
      </c>
      <c r="H16" s="35">
        <f t="shared" si="4"/>
        <v>56</v>
      </c>
      <c r="I16" s="37">
        <f t="shared" si="4"/>
        <v>100.00000000000001</v>
      </c>
      <c r="J16" s="35">
        <f t="shared" si="4"/>
        <v>17</v>
      </c>
      <c r="K16" s="37">
        <f t="shared" si="4"/>
        <v>99.999999999999986</v>
      </c>
      <c r="L16" s="14">
        <f t="shared" ref="L16" si="5">G16+D16</f>
        <v>17509.8</v>
      </c>
      <c r="M16" s="37">
        <f>SUM(M12:M15)</f>
        <v>100</v>
      </c>
    </row>
    <row r="17" spans="1:13" s="5" customFormat="1" ht="22.5" customHeight="1" thickBot="1">
      <c r="A17" s="45" t="s">
        <v>38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>
      <c r="A18" s="46" t="s">
        <v>0</v>
      </c>
      <c r="B18" s="48" t="s">
        <v>1</v>
      </c>
      <c r="C18" s="48"/>
      <c r="D18" s="48"/>
      <c r="E18" s="48" t="s">
        <v>2</v>
      </c>
      <c r="F18" s="48"/>
      <c r="G18" s="48"/>
      <c r="H18" s="48" t="s">
        <v>3</v>
      </c>
      <c r="I18" s="48"/>
      <c r="J18" s="48"/>
      <c r="K18" s="48"/>
      <c r="L18" s="48"/>
      <c r="M18" s="49"/>
    </row>
    <row r="19" spans="1:13" ht="27.75" customHeight="1" thickBot="1">
      <c r="A19" s="47"/>
      <c r="B19" s="6" t="s">
        <v>4</v>
      </c>
      <c r="C19" s="6" t="s">
        <v>5</v>
      </c>
      <c r="D19" s="7" t="s">
        <v>6</v>
      </c>
      <c r="E19" s="6" t="s">
        <v>4</v>
      </c>
      <c r="F19" s="6" t="s">
        <v>5</v>
      </c>
      <c r="G19" s="8" t="s">
        <v>6</v>
      </c>
      <c r="H19" s="6" t="s">
        <v>4</v>
      </c>
      <c r="I19" s="6" t="s">
        <v>7</v>
      </c>
      <c r="J19" s="6" t="s">
        <v>5</v>
      </c>
      <c r="K19" s="6" t="s">
        <v>7</v>
      </c>
      <c r="L19" s="8" t="s">
        <v>6</v>
      </c>
      <c r="M19" s="9" t="s">
        <v>7</v>
      </c>
    </row>
    <row r="20" spans="1:13">
      <c r="A20" s="1" t="s">
        <v>8</v>
      </c>
      <c r="B20" s="2">
        <v>15</v>
      </c>
      <c r="C20" s="2">
        <v>4</v>
      </c>
      <c r="D20" s="3">
        <v>3420</v>
      </c>
      <c r="E20" s="2">
        <v>0</v>
      </c>
      <c r="F20" s="2">
        <v>0</v>
      </c>
      <c r="G20" s="3">
        <v>0</v>
      </c>
      <c r="H20" s="2">
        <v>15</v>
      </c>
      <c r="I20" s="36">
        <f>(H20/H$28)*100</f>
        <v>18.181818181818183</v>
      </c>
      <c r="J20" s="2">
        <v>4</v>
      </c>
      <c r="K20" s="36">
        <f>(J20/J$28)*100</f>
        <v>15.384615384615385</v>
      </c>
      <c r="L20" s="3">
        <v>3420</v>
      </c>
      <c r="M20" s="36">
        <f>(L20/L$28)*100</f>
        <v>11.373851515366171</v>
      </c>
    </row>
    <row r="21" spans="1:13">
      <c r="A21" s="1" t="s">
        <v>9</v>
      </c>
      <c r="B21" s="2">
        <v>11</v>
      </c>
      <c r="C21" s="2">
        <v>4</v>
      </c>
      <c r="D21" s="3">
        <v>3159</v>
      </c>
      <c r="E21" s="2">
        <v>4</v>
      </c>
      <c r="F21" s="2">
        <v>3</v>
      </c>
      <c r="G21" s="3">
        <v>1518</v>
      </c>
      <c r="H21" s="2">
        <v>15</v>
      </c>
      <c r="I21" s="36">
        <f t="shared" ref="I21:I27" si="6">(H21/H$28)*100</f>
        <v>18.181818181818183</v>
      </c>
      <c r="J21" s="2">
        <v>7</v>
      </c>
      <c r="K21" s="36">
        <f t="shared" ref="K21:K27" si="7">(J21/J$28)*100</f>
        <v>26.923076923076923</v>
      </c>
      <c r="L21" s="3">
        <v>4677</v>
      </c>
      <c r="M21" s="36">
        <f t="shared" ref="M21:M27" si="8">(L21/L$28)*100</f>
        <v>15.55424080039988</v>
      </c>
    </row>
    <row r="22" spans="1:13">
      <c r="A22" s="1" t="s">
        <v>10</v>
      </c>
      <c r="B22" s="2">
        <v>10</v>
      </c>
      <c r="C22" s="2">
        <v>4</v>
      </c>
      <c r="D22" s="3">
        <v>2856</v>
      </c>
      <c r="E22" s="2">
        <v>0</v>
      </c>
      <c r="F22" s="2">
        <v>0</v>
      </c>
      <c r="G22" s="3">
        <v>0</v>
      </c>
      <c r="H22" s="2">
        <v>10</v>
      </c>
      <c r="I22" s="36">
        <f t="shared" si="6"/>
        <v>12.121212121212121</v>
      </c>
      <c r="J22" s="2">
        <v>4</v>
      </c>
      <c r="K22" s="36">
        <f t="shared" si="7"/>
        <v>15.384615384615385</v>
      </c>
      <c r="L22" s="3">
        <v>2856</v>
      </c>
      <c r="M22" s="36">
        <f t="shared" si="8"/>
        <v>9.4981637216040316</v>
      </c>
    </row>
    <row r="23" spans="1:13">
      <c r="A23" s="1" t="s">
        <v>39</v>
      </c>
      <c r="B23" s="2">
        <v>5</v>
      </c>
      <c r="C23" s="2">
        <v>1</v>
      </c>
      <c r="D23" s="3">
        <v>1428</v>
      </c>
      <c r="E23" s="2">
        <v>0</v>
      </c>
      <c r="F23" s="2">
        <v>0</v>
      </c>
      <c r="G23" s="3">
        <v>0</v>
      </c>
      <c r="H23" s="2">
        <v>5</v>
      </c>
      <c r="I23" s="36">
        <f t="shared" si="6"/>
        <v>6.0606060606060606</v>
      </c>
      <c r="J23" s="2">
        <v>1</v>
      </c>
      <c r="K23" s="36">
        <f t="shared" si="7"/>
        <v>3.8461538461538463</v>
      </c>
      <c r="L23" s="3">
        <v>1428</v>
      </c>
      <c r="M23" s="36">
        <f t="shared" si="8"/>
        <v>4.7490818608020158</v>
      </c>
    </row>
    <row r="24" spans="1:13">
      <c r="A24" s="1" t="s">
        <v>40</v>
      </c>
      <c r="B24" s="2">
        <v>20</v>
      </c>
      <c r="C24" s="2">
        <v>4</v>
      </c>
      <c r="D24" s="3">
        <v>5712</v>
      </c>
      <c r="E24" s="2">
        <v>0</v>
      </c>
      <c r="F24" s="2">
        <v>0</v>
      </c>
      <c r="G24" s="3">
        <v>0</v>
      </c>
      <c r="H24" s="2">
        <v>20</v>
      </c>
      <c r="I24" s="36">
        <f t="shared" si="6"/>
        <v>24.242424242424242</v>
      </c>
      <c r="J24" s="2">
        <v>4</v>
      </c>
      <c r="K24" s="36">
        <f t="shared" si="7"/>
        <v>15.384615384615385</v>
      </c>
      <c r="L24" s="3">
        <v>5712</v>
      </c>
      <c r="M24" s="36">
        <f t="shared" si="8"/>
        <v>18.996327443208063</v>
      </c>
    </row>
    <row r="25" spans="1:13">
      <c r="A25" s="1" t="s">
        <v>41</v>
      </c>
      <c r="B25" s="2">
        <v>0</v>
      </c>
      <c r="C25" s="2">
        <v>0</v>
      </c>
      <c r="D25" s="3">
        <v>0</v>
      </c>
      <c r="E25" s="2">
        <v>3.5</v>
      </c>
      <c r="F25" s="2">
        <v>1</v>
      </c>
      <c r="G25" s="3">
        <v>1459.5</v>
      </c>
      <c r="H25" s="2">
        <v>3.5</v>
      </c>
      <c r="I25" s="36">
        <f t="shared" si="6"/>
        <v>4.2424242424242431</v>
      </c>
      <c r="J25" s="2">
        <v>1</v>
      </c>
      <c r="K25" s="36">
        <f t="shared" si="7"/>
        <v>3.8461538461538463</v>
      </c>
      <c r="L25" s="3">
        <v>1459.5</v>
      </c>
      <c r="M25" s="36">
        <f t="shared" si="8"/>
        <v>4.8538410194961781</v>
      </c>
    </row>
    <row r="26" spans="1:13">
      <c r="A26" s="1" t="s">
        <v>13</v>
      </c>
      <c r="B26" s="2">
        <v>0</v>
      </c>
      <c r="C26" s="2">
        <v>0</v>
      </c>
      <c r="D26" s="3">
        <v>0</v>
      </c>
      <c r="E26" s="2">
        <v>11</v>
      </c>
      <c r="F26" s="2">
        <v>3</v>
      </c>
      <c r="G26" s="3">
        <v>9127.4699999999993</v>
      </c>
      <c r="H26" s="2">
        <v>11</v>
      </c>
      <c r="I26" s="36">
        <f t="shared" si="6"/>
        <v>13.333333333333334</v>
      </c>
      <c r="J26" s="2">
        <v>3</v>
      </c>
      <c r="K26" s="36">
        <f t="shared" si="7"/>
        <v>11.538461538461538</v>
      </c>
      <c r="L26" s="3">
        <v>9127.4699999999993</v>
      </c>
      <c r="M26" s="36">
        <f t="shared" si="8"/>
        <v>30.355113593847744</v>
      </c>
    </row>
    <row r="27" spans="1:13" ht="15.75" thickBot="1">
      <c r="A27" s="1" t="s">
        <v>42</v>
      </c>
      <c r="B27" s="2">
        <v>0</v>
      </c>
      <c r="C27" s="2">
        <v>0</v>
      </c>
      <c r="D27" s="3">
        <v>0</v>
      </c>
      <c r="E27" s="2">
        <v>3</v>
      </c>
      <c r="F27" s="2">
        <v>2</v>
      </c>
      <c r="G27" s="3">
        <v>1389</v>
      </c>
      <c r="H27" s="2">
        <v>3</v>
      </c>
      <c r="I27" s="36">
        <f t="shared" si="6"/>
        <v>3.6363636363636362</v>
      </c>
      <c r="J27" s="2">
        <v>2</v>
      </c>
      <c r="K27" s="36">
        <f t="shared" si="7"/>
        <v>7.6923076923076925</v>
      </c>
      <c r="L27" s="3">
        <v>1389</v>
      </c>
      <c r="M27" s="36">
        <f t="shared" si="8"/>
        <v>4.6193800452759106</v>
      </c>
    </row>
    <row r="28" spans="1:13" ht="15.75" thickBot="1">
      <c r="A28" s="10" t="s">
        <v>3</v>
      </c>
      <c r="B28" s="35">
        <f t="shared" ref="B28" si="9">SUM(B20:B27)</f>
        <v>61</v>
      </c>
      <c r="C28" s="35">
        <f t="shared" ref="C28" si="10">SUM(C20:C27)</f>
        <v>17</v>
      </c>
      <c r="D28" s="12">
        <f t="shared" ref="D28" si="11">SUM(D20:D27)</f>
        <v>16575</v>
      </c>
      <c r="E28" s="35">
        <f t="shared" ref="E28" si="12">SUM(E20:E27)</f>
        <v>21.5</v>
      </c>
      <c r="F28" s="35">
        <f t="shared" ref="F28" si="13">SUM(F20:F27)</f>
        <v>9</v>
      </c>
      <c r="G28" s="12">
        <f t="shared" ref="G28" si="14">SUM(G20:G27)</f>
        <v>13493.97</v>
      </c>
      <c r="H28" s="35">
        <f t="shared" ref="H28" si="15">SUM(H20:H27)</f>
        <v>82.5</v>
      </c>
      <c r="I28" s="37">
        <f t="shared" ref="I28" si="16">SUM(I20:I27)</f>
        <v>100</v>
      </c>
      <c r="J28" s="35">
        <f t="shared" ref="J28" si="17">SUM(J20:J27)</f>
        <v>26</v>
      </c>
      <c r="K28" s="37">
        <f t="shared" ref="K28" si="18">SUM(K20:K27)</f>
        <v>99.999999999999986</v>
      </c>
      <c r="L28" s="14">
        <f t="shared" ref="L28" si="19">G28+D28</f>
        <v>30068.97</v>
      </c>
      <c r="M28" s="37">
        <f>SUM(M20:M27)</f>
        <v>100</v>
      </c>
    </row>
    <row r="29" spans="1:13" s="5" customFormat="1" ht="22.5" customHeight="1" thickBot="1">
      <c r="A29" s="45" t="s">
        <v>43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3">
      <c r="A30" s="46" t="s">
        <v>0</v>
      </c>
      <c r="B30" s="48" t="s">
        <v>1</v>
      </c>
      <c r="C30" s="48"/>
      <c r="D30" s="48"/>
      <c r="E30" s="48" t="s">
        <v>2</v>
      </c>
      <c r="F30" s="48"/>
      <c r="G30" s="48"/>
      <c r="H30" s="48" t="s">
        <v>3</v>
      </c>
      <c r="I30" s="48"/>
      <c r="J30" s="48"/>
      <c r="K30" s="48"/>
      <c r="L30" s="48"/>
      <c r="M30" s="49"/>
    </row>
    <row r="31" spans="1:13" ht="27.75" customHeight="1" thickBot="1">
      <c r="A31" s="47"/>
      <c r="B31" s="6" t="s">
        <v>4</v>
      </c>
      <c r="C31" s="6" t="s">
        <v>5</v>
      </c>
      <c r="D31" s="7" t="s">
        <v>6</v>
      </c>
      <c r="E31" s="6" t="s">
        <v>4</v>
      </c>
      <c r="F31" s="6" t="s">
        <v>5</v>
      </c>
      <c r="G31" s="8" t="s">
        <v>6</v>
      </c>
      <c r="H31" s="6" t="s">
        <v>4</v>
      </c>
      <c r="I31" s="6" t="s">
        <v>7</v>
      </c>
      <c r="J31" s="6" t="s">
        <v>5</v>
      </c>
      <c r="K31" s="6" t="s">
        <v>7</v>
      </c>
      <c r="L31" s="8" t="s">
        <v>6</v>
      </c>
      <c r="M31" s="9" t="s">
        <v>7</v>
      </c>
    </row>
    <row r="32" spans="1:13">
      <c r="A32" s="1" t="s">
        <v>8</v>
      </c>
      <c r="B32" s="2">
        <v>23</v>
      </c>
      <c r="C32" s="2">
        <v>7</v>
      </c>
      <c r="D32" s="3">
        <v>5244</v>
      </c>
      <c r="E32" s="39">
        <v>0</v>
      </c>
      <c r="F32" s="2">
        <v>0</v>
      </c>
      <c r="G32" s="3">
        <v>0</v>
      </c>
      <c r="H32" s="36">
        <v>23</v>
      </c>
      <c r="I32" s="36">
        <f>(H32/H$40)*100</f>
        <v>16.788321167883211</v>
      </c>
      <c r="J32" s="3">
        <v>7</v>
      </c>
      <c r="K32" s="36">
        <f>(J32/J$40)*100</f>
        <v>16.279069767441861</v>
      </c>
      <c r="L32" s="3">
        <v>5244</v>
      </c>
      <c r="M32" s="36">
        <f>(L32/L$40)*100</f>
        <v>11.487831967455525</v>
      </c>
    </row>
    <row r="33" spans="1:13">
      <c r="A33" s="1" t="s">
        <v>44</v>
      </c>
      <c r="B33" s="2">
        <v>36</v>
      </c>
      <c r="C33" s="2">
        <v>10</v>
      </c>
      <c r="D33" s="3">
        <v>10281.6</v>
      </c>
      <c r="E33" s="39">
        <v>12.5</v>
      </c>
      <c r="F33" s="2">
        <v>5</v>
      </c>
      <c r="G33" s="3">
        <v>4424.1000000000004</v>
      </c>
      <c r="H33" s="36">
        <v>48.5</v>
      </c>
      <c r="I33" s="36">
        <f t="shared" ref="I33:I39" si="20">(H33/H$40)*100</f>
        <v>35.401459854014597</v>
      </c>
      <c r="J33" s="3">
        <v>15</v>
      </c>
      <c r="K33" s="36">
        <f t="shared" ref="K33:K39" si="21">(J33/J$40)*100</f>
        <v>34.883720930232556</v>
      </c>
      <c r="L33" s="3">
        <v>14705.7</v>
      </c>
      <c r="M33" s="36">
        <f t="shared" ref="M33:M39" si="22">(L33/L$40)*100</f>
        <v>32.215219405761012</v>
      </c>
    </row>
    <row r="34" spans="1:13">
      <c r="A34" s="1" t="s">
        <v>9</v>
      </c>
      <c r="B34" s="2">
        <v>10</v>
      </c>
      <c r="C34" s="2">
        <v>4</v>
      </c>
      <c r="D34" s="3">
        <v>2856</v>
      </c>
      <c r="E34" s="39">
        <v>9</v>
      </c>
      <c r="F34" s="2">
        <v>4</v>
      </c>
      <c r="G34" s="3">
        <v>4000</v>
      </c>
      <c r="H34" s="36">
        <v>19</v>
      </c>
      <c r="I34" s="36">
        <f t="shared" si="20"/>
        <v>13.868613138686131</v>
      </c>
      <c r="J34" s="3">
        <v>8</v>
      </c>
      <c r="K34" s="36">
        <f t="shared" si="21"/>
        <v>18.604651162790699</v>
      </c>
      <c r="L34" s="3">
        <v>6856</v>
      </c>
      <c r="M34" s="36">
        <f t="shared" si="22"/>
        <v>15.019179246543684</v>
      </c>
    </row>
    <row r="35" spans="1:13">
      <c r="A35" s="1" t="s">
        <v>10</v>
      </c>
      <c r="B35" s="2">
        <v>1</v>
      </c>
      <c r="C35" s="2">
        <v>2</v>
      </c>
      <c r="D35" s="3">
        <v>285.60000000000002</v>
      </c>
      <c r="E35" s="39">
        <v>11</v>
      </c>
      <c r="F35" s="2">
        <v>2</v>
      </c>
      <c r="G35" s="3">
        <v>4587</v>
      </c>
      <c r="H35" s="36">
        <v>12</v>
      </c>
      <c r="I35" s="36">
        <f t="shared" si="20"/>
        <v>8.7591240875912408</v>
      </c>
      <c r="J35" s="3">
        <v>4</v>
      </c>
      <c r="K35" s="36">
        <f t="shared" si="21"/>
        <v>9.3023255813953494</v>
      </c>
      <c r="L35" s="3">
        <v>4872.6000000000004</v>
      </c>
      <c r="M35" s="36">
        <f t="shared" si="22"/>
        <v>10.674220069531616</v>
      </c>
    </row>
    <row r="36" spans="1:13">
      <c r="A36" s="1" t="s">
        <v>39</v>
      </c>
      <c r="B36" s="2">
        <v>20</v>
      </c>
      <c r="C36" s="2">
        <v>4</v>
      </c>
      <c r="D36" s="3">
        <v>5712</v>
      </c>
      <c r="E36" s="39">
        <v>0</v>
      </c>
      <c r="F36" s="2">
        <v>0</v>
      </c>
      <c r="G36" s="3">
        <v>0</v>
      </c>
      <c r="H36" s="36">
        <v>20</v>
      </c>
      <c r="I36" s="36">
        <f t="shared" si="20"/>
        <v>14.5985401459854</v>
      </c>
      <c r="J36" s="3">
        <v>4</v>
      </c>
      <c r="K36" s="36">
        <f t="shared" si="21"/>
        <v>9.3023255813953494</v>
      </c>
      <c r="L36" s="3">
        <v>5712</v>
      </c>
      <c r="M36" s="36">
        <f t="shared" si="22"/>
        <v>12.513061822674668</v>
      </c>
    </row>
    <row r="37" spans="1:13">
      <c r="A37" s="1" t="s">
        <v>41</v>
      </c>
      <c r="B37" s="2">
        <v>0</v>
      </c>
      <c r="C37" s="2">
        <v>0</v>
      </c>
      <c r="D37" s="3">
        <v>0</v>
      </c>
      <c r="E37" s="39">
        <v>5</v>
      </c>
      <c r="F37" s="2">
        <v>2</v>
      </c>
      <c r="G37" s="3">
        <v>2223</v>
      </c>
      <c r="H37" s="36">
        <v>5</v>
      </c>
      <c r="I37" s="36">
        <f t="shared" si="20"/>
        <v>3.6496350364963499</v>
      </c>
      <c r="J37" s="3">
        <v>2</v>
      </c>
      <c r="K37" s="36">
        <f t="shared" si="21"/>
        <v>4.6511627906976747</v>
      </c>
      <c r="L37" s="3">
        <v>2223</v>
      </c>
      <c r="M37" s="36">
        <f t="shared" si="22"/>
        <v>4.8698418122909297</v>
      </c>
    </row>
    <row r="38" spans="1:13">
      <c r="A38" s="1" t="s">
        <v>45</v>
      </c>
      <c r="B38" s="2">
        <v>0</v>
      </c>
      <c r="C38" s="2">
        <v>0</v>
      </c>
      <c r="D38" s="3">
        <v>0</v>
      </c>
      <c r="E38" s="39">
        <v>4</v>
      </c>
      <c r="F38" s="2">
        <v>1</v>
      </c>
      <c r="G38" s="3">
        <v>1668</v>
      </c>
      <c r="H38" s="36">
        <v>4</v>
      </c>
      <c r="I38" s="36">
        <f t="shared" si="20"/>
        <v>2.9197080291970803</v>
      </c>
      <c r="J38" s="3">
        <v>1</v>
      </c>
      <c r="K38" s="36">
        <f t="shared" si="21"/>
        <v>2.3255813953488373</v>
      </c>
      <c r="L38" s="3">
        <v>1668</v>
      </c>
      <c r="M38" s="36">
        <f t="shared" si="22"/>
        <v>3.6540243557810479</v>
      </c>
    </row>
    <row r="39" spans="1:13" ht="15.75" thickBot="1">
      <c r="A39" s="1" t="s">
        <v>13</v>
      </c>
      <c r="B39" s="2">
        <v>0</v>
      </c>
      <c r="C39" s="2">
        <v>0</v>
      </c>
      <c r="D39" s="3">
        <v>0</v>
      </c>
      <c r="E39" s="39">
        <v>5.5</v>
      </c>
      <c r="F39" s="2">
        <v>2</v>
      </c>
      <c r="G39" s="3">
        <v>4367</v>
      </c>
      <c r="H39" s="36">
        <v>5.5</v>
      </c>
      <c r="I39" s="36">
        <f t="shared" si="20"/>
        <v>4.0145985401459852</v>
      </c>
      <c r="J39" s="3">
        <v>2</v>
      </c>
      <c r="K39" s="36">
        <f t="shared" si="21"/>
        <v>4.6511627906976747</v>
      </c>
      <c r="L39" s="3">
        <v>4367</v>
      </c>
      <c r="M39" s="36">
        <f t="shared" si="22"/>
        <v>9.5666213199615324</v>
      </c>
    </row>
    <row r="40" spans="1:13" ht="15.75" thickBot="1">
      <c r="A40" s="10" t="s">
        <v>3</v>
      </c>
      <c r="B40" s="35">
        <f t="shared" ref="B40" si="23">SUM(B32:B39)</f>
        <v>90</v>
      </c>
      <c r="C40" s="35">
        <f t="shared" ref="C40:K40" si="24">SUM(C32:C39)</f>
        <v>27</v>
      </c>
      <c r="D40" s="12">
        <f t="shared" si="24"/>
        <v>24379.199999999997</v>
      </c>
      <c r="E40" s="40">
        <f t="shared" si="24"/>
        <v>47</v>
      </c>
      <c r="F40" s="35">
        <f t="shared" si="24"/>
        <v>16</v>
      </c>
      <c r="G40" s="12">
        <f t="shared" si="24"/>
        <v>21269.1</v>
      </c>
      <c r="H40" s="42">
        <f t="shared" si="24"/>
        <v>137</v>
      </c>
      <c r="I40" s="37">
        <f t="shared" si="24"/>
        <v>100</v>
      </c>
      <c r="J40" s="35">
        <f t="shared" si="24"/>
        <v>43</v>
      </c>
      <c r="K40" s="37">
        <f t="shared" si="24"/>
        <v>99.999999999999986</v>
      </c>
      <c r="L40" s="14">
        <f t="shared" ref="L40" si="25">G40+D40</f>
        <v>45648.299999999996</v>
      </c>
      <c r="M40" s="37">
        <f>SUM(M32:M39)</f>
        <v>100.00000000000001</v>
      </c>
    </row>
    <row r="41" spans="1:13" s="5" customFormat="1" ht="22.5" customHeight="1" thickBot="1">
      <c r="A41" s="45" t="s">
        <v>46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3">
      <c r="A42" s="46" t="s">
        <v>0</v>
      </c>
      <c r="B42" s="48" t="s">
        <v>1</v>
      </c>
      <c r="C42" s="48"/>
      <c r="D42" s="48"/>
      <c r="E42" s="48" t="s">
        <v>2</v>
      </c>
      <c r="F42" s="48"/>
      <c r="G42" s="48"/>
      <c r="H42" s="48" t="s">
        <v>3</v>
      </c>
      <c r="I42" s="48"/>
      <c r="J42" s="48"/>
      <c r="K42" s="48"/>
      <c r="L42" s="48"/>
      <c r="M42" s="49"/>
    </row>
    <row r="43" spans="1:13" ht="27.75" customHeight="1" thickBot="1">
      <c r="A43" s="47"/>
      <c r="B43" s="6" t="s">
        <v>4</v>
      </c>
      <c r="C43" s="6" t="s">
        <v>5</v>
      </c>
      <c r="D43" s="7" t="s">
        <v>6</v>
      </c>
      <c r="E43" s="6" t="s">
        <v>4</v>
      </c>
      <c r="F43" s="6" t="s">
        <v>5</v>
      </c>
      <c r="G43" s="8" t="s">
        <v>6</v>
      </c>
      <c r="H43" s="6" t="s">
        <v>4</v>
      </c>
      <c r="I43" s="6" t="s">
        <v>7</v>
      </c>
      <c r="J43" s="6" t="s">
        <v>5</v>
      </c>
      <c r="K43" s="6" t="s">
        <v>7</v>
      </c>
      <c r="L43" s="8" t="s">
        <v>6</v>
      </c>
      <c r="M43" s="9" t="s">
        <v>7</v>
      </c>
    </row>
    <row r="44" spans="1:13">
      <c r="A44" s="1" t="s">
        <v>47</v>
      </c>
      <c r="B44" s="43">
        <v>0</v>
      </c>
      <c r="C44" s="2">
        <v>0</v>
      </c>
      <c r="D44" s="3">
        <v>0</v>
      </c>
      <c r="E44" s="43">
        <v>5</v>
      </c>
      <c r="F44" s="2">
        <v>2</v>
      </c>
      <c r="G44" s="3">
        <v>3257.5</v>
      </c>
      <c r="H44" s="36">
        <v>5</v>
      </c>
      <c r="I44" s="36">
        <f>(H44/H$55)*100</f>
        <v>2.2471910112359552</v>
      </c>
      <c r="J44" s="2">
        <v>2</v>
      </c>
      <c r="K44" s="36">
        <f>(J44/J$55)*100</f>
        <v>6.666666666666667</v>
      </c>
      <c r="L44" s="38">
        <v>3257.5</v>
      </c>
      <c r="M44" s="36">
        <f>(L44/L$55)*100</f>
        <v>4.911339578235415</v>
      </c>
    </row>
    <row r="45" spans="1:13">
      <c r="A45" s="1" t="s">
        <v>8</v>
      </c>
      <c r="B45" s="43">
        <v>43</v>
      </c>
      <c r="C45" s="2">
        <v>9</v>
      </c>
      <c r="D45" s="3">
        <v>9804</v>
      </c>
      <c r="E45" s="43">
        <v>2</v>
      </c>
      <c r="F45" s="2">
        <v>1</v>
      </c>
      <c r="G45" s="3">
        <v>380</v>
      </c>
      <c r="H45" s="36">
        <v>45</v>
      </c>
      <c r="I45" s="36">
        <f t="shared" ref="I45:I54" si="26">(H45/H$55)*100</f>
        <v>20.224719101123593</v>
      </c>
      <c r="J45" s="2">
        <v>10</v>
      </c>
      <c r="K45" s="36">
        <f t="shared" ref="K45:K54" si="27">(J45/J$55)*100</f>
        <v>33.333333333333329</v>
      </c>
      <c r="L45" s="38">
        <v>10184</v>
      </c>
      <c r="M45" s="36">
        <f t="shared" ref="M45:M54" si="28">(L45/L$55)*100</f>
        <v>15.354438147275355</v>
      </c>
    </row>
    <row r="46" spans="1:13">
      <c r="A46" s="1" t="s">
        <v>44</v>
      </c>
      <c r="B46" s="43">
        <v>57</v>
      </c>
      <c r="C46" s="2">
        <v>13</v>
      </c>
      <c r="D46" s="3">
        <v>16250.4</v>
      </c>
      <c r="E46" s="43">
        <v>0</v>
      </c>
      <c r="F46" s="2">
        <v>0</v>
      </c>
      <c r="G46" s="3">
        <v>0</v>
      </c>
      <c r="H46" s="36">
        <v>57</v>
      </c>
      <c r="I46" s="36">
        <f t="shared" si="26"/>
        <v>25.617977528089884</v>
      </c>
      <c r="J46" s="2">
        <v>13</v>
      </c>
      <c r="K46" s="36">
        <f t="shared" si="27"/>
        <v>43.333333333333336</v>
      </c>
      <c r="L46" s="38">
        <v>16250.4</v>
      </c>
      <c r="M46" s="36">
        <f t="shared" si="28"/>
        <v>24.500762143409606</v>
      </c>
    </row>
    <row r="47" spans="1:13">
      <c r="A47" s="1" t="s">
        <v>9</v>
      </c>
      <c r="B47" s="43">
        <v>56</v>
      </c>
      <c r="C47" s="2">
        <v>12</v>
      </c>
      <c r="D47" s="3">
        <v>15993.6</v>
      </c>
      <c r="E47" s="43">
        <v>0</v>
      </c>
      <c r="F47" s="2">
        <v>0</v>
      </c>
      <c r="G47" s="3">
        <v>0</v>
      </c>
      <c r="H47" s="36">
        <v>56</v>
      </c>
      <c r="I47" s="36">
        <f t="shared" si="26"/>
        <v>25.168539325842698</v>
      </c>
      <c r="J47" s="2">
        <v>12</v>
      </c>
      <c r="K47" s="36">
        <f t="shared" si="27"/>
        <v>40</v>
      </c>
      <c r="L47" s="38">
        <v>15993.6</v>
      </c>
      <c r="M47" s="36">
        <f t="shared" si="28"/>
        <v>24.113584245116172</v>
      </c>
    </row>
    <row r="48" spans="1:13">
      <c r="A48" s="1" t="s">
        <v>10</v>
      </c>
      <c r="B48" s="43">
        <v>1</v>
      </c>
      <c r="C48" s="2">
        <v>2</v>
      </c>
      <c r="D48" s="3">
        <v>285.60000000000002</v>
      </c>
      <c r="E48" s="43">
        <v>7</v>
      </c>
      <c r="F48" s="2">
        <v>2</v>
      </c>
      <c r="G48" s="3">
        <v>2919</v>
      </c>
      <c r="H48" s="36">
        <v>8</v>
      </c>
      <c r="I48" s="36">
        <f t="shared" si="26"/>
        <v>3.5955056179775284</v>
      </c>
      <c r="J48" s="2">
        <v>4</v>
      </c>
      <c r="K48" s="36">
        <f t="shared" si="27"/>
        <v>13.333333333333334</v>
      </c>
      <c r="L48" s="38">
        <v>3204.6</v>
      </c>
      <c r="M48" s="36">
        <f t="shared" si="28"/>
        <v>4.8315821373486454</v>
      </c>
    </row>
    <row r="49" spans="1:13">
      <c r="A49" s="1" t="s">
        <v>48</v>
      </c>
      <c r="B49" s="43">
        <v>25</v>
      </c>
      <c r="C49" s="2">
        <v>5</v>
      </c>
      <c r="D49" s="3">
        <v>7140</v>
      </c>
      <c r="E49" s="43">
        <v>1.5</v>
      </c>
      <c r="F49" s="2">
        <v>1</v>
      </c>
      <c r="G49" s="3">
        <v>400.5</v>
      </c>
      <c r="H49" s="36">
        <v>26.5</v>
      </c>
      <c r="I49" s="36">
        <f t="shared" si="26"/>
        <v>11.910112359550562</v>
      </c>
      <c r="J49" s="2">
        <v>6</v>
      </c>
      <c r="K49" s="36">
        <f t="shared" si="27"/>
        <v>20</v>
      </c>
      <c r="L49" s="38">
        <v>7540.5</v>
      </c>
      <c r="M49" s="36">
        <f t="shared" si="28"/>
        <v>11.368827656081089</v>
      </c>
    </row>
    <row r="50" spans="1:13">
      <c r="A50" s="1" t="s">
        <v>49</v>
      </c>
      <c r="B50" s="43">
        <v>0</v>
      </c>
      <c r="C50" s="2">
        <v>0</v>
      </c>
      <c r="D50" s="3">
        <v>0</v>
      </c>
      <c r="E50" s="43">
        <v>8.5</v>
      </c>
      <c r="F50" s="2">
        <v>3</v>
      </c>
      <c r="G50" s="3">
        <v>2023</v>
      </c>
      <c r="H50" s="36">
        <v>8.5</v>
      </c>
      <c r="I50" s="36">
        <f t="shared" si="26"/>
        <v>3.8202247191011236</v>
      </c>
      <c r="J50" s="2">
        <v>3</v>
      </c>
      <c r="K50" s="36">
        <f t="shared" si="27"/>
        <v>10</v>
      </c>
      <c r="L50" s="38">
        <v>2023</v>
      </c>
      <c r="M50" s="36">
        <f t="shared" si="28"/>
        <v>3.0500813405280871</v>
      </c>
    </row>
    <row r="51" spans="1:13">
      <c r="A51" s="1" t="s">
        <v>40</v>
      </c>
      <c r="B51" s="43">
        <v>5</v>
      </c>
      <c r="C51" s="2">
        <v>1</v>
      </c>
      <c r="D51" s="3">
        <v>1428</v>
      </c>
      <c r="E51" s="43">
        <v>1.5</v>
      </c>
      <c r="F51" s="2">
        <v>1</v>
      </c>
      <c r="G51" s="3">
        <v>357</v>
      </c>
      <c r="H51" s="36">
        <v>6.5</v>
      </c>
      <c r="I51" s="36">
        <f t="shared" si="26"/>
        <v>2.9213483146067416</v>
      </c>
      <c r="J51" s="2">
        <v>2</v>
      </c>
      <c r="K51" s="36">
        <f t="shared" si="27"/>
        <v>6.666666666666667</v>
      </c>
      <c r="L51" s="38">
        <v>1785</v>
      </c>
      <c r="M51" s="36">
        <f t="shared" si="28"/>
        <v>2.6912482416424304</v>
      </c>
    </row>
    <row r="52" spans="1:13">
      <c r="A52" s="1" t="s">
        <v>50</v>
      </c>
      <c r="B52" s="43">
        <v>0</v>
      </c>
      <c r="C52" s="2">
        <v>0</v>
      </c>
      <c r="D52" s="3">
        <v>0</v>
      </c>
      <c r="E52" s="43">
        <v>3.5</v>
      </c>
      <c r="F52" s="2">
        <v>1</v>
      </c>
      <c r="G52" s="3">
        <v>1781.5</v>
      </c>
      <c r="H52" s="36">
        <v>3.5</v>
      </c>
      <c r="I52" s="36">
        <f t="shared" si="26"/>
        <v>1.5730337078651686</v>
      </c>
      <c r="J52" s="2">
        <v>1</v>
      </c>
      <c r="K52" s="36">
        <f t="shared" si="27"/>
        <v>3.3333333333333335</v>
      </c>
      <c r="L52" s="38">
        <v>1781.5</v>
      </c>
      <c r="M52" s="36">
        <f t="shared" si="28"/>
        <v>2.6859712843058761</v>
      </c>
    </row>
    <row r="53" spans="1:13">
      <c r="A53" s="1" t="s">
        <v>12</v>
      </c>
      <c r="B53" s="43">
        <v>0</v>
      </c>
      <c r="C53" s="2">
        <v>0</v>
      </c>
      <c r="D53" s="3">
        <v>0</v>
      </c>
      <c r="E53" s="43">
        <v>3</v>
      </c>
      <c r="F53" s="2">
        <v>1</v>
      </c>
      <c r="G53" s="3">
        <v>1527</v>
      </c>
      <c r="H53" s="36">
        <v>3</v>
      </c>
      <c r="I53" s="36">
        <f t="shared" si="26"/>
        <v>1.348314606741573</v>
      </c>
      <c r="J53" s="2">
        <v>1</v>
      </c>
      <c r="K53" s="36">
        <f t="shared" si="27"/>
        <v>3.3333333333333335</v>
      </c>
      <c r="L53" s="38">
        <v>1527</v>
      </c>
      <c r="M53" s="36">
        <f t="shared" si="28"/>
        <v>2.3022611008336082</v>
      </c>
    </row>
    <row r="54" spans="1:13" ht="15.75" thickBot="1">
      <c r="A54" s="1" t="s">
        <v>13</v>
      </c>
      <c r="B54" s="43">
        <v>0</v>
      </c>
      <c r="C54" s="2">
        <v>0</v>
      </c>
      <c r="D54" s="3">
        <v>0</v>
      </c>
      <c r="E54" s="43">
        <v>3.5</v>
      </c>
      <c r="F54" s="2">
        <v>1</v>
      </c>
      <c r="G54" s="3">
        <v>2779</v>
      </c>
      <c r="H54" s="36">
        <v>3.5</v>
      </c>
      <c r="I54" s="36">
        <f t="shared" si="26"/>
        <v>1.5730337078651686</v>
      </c>
      <c r="J54" s="2">
        <v>1</v>
      </c>
      <c r="K54" s="36">
        <f t="shared" si="27"/>
        <v>3.3333333333333335</v>
      </c>
      <c r="L54" s="38">
        <v>2779</v>
      </c>
      <c r="M54" s="36">
        <f t="shared" si="28"/>
        <v>4.1899041252237046</v>
      </c>
    </row>
    <row r="55" spans="1:13" ht="15.75" thickBot="1">
      <c r="A55" s="10" t="s">
        <v>3</v>
      </c>
      <c r="B55" s="41">
        <f t="shared" ref="B55:I55" si="29">SUM(B44:B54)</f>
        <v>187</v>
      </c>
      <c r="C55" s="35">
        <f t="shared" si="29"/>
        <v>42</v>
      </c>
      <c r="D55" s="12">
        <f t="shared" si="29"/>
        <v>50901.599999999999</v>
      </c>
      <c r="E55" s="44">
        <f t="shared" si="29"/>
        <v>35.5</v>
      </c>
      <c r="F55" s="35">
        <f t="shared" si="29"/>
        <v>13</v>
      </c>
      <c r="G55" s="12">
        <f t="shared" si="29"/>
        <v>15424.5</v>
      </c>
      <c r="H55" s="42">
        <f t="shared" si="29"/>
        <v>222.5</v>
      </c>
      <c r="I55" s="37">
        <f t="shared" si="29"/>
        <v>99.999999999999986</v>
      </c>
      <c r="J55" s="35">
        <f t="shared" ref="J55:K55" si="30">SUM(J47:J54)</f>
        <v>30</v>
      </c>
      <c r="K55" s="37">
        <f t="shared" si="30"/>
        <v>100</v>
      </c>
      <c r="L55" s="14">
        <f t="shared" ref="L55" si="31">G55+D55</f>
        <v>66326.100000000006</v>
      </c>
      <c r="M55" s="37">
        <f>SUM(M44:M54)</f>
        <v>99.999999999999986</v>
      </c>
    </row>
    <row r="56" spans="1:13" s="5" customFormat="1" ht="22.5" customHeight="1" thickBot="1">
      <c r="A56" s="45" t="s">
        <v>51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1:13">
      <c r="A57" s="46" t="s">
        <v>0</v>
      </c>
      <c r="B57" s="48" t="s">
        <v>1</v>
      </c>
      <c r="C57" s="48"/>
      <c r="D57" s="48"/>
      <c r="E57" s="48" t="s">
        <v>2</v>
      </c>
      <c r="F57" s="48"/>
      <c r="G57" s="48"/>
      <c r="H57" s="48" t="s">
        <v>3</v>
      </c>
      <c r="I57" s="48"/>
      <c r="J57" s="48"/>
      <c r="K57" s="48"/>
      <c r="L57" s="48"/>
      <c r="M57" s="49"/>
    </row>
    <row r="58" spans="1:13" ht="27.75" customHeight="1" thickBot="1">
      <c r="A58" s="47"/>
      <c r="B58" s="6" t="s">
        <v>4</v>
      </c>
      <c r="C58" s="6" t="s">
        <v>5</v>
      </c>
      <c r="D58" s="7" t="s">
        <v>6</v>
      </c>
      <c r="E58" s="6" t="s">
        <v>4</v>
      </c>
      <c r="F58" s="6" t="s">
        <v>5</v>
      </c>
      <c r="G58" s="8" t="s">
        <v>6</v>
      </c>
      <c r="H58" s="6" t="s">
        <v>4</v>
      </c>
      <c r="I58" s="6" t="s">
        <v>7</v>
      </c>
      <c r="J58" s="6" t="s">
        <v>5</v>
      </c>
      <c r="K58" s="6" t="s">
        <v>7</v>
      </c>
      <c r="L58" s="8" t="s">
        <v>6</v>
      </c>
      <c r="M58" s="9" t="s">
        <v>7</v>
      </c>
    </row>
    <row r="59" spans="1:13">
      <c r="A59" s="1" t="s">
        <v>8</v>
      </c>
      <c r="B59" s="43">
        <v>13</v>
      </c>
      <c r="C59" s="2">
        <v>4</v>
      </c>
      <c r="D59" s="3">
        <v>2964</v>
      </c>
      <c r="E59" s="43">
        <v>5.5</v>
      </c>
      <c r="F59" s="2">
        <v>3</v>
      </c>
      <c r="G59" s="3">
        <v>1303</v>
      </c>
      <c r="H59" s="36">
        <v>18.5</v>
      </c>
      <c r="I59" s="36">
        <f>(H59/H$64)*100</f>
        <v>25.170068027210885</v>
      </c>
      <c r="J59" s="2">
        <v>7</v>
      </c>
      <c r="K59" s="36">
        <f>(J59/J$64)*100</f>
        <v>26.923076923076923</v>
      </c>
      <c r="L59" s="38">
        <v>4267</v>
      </c>
      <c r="M59" s="36">
        <f>(L59/L$64)*100</f>
        <v>21.401558848017334</v>
      </c>
    </row>
    <row r="60" spans="1:13">
      <c r="A60" s="1" t="s">
        <v>9</v>
      </c>
      <c r="B60" s="43">
        <v>0</v>
      </c>
      <c r="C60" s="2">
        <v>0</v>
      </c>
      <c r="D60" s="3">
        <v>0</v>
      </c>
      <c r="E60" s="43">
        <v>1</v>
      </c>
      <c r="F60" s="2">
        <v>1</v>
      </c>
      <c r="G60" s="3">
        <v>267</v>
      </c>
      <c r="H60" s="36">
        <v>1</v>
      </c>
      <c r="I60" s="36">
        <f t="shared" ref="I60:I63" si="32">(H60/H$64)*100</f>
        <v>1.3605442176870748</v>
      </c>
      <c r="J60" s="2">
        <v>1</v>
      </c>
      <c r="K60" s="36">
        <f t="shared" ref="K60:K63" si="33">(J60/J$64)*100</f>
        <v>3.8461538461538463</v>
      </c>
      <c r="L60" s="38">
        <v>267</v>
      </c>
      <c r="M60" s="36">
        <f t="shared" ref="M60:M63" si="34">(L60/L$64)*100</f>
        <v>1.3391648025358867</v>
      </c>
    </row>
    <row r="61" spans="1:13">
      <c r="A61" s="1" t="s">
        <v>52</v>
      </c>
      <c r="B61" s="43">
        <v>0</v>
      </c>
      <c r="C61" s="2">
        <v>0</v>
      </c>
      <c r="D61" s="3">
        <v>0</v>
      </c>
      <c r="E61" s="43">
        <v>12</v>
      </c>
      <c r="F61" s="2">
        <v>4</v>
      </c>
      <c r="G61" s="3">
        <v>3427.2</v>
      </c>
      <c r="H61" s="36">
        <v>12</v>
      </c>
      <c r="I61" s="36">
        <f t="shared" si="32"/>
        <v>16.326530612244898</v>
      </c>
      <c r="J61" s="2">
        <v>4</v>
      </c>
      <c r="K61" s="36">
        <f t="shared" si="33"/>
        <v>15.384615384615385</v>
      </c>
      <c r="L61" s="38">
        <v>3427.2</v>
      </c>
      <c r="M61" s="36">
        <f t="shared" si="34"/>
        <v>17.189459218168505</v>
      </c>
    </row>
    <row r="62" spans="1:13">
      <c r="A62" s="1" t="s">
        <v>10</v>
      </c>
      <c r="B62" s="43">
        <v>41</v>
      </c>
      <c r="C62" s="2">
        <v>13</v>
      </c>
      <c r="D62" s="3">
        <v>11709.6</v>
      </c>
      <c r="E62" s="43">
        <v>0</v>
      </c>
      <c r="F62" s="2">
        <v>0</v>
      </c>
      <c r="G62" s="3">
        <v>0</v>
      </c>
      <c r="H62" s="36">
        <v>41</v>
      </c>
      <c r="I62" s="36">
        <f t="shared" si="32"/>
        <v>55.782312925170061</v>
      </c>
      <c r="J62" s="2">
        <v>13</v>
      </c>
      <c r="K62" s="36">
        <f t="shared" si="33"/>
        <v>50</v>
      </c>
      <c r="L62" s="38">
        <v>11709.6</v>
      </c>
      <c r="M62" s="36">
        <f t="shared" si="34"/>
        <v>58.730652328742394</v>
      </c>
    </row>
    <row r="63" spans="1:13" ht="15.75" thickBot="1">
      <c r="A63" s="1" t="s">
        <v>53</v>
      </c>
      <c r="B63" s="43">
        <v>0</v>
      </c>
      <c r="C63" s="2">
        <v>0</v>
      </c>
      <c r="D63" s="3">
        <v>0</v>
      </c>
      <c r="E63" s="43">
        <v>1</v>
      </c>
      <c r="F63" s="2">
        <v>1</v>
      </c>
      <c r="G63" s="3">
        <v>267</v>
      </c>
      <c r="H63" s="36">
        <v>1</v>
      </c>
      <c r="I63" s="36">
        <f t="shared" si="32"/>
        <v>1.3605442176870748</v>
      </c>
      <c r="J63" s="2">
        <v>1</v>
      </c>
      <c r="K63" s="36">
        <f t="shared" si="33"/>
        <v>3.8461538461538463</v>
      </c>
      <c r="L63" s="38">
        <v>267</v>
      </c>
      <c r="M63" s="36">
        <f t="shared" si="34"/>
        <v>1.3391648025358867</v>
      </c>
    </row>
    <row r="64" spans="1:13" ht="15.75" thickBot="1">
      <c r="A64" s="10" t="s">
        <v>3</v>
      </c>
      <c r="B64" s="41">
        <f>SUM(B59:B63)</f>
        <v>54</v>
      </c>
      <c r="C64" s="41">
        <f t="shared" ref="C64:G64" si="35">SUM(C59:C63)</f>
        <v>17</v>
      </c>
      <c r="D64" s="41">
        <f t="shared" si="35"/>
        <v>14673.6</v>
      </c>
      <c r="E64" s="41">
        <f t="shared" si="35"/>
        <v>19.5</v>
      </c>
      <c r="F64" s="41">
        <f t="shared" si="35"/>
        <v>9</v>
      </c>
      <c r="G64" s="52">
        <f t="shared" si="35"/>
        <v>5264.2</v>
      </c>
      <c r="H64" s="42">
        <f>SUM(H59:H63)</f>
        <v>73.5</v>
      </c>
      <c r="I64" s="37">
        <f>SUM(I59:I63)</f>
        <v>100</v>
      </c>
      <c r="J64" s="35">
        <f t="shared" ref="J64:K64" si="36">SUM(J56:J63)</f>
        <v>26</v>
      </c>
      <c r="K64" s="37">
        <f t="shared" si="36"/>
        <v>100</v>
      </c>
      <c r="L64" s="14">
        <f t="shared" ref="L64" si="37">G64+D64</f>
        <v>19937.8</v>
      </c>
      <c r="M64" s="37">
        <f>SUM(M59:M63)</f>
        <v>100.00000000000001</v>
      </c>
    </row>
    <row r="65" spans="1:13" s="5" customFormat="1" ht="22.5" customHeight="1" thickBot="1">
      <c r="A65" s="45" t="s">
        <v>56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1:13">
      <c r="A66" s="46" t="s">
        <v>0</v>
      </c>
      <c r="B66" s="48" t="s">
        <v>1</v>
      </c>
      <c r="C66" s="48"/>
      <c r="D66" s="48"/>
      <c r="E66" s="48" t="s">
        <v>2</v>
      </c>
      <c r="F66" s="48"/>
      <c r="G66" s="48"/>
      <c r="H66" s="48" t="s">
        <v>3</v>
      </c>
      <c r="I66" s="48"/>
      <c r="J66" s="48"/>
      <c r="K66" s="48"/>
      <c r="L66" s="48"/>
      <c r="M66" s="49"/>
    </row>
    <row r="67" spans="1:13" ht="27.75" customHeight="1" thickBot="1">
      <c r="A67" s="47"/>
      <c r="B67" s="6" t="s">
        <v>4</v>
      </c>
      <c r="C67" s="6" t="s">
        <v>5</v>
      </c>
      <c r="D67" s="7" t="s">
        <v>6</v>
      </c>
      <c r="E67" s="6" t="s">
        <v>4</v>
      </c>
      <c r="F67" s="6" t="s">
        <v>5</v>
      </c>
      <c r="G67" s="8" t="s">
        <v>6</v>
      </c>
      <c r="H67" s="6" t="s">
        <v>4</v>
      </c>
      <c r="I67" s="6" t="s">
        <v>7</v>
      </c>
      <c r="J67" s="6" t="s">
        <v>5</v>
      </c>
      <c r="K67" s="6" t="s">
        <v>7</v>
      </c>
      <c r="L67" s="8" t="s">
        <v>6</v>
      </c>
      <c r="M67" s="9" t="s">
        <v>7</v>
      </c>
    </row>
    <row r="68" spans="1:13">
      <c r="A68" s="1" t="s">
        <v>54</v>
      </c>
      <c r="B68" s="43">
        <v>0</v>
      </c>
      <c r="C68" s="2">
        <v>0</v>
      </c>
      <c r="D68" s="3">
        <v>0</v>
      </c>
      <c r="E68" s="43">
        <v>10.5</v>
      </c>
      <c r="F68" s="2">
        <v>3</v>
      </c>
      <c r="G68" s="3">
        <v>2803.5</v>
      </c>
      <c r="H68" s="36">
        <v>10.5</v>
      </c>
      <c r="I68" s="36">
        <f>(H68/H$83)*100</f>
        <v>3.3227848101265818</v>
      </c>
      <c r="J68" s="2">
        <v>3</v>
      </c>
      <c r="K68" s="36">
        <f>(J68/J$83)*100</f>
        <v>7.1428571428571423</v>
      </c>
      <c r="L68" s="38">
        <v>2803.5</v>
      </c>
      <c r="M68" s="36">
        <f>(L68/L$83)*100</f>
        <v>3.2809811930202346</v>
      </c>
    </row>
    <row r="69" spans="1:13">
      <c r="A69" s="1" t="s">
        <v>47</v>
      </c>
      <c r="B69" s="43">
        <v>1</v>
      </c>
      <c r="C69" s="2">
        <v>2</v>
      </c>
      <c r="D69" s="3">
        <v>274.2</v>
      </c>
      <c r="E69" s="43">
        <v>6</v>
      </c>
      <c r="F69" s="2">
        <v>1</v>
      </c>
      <c r="G69" s="3">
        <v>1140</v>
      </c>
      <c r="H69" s="36">
        <v>7</v>
      </c>
      <c r="I69" s="36">
        <f t="shared" ref="I69:I82" si="38">(H69/H$83)*100</f>
        <v>2.2151898734177213</v>
      </c>
      <c r="J69" s="2">
        <v>3</v>
      </c>
      <c r="K69" s="36">
        <f t="shared" ref="K69:K82" si="39">(J69/J$83)*100</f>
        <v>7.1428571428571423</v>
      </c>
      <c r="L69" s="38">
        <v>1414.2</v>
      </c>
      <c r="M69" s="36">
        <f t="shared" ref="M69:M82" si="40">(L69/L$83)*100</f>
        <v>1.6550610319847392</v>
      </c>
    </row>
    <row r="70" spans="1:13">
      <c r="A70" s="1" t="s">
        <v>8</v>
      </c>
      <c r="B70" s="43">
        <v>31</v>
      </c>
      <c r="C70" s="2">
        <v>8</v>
      </c>
      <c r="D70" s="3">
        <v>7068</v>
      </c>
      <c r="E70" s="43">
        <v>11</v>
      </c>
      <c r="F70" s="2">
        <v>4</v>
      </c>
      <c r="G70" s="3">
        <v>2090</v>
      </c>
      <c r="H70" s="36">
        <v>42</v>
      </c>
      <c r="I70" s="36">
        <f t="shared" si="38"/>
        <v>13.291139240506327</v>
      </c>
      <c r="J70" s="2">
        <v>12</v>
      </c>
      <c r="K70" s="36">
        <f t="shared" si="39"/>
        <v>28.571428571428569</v>
      </c>
      <c r="L70" s="38">
        <v>9158</v>
      </c>
      <c r="M70" s="36">
        <f t="shared" si="40"/>
        <v>10.717754865589196</v>
      </c>
    </row>
    <row r="71" spans="1:13">
      <c r="A71" s="1" t="s">
        <v>44</v>
      </c>
      <c r="B71" s="43">
        <v>25</v>
      </c>
      <c r="C71" s="2">
        <v>5</v>
      </c>
      <c r="D71" s="3">
        <v>7140</v>
      </c>
      <c r="E71" s="43">
        <v>10.5</v>
      </c>
      <c r="F71" s="2">
        <v>3</v>
      </c>
      <c r="G71" s="3">
        <v>2571.5</v>
      </c>
      <c r="H71" s="36">
        <v>35.5</v>
      </c>
      <c r="I71" s="36">
        <f t="shared" si="38"/>
        <v>11.234177215189874</v>
      </c>
      <c r="J71" s="2">
        <v>8</v>
      </c>
      <c r="K71" s="36">
        <f t="shared" si="39"/>
        <v>19.047619047619047</v>
      </c>
      <c r="L71" s="38">
        <v>9711.5</v>
      </c>
      <c r="M71" s="36">
        <f t="shared" si="40"/>
        <v>11.365524828256111</v>
      </c>
    </row>
    <row r="72" spans="1:13">
      <c r="A72" s="1" t="s">
        <v>9</v>
      </c>
      <c r="B72" s="43">
        <v>22</v>
      </c>
      <c r="C72" s="2">
        <v>6</v>
      </c>
      <c r="D72" s="3">
        <v>6283.2</v>
      </c>
      <c r="E72" s="43">
        <v>21</v>
      </c>
      <c r="F72" s="2">
        <v>6</v>
      </c>
      <c r="G72" s="3">
        <v>5128.5</v>
      </c>
      <c r="H72" s="36">
        <v>43</v>
      </c>
      <c r="I72" s="36">
        <f t="shared" si="38"/>
        <v>13.60759493670886</v>
      </c>
      <c r="J72" s="2">
        <v>12</v>
      </c>
      <c r="K72" s="36">
        <f t="shared" si="39"/>
        <v>28.571428571428569</v>
      </c>
      <c r="L72" s="38">
        <v>11411.7</v>
      </c>
      <c r="M72" s="36">
        <f t="shared" si="40"/>
        <v>13.355296265521318</v>
      </c>
    </row>
    <row r="73" spans="1:13">
      <c r="A73" s="1" t="s">
        <v>52</v>
      </c>
      <c r="B73" s="43">
        <v>0</v>
      </c>
      <c r="C73" s="2">
        <v>0</v>
      </c>
      <c r="D73" s="3">
        <v>0</v>
      </c>
      <c r="E73" s="43">
        <v>7.5</v>
      </c>
      <c r="F73" s="2">
        <v>3</v>
      </c>
      <c r="G73" s="3">
        <v>2477.1</v>
      </c>
      <c r="H73" s="36">
        <v>7.5</v>
      </c>
      <c r="I73" s="36">
        <f t="shared" si="38"/>
        <v>2.3734177215189876</v>
      </c>
      <c r="J73" s="2">
        <v>3</v>
      </c>
      <c r="K73" s="36">
        <f t="shared" si="39"/>
        <v>7.1428571428571423</v>
      </c>
      <c r="L73" s="38">
        <v>2477.1</v>
      </c>
      <c r="M73" s="36">
        <f t="shared" si="40"/>
        <v>2.8989900172036469</v>
      </c>
    </row>
    <row r="74" spans="1:13">
      <c r="A74" s="1" t="s">
        <v>10</v>
      </c>
      <c r="B74" s="43">
        <v>16.5</v>
      </c>
      <c r="C74" s="2">
        <v>6</v>
      </c>
      <c r="D74" s="3">
        <v>6674.6</v>
      </c>
      <c r="E74" s="43">
        <v>0</v>
      </c>
      <c r="F74" s="2">
        <v>0</v>
      </c>
      <c r="G74" s="3">
        <v>0</v>
      </c>
      <c r="H74" s="36">
        <v>16.5</v>
      </c>
      <c r="I74" s="36">
        <f t="shared" si="38"/>
        <v>5.2215189873417724</v>
      </c>
      <c r="J74" s="2">
        <v>6</v>
      </c>
      <c r="K74" s="36">
        <f t="shared" si="39"/>
        <v>14.285714285714285</v>
      </c>
      <c r="L74" s="38">
        <v>6674.6</v>
      </c>
      <c r="M74" s="36">
        <f t="shared" si="40"/>
        <v>7.8113918569405598</v>
      </c>
    </row>
    <row r="75" spans="1:13">
      <c r="A75" s="1" t="s">
        <v>48</v>
      </c>
      <c r="B75" s="43">
        <v>20</v>
      </c>
      <c r="C75" s="2">
        <v>4</v>
      </c>
      <c r="D75" s="3">
        <v>5712</v>
      </c>
      <c r="E75" s="43">
        <v>21</v>
      </c>
      <c r="F75" s="2">
        <v>6</v>
      </c>
      <c r="G75" s="3">
        <v>5230</v>
      </c>
      <c r="H75" s="36">
        <v>41</v>
      </c>
      <c r="I75" s="36">
        <f t="shared" si="38"/>
        <v>12.974683544303797</v>
      </c>
      <c r="J75" s="2">
        <v>10</v>
      </c>
      <c r="K75" s="36">
        <f t="shared" si="39"/>
        <v>23.809523809523807</v>
      </c>
      <c r="L75" s="38">
        <v>10942</v>
      </c>
      <c r="M75" s="36">
        <f t="shared" si="40"/>
        <v>12.805598792233782</v>
      </c>
    </row>
    <row r="76" spans="1:13">
      <c r="A76" s="1" t="s">
        <v>40</v>
      </c>
      <c r="B76" s="43">
        <v>6</v>
      </c>
      <c r="C76" s="2">
        <v>2</v>
      </c>
      <c r="D76" s="3">
        <v>1713.6</v>
      </c>
      <c r="E76" s="43">
        <v>27</v>
      </c>
      <c r="F76" s="2">
        <v>8</v>
      </c>
      <c r="G76" s="3">
        <v>7703</v>
      </c>
      <c r="H76" s="36">
        <v>33</v>
      </c>
      <c r="I76" s="36">
        <f t="shared" si="38"/>
        <v>10.443037974683545</v>
      </c>
      <c r="J76" s="2">
        <v>10</v>
      </c>
      <c r="K76" s="36">
        <f t="shared" si="39"/>
        <v>23.809523809523807</v>
      </c>
      <c r="L76" s="38">
        <v>9416.6</v>
      </c>
      <c r="M76" s="36">
        <f t="shared" si="40"/>
        <v>11.02039860966447</v>
      </c>
    </row>
    <row r="77" spans="1:13">
      <c r="A77" s="1" t="s">
        <v>53</v>
      </c>
      <c r="B77" s="43">
        <v>0</v>
      </c>
      <c r="C77" s="2">
        <v>0</v>
      </c>
      <c r="D77" s="3">
        <v>0</v>
      </c>
      <c r="E77" s="43">
        <v>6</v>
      </c>
      <c r="F77" s="2">
        <v>2</v>
      </c>
      <c r="G77" s="3">
        <v>2778</v>
      </c>
      <c r="H77" s="36">
        <v>6</v>
      </c>
      <c r="I77" s="36">
        <f t="shared" si="38"/>
        <v>1.89873417721519</v>
      </c>
      <c r="J77" s="2">
        <v>2</v>
      </c>
      <c r="K77" s="36">
        <f t="shared" si="39"/>
        <v>4.7619047619047619</v>
      </c>
      <c r="L77" s="38">
        <v>2778</v>
      </c>
      <c r="M77" s="36">
        <f t="shared" si="40"/>
        <v>3.2511381324095638</v>
      </c>
    </row>
    <row r="78" spans="1:13">
      <c r="A78" s="1" t="s">
        <v>41</v>
      </c>
      <c r="B78" s="43">
        <v>0</v>
      </c>
      <c r="C78" s="2">
        <v>0</v>
      </c>
      <c r="D78" s="3">
        <v>0</v>
      </c>
      <c r="E78" s="43">
        <v>13.5</v>
      </c>
      <c r="F78" s="2">
        <v>4</v>
      </c>
      <c r="G78" s="3">
        <v>3982</v>
      </c>
      <c r="H78" s="36">
        <v>13.5</v>
      </c>
      <c r="I78" s="36">
        <f t="shared" si="38"/>
        <v>4.2721518987341769</v>
      </c>
      <c r="J78" s="2">
        <v>4</v>
      </c>
      <c r="K78" s="36">
        <f t="shared" si="39"/>
        <v>9.5238095238095237</v>
      </c>
      <c r="L78" s="38">
        <v>3982</v>
      </c>
      <c r="M78" s="36">
        <f t="shared" si="40"/>
        <v>4.6601987196741845</v>
      </c>
    </row>
    <row r="79" spans="1:13">
      <c r="A79" s="1" t="s">
        <v>12</v>
      </c>
      <c r="B79" s="43">
        <v>0.5</v>
      </c>
      <c r="C79" s="2">
        <v>1</v>
      </c>
      <c r="D79" s="3">
        <v>142.80000000000001</v>
      </c>
      <c r="E79" s="43">
        <v>12.5</v>
      </c>
      <c r="F79" s="2">
        <v>3</v>
      </c>
      <c r="G79" s="3">
        <v>2975</v>
      </c>
      <c r="H79" s="36">
        <v>13</v>
      </c>
      <c r="I79" s="36">
        <f t="shared" si="38"/>
        <v>4.1139240506329111</v>
      </c>
      <c r="J79" s="2">
        <v>4</v>
      </c>
      <c r="K79" s="36">
        <f t="shared" si="39"/>
        <v>9.5238095238095237</v>
      </c>
      <c r="L79" s="38">
        <v>3117.8</v>
      </c>
      <c r="M79" s="36">
        <f t="shared" si="40"/>
        <v>3.648811543998034</v>
      </c>
    </row>
    <row r="80" spans="1:13">
      <c r="A80" s="1" t="s">
        <v>13</v>
      </c>
      <c r="B80" s="43">
        <v>0</v>
      </c>
      <c r="C80" s="2">
        <v>0</v>
      </c>
      <c r="D80" s="3">
        <v>0</v>
      </c>
      <c r="E80" s="43">
        <v>4</v>
      </c>
      <c r="F80" s="2">
        <v>1</v>
      </c>
      <c r="G80" s="3">
        <v>1680</v>
      </c>
      <c r="H80" s="36">
        <v>4</v>
      </c>
      <c r="I80" s="36">
        <f t="shared" si="38"/>
        <v>1.2658227848101267</v>
      </c>
      <c r="J80" s="2">
        <v>1</v>
      </c>
      <c r="K80" s="36">
        <f t="shared" si="39"/>
        <v>2.3809523809523809</v>
      </c>
      <c r="L80" s="38">
        <v>1680</v>
      </c>
      <c r="M80" s="36">
        <f t="shared" si="40"/>
        <v>1.9661310519971447</v>
      </c>
    </row>
    <row r="81" spans="1:13">
      <c r="A81" s="1" t="s">
        <v>42</v>
      </c>
      <c r="B81" s="43">
        <v>0</v>
      </c>
      <c r="C81" s="2">
        <v>0</v>
      </c>
      <c r="D81" s="3">
        <v>0</v>
      </c>
      <c r="E81" s="43">
        <v>10.5</v>
      </c>
      <c r="F81" s="2">
        <v>3</v>
      </c>
      <c r="G81" s="3">
        <v>2163</v>
      </c>
      <c r="H81" s="36">
        <v>10.5</v>
      </c>
      <c r="I81" s="36">
        <f t="shared" si="38"/>
        <v>3.3227848101265818</v>
      </c>
      <c r="J81" s="2">
        <v>3</v>
      </c>
      <c r="K81" s="36">
        <f t="shared" si="39"/>
        <v>7.1428571428571423</v>
      </c>
      <c r="L81" s="38">
        <v>2163</v>
      </c>
      <c r="M81" s="36">
        <f t="shared" si="40"/>
        <v>2.5313937294463233</v>
      </c>
    </row>
    <row r="82" spans="1:13" ht="15.75" thickBot="1">
      <c r="A82" s="1" t="s">
        <v>55</v>
      </c>
      <c r="B82" s="43">
        <v>0</v>
      </c>
      <c r="C82" s="2">
        <v>0</v>
      </c>
      <c r="D82" s="3">
        <v>0</v>
      </c>
      <c r="E82" s="43">
        <v>33</v>
      </c>
      <c r="F82" s="2">
        <v>8</v>
      </c>
      <c r="G82" s="3">
        <v>7717</v>
      </c>
      <c r="H82" s="36">
        <v>33</v>
      </c>
      <c r="I82" s="36">
        <f t="shared" si="38"/>
        <v>10.443037974683545</v>
      </c>
      <c r="J82" s="2">
        <v>8</v>
      </c>
      <c r="K82" s="36">
        <f t="shared" si="39"/>
        <v>19.047619047619047</v>
      </c>
      <c r="L82" s="38">
        <v>7717</v>
      </c>
      <c r="M82" s="36">
        <f t="shared" si="40"/>
        <v>9.0313293620606938</v>
      </c>
    </row>
    <row r="83" spans="1:13" ht="15.75" thickBot="1">
      <c r="A83" s="10" t="s">
        <v>3</v>
      </c>
      <c r="B83" s="41">
        <f>SUM(B68:B82)</f>
        <v>122</v>
      </c>
      <c r="C83" s="41">
        <f>SUM(C68:C82)</f>
        <v>34</v>
      </c>
      <c r="D83" s="52">
        <f>SUM(D68:D82)</f>
        <v>35008.400000000001</v>
      </c>
      <c r="E83" s="41">
        <f>SUM(E68:E82)</f>
        <v>194</v>
      </c>
      <c r="F83" s="41">
        <f t="shared" ref="C83:G83" si="41">SUM(F78:F82)</f>
        <v>19</v>
      </c>
      <c r="G83" s="52">
        <f>SUM(G68:G82)</f>
        <v>50438.6</v>
      </c>
      <c r="H83" s="42">
        <f>SUM(H68:H82)</f>
        <v>316</v>
      </c>
      <c r="I83" s="37">
        <f>SUM(I68:I82)</f>
        <v>100.00000000000001</v>
      </c>
      <c r="J83" s="35">
        <f t="shared" ref="J83:K83" si="42">SUM(J75:J82)</f>
        <v>42</v>
      </c>
      <c r="K83" s="37">
        <f t="shared" si="42"/>
        <v>99.999999999999986</v>
      </c>
      <c r="L83" s="14">
        <f t="shared" ref="L83" si="43">G83+D83</f>
        <v>85447</v>
      </c>
      <c r="M83" s="37">
        <f>SUM(M68:M82)</f>
        <v>99.999999999999986</v>
      </c>
    </row>
    <row r="84" spans="1:13">
      <c r="A84" s="50" t="s">
        <v>11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</sheetData>
  <sheetProtection password="C76B" sheet="1" objects="1" scenarios="1"/>
  <mergeCells count="38">
    <mergeCell ref="A84:M84"/>
    <mergeCell ref="A65:M65"/>
    <mergeCell ref="A66:A67"/>
    <mergeCell ref="B66:D66"/>
    <mergeCell ref="E66:G66"/>
    <mergeCell ref="H66:M66"/>
    <mergeCell ref="A17:M17"/>
    <mergeCell ref="A18:A19"/>
    <mergeCell ref="B18:D18"/>
    <mergeCell ref="E18:G18"/>
    <mergeCell ref="H18:M18"/>
    <mergeCell ref="B10:D10"/>
    <mergeCell ref="E10:G10"/>
    <mergeCell ref="H10:M10"/>
    <mergeCell ref="A1:M1"/>
    <mergeCell ref="A2:M2"/>
    <mergeCell ref="A8:M8"/>
    <mergeCell ref="A3:A4"/>
    <mergeCell ref="B3:D3"/>
    <mergeCell ref="E3:G3"/>
    <mergeCell ref="H3:M3"/>
    <mergeCell ref="A9:M9"/>
    <mergeCell ref="A10:A11"/>
    <mergeCell ref="A29:M29"/>
    <mergeCell ref="A30:A31"/>
    <mergeCell ref="B30:D30"/>
    <mergeCell ref="E30:G30"/>
    <mergeCell ref="H30:M30"/>
    <mergeCell ref="A41:M41"/>
    <mergeCell ref="A42:A43"/>
    <mergeCell ref="B42:D42"/>
    <mergeCell ref="E42:G42"/>
    <mergeCell ref="H42:M42"/>
    <mergeCell ref="A56:M56"/>
    <mergeCell ref="A57:A58"/>
    <mergeCell ref="B57:D57"/>
    <mergeCell ref="E57:G57"/>
    <mergeCell ref="H57:M5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opLeftCell="A6" workbookViewId="0">
      <selection activeCell="E12" sqref="E12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29</v>
      </c>
      <c r="B1" s="29" t="s">
        <v>28</v>
      </c>
      <c r="C1" s="29" t="s">
        <v>27</v>
      </c>
      <c r="D1" s="28" t="s">
        <v>15</v>
      </c>
      <c r="E1" s="29" t="s">
        <v>26</v>
      </c>
    </row>
    <row r="2" spans="1:5">
      <c r="A2" s="24" t="s">
        <v>30</v>
      </c>
      <c r="E2" s="25">
        <v>49607.59</v>
      </c>
    </row>
    <row r="3" spans="1:5">
      <c r="A3" s="26" t="s">
        <v>31</v>
      </c>
      <c r="E3" s="27">
        <v>69156.61</v>
      </c>
    </row>
    <row r="4" spans="1:5">
      <c r="A4" s="24" t="s">
        <v>32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t="s">
        <v>34</v>
      </c>
      <c r="B5" s="17">
        <v>0</v>
      </c>
      <c r="C5" s="17">
        <v>4.5</v>
      </c>
      <c r="D5" s="17">
        <f>SUM(B5:C5)</f>
        <v>4.5</v>
      </c>
      <c r="E5" s="15">
        <v>1947</v>
      </c>
    </row>
    <row r="6" spans="1:5">
      <c r="A6" t="s">
        <v>33</v>
      </c>
      <c r="B6" s="17">
        <v>50</v>
      </c>
      <c r="C6" s="17">
        <v>6</v>
      </c>
      <c r="D6" s="17">
        <f>SUM(B6:C6)</f>
        <v>56</v>
      </c>
      <c r="E6" s="15">
        <v>17509.8</v>
      </c>
    </row>
    <row r="7" spans="1:5">
      <c r="A7" s="16" t="s">
        <v>25</v>
      </c>
      <c r="B7" s="17">
        <v>61</v>
      </c>
      <c r="C7" s="17">
        <v>21.5</v>
      </c>
      <c r="D7" s="17">
        <f>SUM(B7:C7)</f>
        <v>82.5</v>
      </c>
      <c r="E7" s="15">
        <v>30068.97</v>
      </c>
    </row>
    <row r="8" spans="1:5">
      <c r="A8" s="16" t="s">
        <v>24</v>
      </c>
      <c r="B8" s="17">
        <v>90</v>
      </c>
      <c r="C8" s="17">
        <v>47</v>
      </c>
      <c r="D8" s="17">
        <f>SUM(B8:C8)</f>
        <v>137</v>
      </c>
      <c r="E8" s="15">
        <v>45648.3</v>
      </c>
    </row>
    <row r="9" spans="1:5">
      <c r="A9" s="16" t="s">
        <v>23</v>
      </c>
      <c r="B9" s="17">
        <v>187</v>
      </c>
      <c r="C9" s="17">
        <v>35.5</v>
      </c>
      <c r="D9" s="17">
        <f>SUM(B9:C9)</f>
        <v>222.5</v>
      </c>
      <c r="E9" s="15">
        <v>66326.100000000006</v>
      </c>
    </row>
    <row r="10" spans="1:5">
      <c r="A10" t="s">
        <v>22</v>
      </c>
      <c r="B10" s="17">
        <v>54</v>
      </c>
      <c r="C10" s="17">
        <v>19.5</v>
      </c>
      <c r="D10" s="17">
        <f>SUM(B10:C10)</f>
        <v>73.5</v>
      </c>
      <c r="E10" s="15">
        <v>19937.8</v>
      </c>
    </row>
    <row r="11" spans="1:5">
      <c r="A11" t="s">
        <v>21</v>
      </c>
      <c r="B11" s="17">
        <v>122</v>
      </c>
      <c r="C11" s="17">
        <v>194</v>
      </c>
      <c r="D11" s="17">
        <f>SUM(B11:C11)</f>
        <v>316</v>
      </c>
      <c r="E11" s="15">
        <v>85447</v>
      </c>
    </row>
    <row r="12" spans="1:5">
      <c r="A12" t="s">
        <v>20</v>
      </c>
      <c r="B12" s="17"/>
      <c r="C12" s="17"/>
      <c r="D12" s="17"/>
      <c r="E12" s="15"/>
    </row>
    <row r="13" spans="1:5">
      <c r="A13" t="s">
        <v>19</v>
      </c>
      <c r="B13" s="17"/>
      <c r="C13" s="17"/>
      <c r="D13" s="17"/>
      <c r="E13" s="15"/>
    </row>
    <row r="14" spans="1:5">
      <c r="A14" t="s">
        <v>18</v>
      </c>
      <c r="B14" s="17"/>
      <c r="C14" s="17"/>
      <c r="D14" s="17"/>
      <c r="E14" s="15"/>
    </row>
    <row r="15" spans="1:5">
      <c r="A15" t="s">
        <v>17</v>
      </c>
      <c r="B15" s="30"/>
      <c r="C15" s="30"/>
      <c r="D15" s="30"/>
      <c r="E15" s="15"/>
    </row>
    <row r="16" spans="1:5">
      <c r="A16" t="s">
        <v>16</v>
      </c>
      <c r="B16" s="30"/>
      <c r="C16" s="30"/>
      <c r="D16" s="30"/>
      <c r="E16" s="15"/>
    </row>
    <row r="17" spans="1:5">
      <c r="A17" s="18" t="s">
        <v>35</v>
      </c>
      <c r="B17" s="31">
        <f>AVERAGE(B5:B16)</f>
        <v>80.571428571428569</v>
      </c>
      <c r="C17" s="31">
        <f>AVERAGE(C5:C16)</f>
        <v>46.857142857142854</v>
      </c>
      <c r="D17" s="32">
        <f>SUM(B17:C17)</f>
        <v>127.42857142857142</v>
      </c>
      <c r="E17" s="19">
        <f>AVERAGE(E5:E16)</f>
        <v>38126.424285714282</v>
      </c>
    </row>
    <row r="18" spans="1:5">
      <c r="A18" s="20" t="s">
        <v>15</v>
      </c>
      <c r="B18" s="21">
        <f>SUM(B5:B17)</f>
        <v>644.57142857142856</v>
      </c>
      <c r="C18" s="21">
        <f>SUM(C5:C17)</f>
        <v>374.85714285714283</v>
      </c>
      <c r="D18" s="22">
        <f>SUM(B18:C18)</f>
        <v>1019.4285714285713</v>
      </c>
      <c r="E18" s="23">
        <f>SUM(E5:E17)</f>
        <v>305011.39428571425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2014-08-12T21:13:36Z</dcterms:modified>
</cp:coreProperties>
</file>