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/>
  </bookViews>
  <sheets>
    <sheet name="TABELA 19" sheetId="1" r:id="rId1"/>
    <sheet name="GRÁFICO TABELA 19" sheetId="4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E178" i="1"/>
  <c r="L178"/>
  <c r="M162" s="1"/>
  <c r="J178"/>
  <c r="K163" s="1"/>
  <c r="H178"/>
  <c r="I162" s="1"/>
  <c r="G178"/>
  <c r="F178"/>
  <c r="D178"/>
  <c r="C178"/>
  <c r="B178"/>
  <c r="L157"/>
  <c r="M141" s="1"/>
  <c r="J157"/>
  <c r="K140" s="1"/>
  <c r="H157"/>
  <c r="I141" s="1"/>
  <c r="G157"/>
  <c r="F157"/>
  <c r="E157"/>
  <c r="D157"/>
  <c r="C157"/>
  <c r="B157"/>
  <c r="L123"/>
  <c r="L124"/>
  <c r="L125"/>
  <c r="L126"/>
  <c r="L127"/>
  <c r="L128"/>
  <c r="L129"/>
  <c r="L130"/>
  <c r="L131"/>
  <c r="L132"/>
  <c r="L133"/>
  <c r="J123"/>
  <c r="J124"/>
  <c r="J125"/>
  <c r="J126"/>
  <c r="J127"/>
  <c r="J128"/>
  <c r="J129"/>
  <c r="J130"/>
  <c r="J131"/>
  <c r="J132"/>
  <c r="J133"/>
  <c r="H123"/>
  <c r="H124"/>
  <c r="H125"/>
  <c r="H126"/>
  <c r="H127"/>
  <c r="H128"/>
  <c r="H129"/>
  <c r="H130"/>
  <c r="H131"/>
  <c r="H132"/>
  <c r="H133"/>
  <c r="C134"/>
  <c r="D134"/>
  <c r="E134"/>
  <c r="F134"/>
  <c r="G134"/>
  <c r="B134"/>
  <c r="L122"/>
  <c r="J122"/>
  <c r="H122"/>
  <c r="G117"/>
  <c r="F117"/>
  <c r="E117"/>
  <c r="D117"/>
  <c r="C117"/>
  <c r="B117"/>
  <c r="J102"/>
  <c r="J103"/>
  <c r="J104"/>
  <c r="J105"/>
  <c r="J106"/>
  <c r="J107"/>
  <c r="J108"/>
  <c r="J109"/>
  <c r="J110"/>
  <c r="J111"/>
  <c r="J112"/>
  <c r="J113"/>
  <c r="J114"/>
  <c r="J115"/>
  <c r="J116"/>
  <c r="L102"/>
  <c r="L103"/>
  <c r="L104"/>
  <c r="L105"/>
  <c r="L106"/>
  <c r="L107"/>
  <c r="L108"/>
  <c r="L109"/>
  <c r="L110"/>
  <c r="L111"/>
  <c r="L112"/>
  <c r="L113"/>
  <c r="L114"/>
  <c r="L115"/>
  <c r="L116"/>
  <c r="L101"/>
  <c r="J101"/>
  <c r="H102"/>
  <c r="H103"/>
  <c r="H104"/>
  <c r="H105"/>
  <c r="H106"/>
  <c r="H107"/>
  <c r="H108"/>
  <c r="H109"/>
  <c r="H110"/>
  <c r="H111"/>
  <c r="H112"/>
  <c r="H113"/>
  <c r="H114"/>
  <c r="H115"/>
  <c r="H116"/>
  <c r="H101"/>
  <c r="C96"/>
  <c r="D96"/>
  <c r="E96"/>
  <c r="F96"/>
  <c r="G96"/>
  <c r="H96"/>
  <c r="I83" s="1"/>
  <c r="J96"/>
  <c r="K83" s="1"/>
  <c r="L96"/>
  <c r="B96"/>
  <c r="M83"/>
  <c r="L76"/>
  <c r="M69" s="1"/>
  <c r="C76"/>
  <c r="D76"/>
  <c r="E76"/>
  <c r="F76"/>
  <c r="G76"/>
  <c r="H76"/>
  <c r="I69" s="1"/>
  <c r="J76"/>
  <c r="K69" s="1"/>
  <c r="B76"/>
  <c r="L62"/>
  <c r="M60" s="1"/>
  <c r="J62"/>
  <c r="K61" s="1"/>
  <c r="H62"/>
  <c r="I55" s="1"/>
  <c r="G62"/>
  <c r="F62"/>
  <c r="E62"/>
  <c r="D62"/>
  <c r="C62"/>
  <c r="B62"/>
  <c r="G48"/>
  <c r="F48"/>
  <c r="E48"/>
  <c r="D48"/>
  <c r="C48"/>
  <c r="B48"/>
  <c r="L40"/>
  <c r="L41"/>
  <c r="L42"/>
  <c r="L43"/>
  <c r="L44"/>
  <c r="L45"/>
  <c r="L46"/>
  <c r="L47"/>
  <c r="L39"/>
  <c r="J40"/>
  <c r="J41"/>
  <c r="J42"/>
  <c r="J43"/>
  <c r="J44"/>
  <c r="J45"/>
  <c r="J46"/>
  <c r="J47"/>
  <c r="J39"/>
  <c r="H40"/>
  <c r="H41"/>
  <c r="H42"/>
  <c r="H43"/>
  <c r="H44"/>
  <c r="H45"/>
  <c r="H46"/>
  <c r="H47"/>
  <c r="H39"/>
  <c r="L32"/>
  <c r="J32"/>
  <c r="H32"/>
  <c r="G34"/>
  <c r="E34"/>
  <c r="L31"/>
  <c r="J31"/>
  <c r="H31"/>
  <c r="L24"/>
  <c r="L25"/>
  <c r="L26"/>
  <c r="L27"/>
  <c r="L28"/>
  <c r="L29"/>
  <c r="L30"/>
  <c r="L33"/>
  <c r="L23"/>
  <c r="J24"/>
  <c r="J25"/>
  <c r="J26"/>
  <c r="J27"/>
  <c r="J28"/>
  <c r="J29"/>
  <c r="J30"/>
  <c r="J33"/>
  <c r="J23"/>
  <c r="H24"/>
  <c r="H25"/>
  <c r="H26"/>
  <c r="H27"/>
  <c r="H28"/>
  <c r="H29"/>
  <c r="H30"/>
  <c r="H33"/>
  <c r="H23"/>
  <c r="F34"/>
  <c r="C34"/>
  <c r="B34"/>
  <c r="D34"/>
  <c r="D7" i="4"/>
  <c r="D8"/>
  <c r="D9"/>
  <c r="D10"/>
  <c r="D11"/>
  <c r="D12"/>
  <c r="D13"/>
  <c r="D14"/>
  <c r="D15"/>
  <c r="D16"/>
  <c r="D17"/>
  <c r="L12" i="1"/>
  <c r="L13"/>
  <c r="L14"/>
  <c r="L15"/>
  <c r="L16"/>
  <c r="L17"/>
  <c r="L11"/>
  <c r="J12"/>
  <c r="J13"/>
  <c r="J14"/>
  <c r="J15"/>
  <c r="J16"/>
  <c r="J17"/>
  <c r="J11"/>
  <c r="H12"/>
  <c r="H13"/>
  <c r="H14"/>
  <c r="H15"/>
  <c r="H16"/>
  <c r="H17"/>
  <c r="H11"/>
  <c r="D6" i="4"/>
  <c r="G18" i="1"/>
  <c r="F18"/>
  <c r="E18"/>
  <c r="D18"/>
  <c r="C18"/>
  <c r="B18"/>
  <c r="B18" i="4"/>
  <c r="B19" s="1"/>
  <c r="C18"/>
  <c r="C19" s="1"/>
  <c r="E18"/>
  <c r="E19" s="1"/>
  <c r="B6" i="1"/>
  <c r="C6"/>
  <c r="D6"/>
  <c r="E6"/>
  <c r="F6"/>
  <c r="G6"/>
  <c r="H6"/>
  <c r="J6"/>
  <c r="K5" s="1"/>
  <c r="H18" l="1"/>
  <c r="I154"/>
  <c r="I146"/>
  <c r="M139"/>
  <c r="M150"/>
  <c r="I139"/>
  <c r="I150"/>
  <c r="I142"/>
  <c r="M154"/>
  <c r="I173"/>
  <c r="I171"/>
  <c r="I169"/>
  <c r="I167"/>
  <c r="I165"/>
  <c r="I163"/>
  <c r="M161"/>
  <c r="K176"/>
  <c r="K174"/>
  <c r="K172"/>
  <c r="K170"/>
  <c r="K168"/>
  <c r="K166"/>
  <c r="K164"/>
  <c r="K162"/>
  <c r="K161"/>
  <c r="M177"/>
  <c r="M175"/>
  <c r="M173"/>
  <c r="M171"/>
  <c r="M169"/>
  <c r="M167"/>
  <c r="M165"/>
  <c r="M163"/>
  <c r="I177"/>
  <c r="I175"/>
  <c r="J117"/>
  <c r="K103" s="1"/>
  <c r="L134"/>
  <c r="M133" s="1"/>
  <c r="I156"/>
  <c r="I152"/>
  <c r="I148"/>
  <c r="I144"/>
  <c r="I140"/>
  <c r="M156"/>
  <c r="M152"/>
  <c r="I161"/>
  <c r="I176"/>
  <c r="I174"/>
  <c r="I172"/>
  <c r="I170"/>
  <c r="I168"/>
  <c r="I166"/>
  <c r="I164"/>
  <c r="K177"/>
  <c r="K175"/>
  <c r="K173"/>
  <c r="K171"/>
  <c r="K169"/>
  <c r="K167"/>
  <c r="K165"/>
  <c r="M176"/>
  <c r="M174"/>
  <c r="M172"/>
  <c r="M170"/>
  <c r="M168"/>
  <c r="M166"/>
  <c r="M164"/>
  <c r="K157"/>
  <c r="K155"/>
  <c r="K153"/>
  <c r="K151"/>
  <c r="K149"/>
  <c r="K147"/>
  <c r="K145"/>
  <c r="K143"/>
  <c r="K141"/>
  <c r="M148"/>
  <c r="M146"/>
  <c r="M144"/>
  <c r="M142"/>
  <c r="M140"/>
  <c r="I157"/>
  <c r="I155"/>
  <c r="I153"/>
  <c r="I151"/>
  <c r="I149"/>
  <c r="I147"/>
  <c r="I145"/>
  <c r="I143"/>
  <c r="K139"/>
  <c r="K156"/>
  <c r="K154"/>
  <c r="K152"/>
  <c r="K150"/>
  <c r="K148"/>
  <c r="K146"/>
  <c r="K144"/>
  <c r="K142"/>
  <c r="M157"/>
  <c r="M155"/>
  <c r="M153"/>
  <c r="M151"/>
  <c r="M149"/>
  <c r="M147"/>
  <c r="M145"/>
  <c r="M143"/>
  <c r="M131"/>
  <c r="M127"/>
  <c r="M123"/>
  <c r="M130"/>
  <c r="M126"/>
  <c r="H134"/>
  <c r="J134"/>
  <c r="K132" s="1"/>
  <c r="M122"/>
  <c r="J48"/>
  <c r="K46" s="1"/>
  <c r="L48"/>
  <c r="M47" s="1"/>
  <c r="I67"/>
  <c r="I74"/>
  <c r="I72"/>
  <c r="I70"/>
  <c r="I68"/>
  <c r="M67"/>
  <c r="K74"/>
  <c r="K72"/>
  <c r="K70"/>
  <c r="K68"/>
  <c r="M74"/>
  <c r="M72"/>
  <c r="M70"/>
  <c r="M68"/>
  <c r="L117"/>
  <c r="M103" s="1"/>
  <c r="J18"/>
  <c r="K15" s="1"/>
  <c r="H48"/>
  <c r="I45" s="1"/>
  <c r="I75"/>
  <c r="I73"/>
  <c r="I71"/>
  <c r="K67"/>
  <c r="K75"/>
  <c r="K73"/>
  <c r="K71"/>
  <c r="M75"/>
  <c r="M73"/>
  <c r="M71"/>
  <c r="H117"/>
  <c r="I103" s="1"/>
  <c r="I114"/>
  <c r="I110"/>
  <c r="I106"/>
  <c r="I102"/>
  <c r="K116"/>
  <c r="K112"/>
  <c r="K108"/>
  <c r="K104"/>
  <c r="M116"/>
  <c r="M112"/>
  <c r="M108"/>
  <c r="M104"/>
  <c r="I115"/>
  <c r="I111"/>
  <c r="I107"/>
  <c r="K115"/>
  <c r="K111"/>
  <c r="K107"/>
  <c r="M101"/>
  <c r="M113"/>
  <c r="M109"/>
  <c r="M105"/>
  <c r="I81"/>
  <c r="I94"/>
  <c r="I92"/>
  <c r="I90"/>
  <c r="I88"/>
  <c r="I86"/>
  <c r="I84"/>
  <c r="I82"/>
  <c r="M81"/>
  <c r="K94"/>
  <c r="K92"/>
  <c r="K90"/>
  <c r="K88"/>
  <c r="K86"/>
  <c r="K84"/>
  <c r="K82"/>
  <c r="M94"/>
  <c r="M92"/>
  <c r="M90"/>
  <c r="M88"/>
  <c r="M86"/>
  <c r="M84"/>
  <c r="M82"/>
  <c r="I95"/>
  <c r="I93"/>
  <c r="I91"/>
  <c r="I89"/>
  <c r="I87"/>
  <c r="I85"/>
  <c r="K81"/>
  <c r="K95"/>
  <c r="K93"/>
  <c r="K91"/>
  <c r="K89"/>
  <c r="K87"/>
  <c r="K85"/>
  <c r="M95"/>
  <c r="M93"/>
  <c r="M91"/>
  <c r="M89"/>
  <c r="M87"/>
  <c r="M85"/>
  <c r="I53"/>
  <c r="I58"/>
  <c r="I54"/>
  <c r="I60"/>
  <c r="I56"/>
  <c r="K54"/>
  <c r="K56"/>
  <c r="K58"/>
  <c r="K60"/>
  <c r="M53"/>
  <c r="M55"/>
  <c r="M57"/>
  <c r="M59"/>
  <c r="M61"/>
  <c r="I61"/>
  <c r="I59"/>
  <c r="I57"/>
  <c r="K53"/>
  <c r="K55"/>
  <c r="K57"/>
  <c r="K59"/>
  <c r="M54"/>
  <c r="M56"/>
  <c r="M58"/>
  <c r="J34"/>
  <c r="K25" s="1"/>
  <c r="H34"/>
  <c r="I25" s="1"/>
  <c r="L34"/>
  <c r="M32" s="1"/>
  <c r="M23"/>
  <c r="K30"/>
  <c r="M33"/>
  <c r="I33"/>
  <c r="I27"/>
  <c r="M30"/>
  <c r="K16"/>
  <c r="K12"/>
  <c r="I14"/>
  <c r="K13"/>
  <c r="I16"/>
  <c r="I12"/>
  <c r="I17"/>
  <c r="I15"/>
  <c r="I13"/>
  <c r="K11"/>
  <c r="K6"/>
  <c r="I5"/>
  <c r="I6" s="1"/>
  <c r="L18"/>
  <c r="M16" s="1"/>
  <c r="I11"/>
  <c r="L6"/>
  <c r="D19" i="4"/>
  <c r="D18"/>
  <c r="I29" i="1" l="1"/>
  <c r="I30"/>
  <c r="I62"/>
  <c r="M107"/>
  <c r="M111"/>
  <c r="M115"/>
  <c r="K105"/>
  <c r="K109"/>
  <c r="K113"/>
  <c r="K101"/>
  <c r="M102"/>
  <c r="M106"/>
  <c r="M110"/>
  <c r="M114"/>
  <c r="K102"/>
  <c r="K106"/>
  <c r="K110"/>
  <c r="K114"/>
  <c r="I178"/>
  <c r="K178"/>
  <c r="K14"/>
  <c r="M26"/>
  <c r="K29"/>
  <c r="M27"/>
  <c r="K26"/>
  <c r="K31"/>
  <c r="I105"/>
  <c r="I109"/>
  <c r="I113"/>
  <c r="I101"/>
  <c r="I104"/>
  <c r="I108"/>
  <c r="I112"/>
  <c r="I116"/>
  <c r="M124"/>
  <c r="M128"/>
  <c r="M132"/>
  <c r="M125"/>
  <c r="M134" s="1"/>
  <c r="M129"/>
  <c r="M178"/>
  <c r="I124"/>
  <c r="I126"/>
  <c r="I128"/>
  <c r="I130"/>
  <c r="I132"/>
  <c r="K123"/>
  <c r="K127"/>
  <c r="K131"/>
  <c r="I122"/>
  <c r="K126"/>
  <c r="K130"/>
  <c r="I123"/>
  <c r="I127"/>
  <c r="I131"/>
  <c r="K122"/>
  <c r="K125"/>
  <c r="K129"/>
  <c r="K133"/>
  <c r="K124"/>
  <c r="K128"/>
  <c r="I125"/>
  <c r="I129"/>
  <c r="I133"/>
  <c r="K17"/>
  <c r="M76"/>
  <c r="M40"/>
  <c r="M44"/>
  <c r="M39"/>
  <c r="K43"/>
  <c r="K47"/>
  <c r="I42"/>
  <c r="I46"/>
  <c r="M41"/>
  <c r="M45"/>
  <c r="K40"/>
  <c r="K44"/>
  <c r="K39"/>
  <c r="I43"/>
  <c r="I47"/>
  <c r="K76"/>
  <c r="I76"/>
  <c r="M42"/>
  <c r="M46"/>
  <c r="K41"/>
  <c r="K45"/>
  <c r="I40"/>
  <c r="I44"/>
  <c r="I39"/>
  <c r="I48" s="1"/>
  <c r="M43"/>
  <c r="K42"/>
  <c r="I41"/>
  <c r="M117"/>
  <c r="K117"/>
  <c r="M96"/>
  <c r="I96"/>
  <c r="K96"/>
  <c r="K62"/>
  <c r="M62"/>
  <c r="I26"/>
  <c r="I24"/>
  <c r="I28"/>
  <c r="I23"/>
  <c r="I31"/>
  <c r="I32"/>
  <c r="K27"/>
  <c r="K33"/>
  <c r="K24"/>
  <c r="K28"/>
  <c r="M24"/>
  <c r="M28"/>
  <c r="M25"/>
  <c r="M29"/>
  <c r="M31"/>
  <c r="K23"/>
  <c r="K32"/>
  <c r="M13"/>
  <c r="M17"/>
  <c r="M14"/>
  <c r="M12"/>
  <c r="M15"/>
  <c r="K18"/>
  <c r="I18"/>
  <c r="M5"/>
  <c r="M11"/>
  <c r="I117" l="1"/>
  <c r="I134"/>
  <c r="K134"/>
  <c r="M34"/>
  <c r="M48"/>
  <c r="K48"/>
  <c r="I34"/>
  <c r="K34"/>
  <c r="M18"/>
  <c r="M6"/>
</calcChain>
</file>

<file path=xl/sharedStrings.xml><?xml version="1.0" encoding="utf-8"?>
<sst xmlns="http://schemas.openxmlformats.org/spreadsheetml/2006/main" count="350" uniqueCount="73">
  <si>
    <t xml:space="preserve">Centro de Custo </t>
  </si>
  <si>
    <t>AUDITORIA</t>
  </si>
  <si>
    <t>OUTROS FINS</t>
  </si>
  <si>
    <t>T O T A L</t>
  </si>
  <si>
    <t>Qte.
Diárias</t>
  </si>
  <si>
    <t>Qte.
Servidores</t>
  </si>
  <si>
    <t>Custo</t>
  </si>
  <si>
    <t>%</t>
  </si>
  <si>
    <t xml:space="preserve">DIR. DE ADM. E FINANÇAS - DAF </t>
  </si>
  <si>
    <t xml:space="preserve">DIR. DE CONTR. DOS MUNICÍPIOS - DMU </t>
  </si>
  <si>
    <t>FONTE: Diretoria de Administração e Finanças -  DAF</t>
  </si>
  <si>
    <t xml:space="preserve">GABINETE DE CONSELHEIROS - GAC </t>
  </si>
  <si>
    <t>TABELA 19 - UTILIZAÇÃO DE DIÁRIAS POR CENTRO DE CUSTOS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</si>
  <si>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</si>
  <si>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</si>
  <si>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</si>
  <si>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</si>
  <si>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</si>
  <si>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</si>
  <si>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</si>
  <si>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</si>
  <si>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</si>
  <si>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</si>
  <si>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</si>
  <si>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VALOR
MENSAL</t>
  </si>
  <si>
    <t>Outros
Fins</t>
  </si>
  <si>
    <t>Auditoria/
Inspeções</t>
  </si>
  <si>
    <t>MÊS</t>
  </si>
  <si>
    <t>Méd. 2011</t>
  </si>
  <si>
    <t>Méd. 2012</t>
  </si>
  <si>
    <t>Méd. 2013</t>
  </si>
  <si>
    <t>FEV</t>
  </si>
  <si>
    <t>JAN</t>
  </si>
  <si>
    <t xml:space="preserve">DIRETORIA DE CONTROLE DE LICITAÇÕES E CONTRATAÇÕES - DLC </t>
  </si>
  <si>
    <t xml:space="preserve">DIRETORIA DE INFORMÁTICA - DIN </t>
  </si>
  <si>
    <t xml:space="preserve">DIR. DE CONTR. ADM. ESTADUAL - DCE </t>
  </si>
  <si>
    <t xml:space="preserve">DIR. DE PLANEJ. E PROJ. ESPECIAIS - DPE </t>
  </si>
  <si>
    <t>Mês: Jan / 2015</t>
  </si>
  <si>
    <t>Mês: Fev / 2015</t>
  </si>
  <si>
    <t>Méd. 2014</t>
  </si>
  <si>
    <t>Méd./Mês 2015</t>
  </si>
  <si>
    <t xml:space="preserve">DIRETORIA DE ATIVIDADES ESPECIAIS - DAE </t>
  </si>
  <si>
    <t xml:space="preserve">DIRETORIA DE CONTROLE DE ATOS DE PESSOAL - DAP </t>
  </si>
  <si>
    <t xml:space="preserve">DIRETORIA GERAL DE CONTROLE EXTERNO (DGCE) - DGCE </t>
  </si>
  <si>
    <t xml:space="preserve">DIRETORIA GERAL DE PLANEJAMENTO E ADMINISTRAÇÃO (DGPA) - DGPA </t>
  </si>
  <si>
    <t>Gabinete de Conselheiro - Wilson Rogério Wan Dall - GAC WRWD</t>
  </si>
  <si>
    <t>Gabinete de Conselheiro - Adircelio de M. Ferreira Junior - GAC AMFJ</t>
  </si>
  <si>
    <t>GAB. PRESIDÊNCIA E COORD. GERAL - GAP/AUDI</t>
  </si>
  <si>
    <t>Mês: Mar / 2015</t>
  </si>
  <si>
    <t>Mês: Abr / 2015</t>
  </si>
  <si>
    <t xml:space="preserve">DIRETORIA DE GESTÃO DE PESSOAS (DGP) - DGP </t>
  </si>
  <si>
    <t xml:space="preserve">Gab Conselheiro Luiz Roberto Herbst - GAC Luiz Roberto Herbst </t>
  </si>
  <si>
    <t xml:space="preserve">GAB. AUDIT SABRINA NUNES IOCKEN - GAB. AUDIT SABRINA NUNES IOCKEN </t>
  </si>
  <si>
    <t xml:space="preserve">Gab. Cons. Adircelio M. F. Junior - GAC Adircelio de M. F. Junior </t>
  </si>
  <si>
    <t>Mês: Maio / 2015</t>
  </si>
  <si>
    <t xml:space="preserve">DIRETORIA DE CONTROLE DE CONTAS DE GOVERNO (DCG) - DCG </t>
  </si>
  <si>
    <t xml:space="preserve">Gab Cons Herneus Joao de Nadal - GAC Herneus Joao de Nadal </t>
  </si>
  <si>
    <t>Mês: Jun / 2015</t>
  </si>
  <si>
    <t>Mês: Jul / 2015</t>
  </si>
  <si>
    <t xml:space="preserve">CONSULTORIA GERAL - COG </t>
  </si>
  <si>
    <t xml:space="preserve">GAB AUD. GERSON DOS SANTOS SICCA - GAB AUDITOR GERSON DOS SANTOS SICCA </t>
  </si>
  <si>
    <t xml:space="preserve">Gab Conselheiro - Luiz Eduardo Cherem - GAC Luiz Eduardo Cherem </t>
  </si>
  <si>
    <t xml:space="preserve">PRESIDÊNCIA (GAP) - ICON </t>
  </si>
  <si>
    <t xml:space="preserve">VICE PRESIDÊNCIA - GAP/VICE PRESIDÊNCIA </t>
  </si>
  <si>
    <t>Mês: Ago / 2015</t>
  </si>
  <si>
    <t xml:space="preserve">Gab - Wilson Rogério Wan Dall - GAC Wilson Rogério Wan Dal </t>
  </si>
  <si>
    <t xml:space="preserve">GAB. DO PRESIDENTE - GAP </t>
  </si>
  <si>
    <t>Mês: Set / 2015</t>
  </si>
  <si>
    <t xml:space="preserve">DIRETORIA DE RECURSOS E REEXAMES (DRR) - DRR </t>
  </si>
  <si>
    <t>Mês: Out / 2015</t>
  </si>
  <si>
    <t xml:space="preserve">PRESIDÊNCIA (GAP) - ACOM - ACOM </t>
  </si>
  <si>
    <t>Mês: Nov / 2015</t>
  </si>
  <si>
    <t xml:space="preserve">PRESIDÊNCIA (GAP) - ASMI - GAP/ASMI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</si>
</sst>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/>
      <top style="medium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/>
      <top style="thin">
        <color rgb="FFC00000"/>
      </top>
      <bottom style="medium">
        <color rgb="FFC00000"/>
      </bottom>
      <diagonal/>
    </border>
    <border>
      <left/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right" indent="3"/>
    </xf>
    <xf numFmtId="43" fontId="4" fillId="0" borderId="0" xfId="1" applyFont="1" applyFill="1" applyBorder="1" applyAlignment="1"/>
    <xf numFmtId="2" fontId="4" fillId="0" borderId="0" xfId="0" applyNumberFormat="1" applyFont="1"/>
    <xf numFmtId="0" fontId="0" fillId="4" borderId="0" xfId="0" applyFill="1" applyBorder="1"/>
    <xf numFmtId="0" fontId="3" fillId="5" borderId="5" xfId="0" applyFont="1" applyFill="1" applyBorder="1" applyAlignment="1">
      <alignment horizontal="center" vertical="center" wrapText="1"/>
    </xf>
    <xf numFmtId="43" fontId="3" fillId="5" borderId="5" xfId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/>
    </xf>
    <xf numFmtId="43" fontId="2" fillId="7" borderId="8" xfId="1" applyFont="1" applyFill="1" applyBorder="1"/>
    <xf numFmtId="2" fontId="2" fillId="7" borderId="8" xfId="0" applyNumberFormat="1" applyFont="1" applyFill="1" applyBorder="1" applyAlignment="1"/>
    <xf numFmtId="43" fontId="2" fillId="7" borderId="8" xfId="1" applyFont="1" applyFill="1" applyBorder="1" applyAlignment="1"/>
    <xf numFmtId="43" fontId="0" fillId="0" borderId="0" xfId="1" applyFont="1"/>
    <xf numFmtId="0" fontId="0" fillId="0" borderId="0" xfId="0" applyFont="1"/>
    <xf numFmtId="164" fontId="0" fillId="0" borderId="0" xfId="1" applyNumberFormat="1" applyFont="1" applyAlignment="1">
      <alignment horizontal="center"/>
    </xf>
    <xf numFmtId="0" fontId="0" fillId="7" borderId="12" xfId="0" applyFill="1" applyBorder="1" applyAlignment="1">
      <alignment wrapText="1"/>
    </xf>
    <xf numFmtId="43" fontId="0" fillId="7" borderId="12" xfId="1" applyFont="1" applyFill="1" applyBorder="1"/>
    <xf numFmtId="0" fontId="0" fillId="6" borderId="12" xfId="0" applyFont="1" applyFill="1" applyBorder="1" applyAlignment="1">
      <alignment horizontal="center"/>
    </xf>
    <xf numFmtId="1" fontId="0" fillId="6" borderId="12" xfId="0" applyNumberFormat="1" applyFill="1" applyBorder="1" applyAlignment="1">
      <alignment horizontal="center"/>
    </xf>
    <xf numFmtId="1" fontId="0" fillId="6" borderId="12" xfId="1" applyNumberFormat="1" applyFont="1" applyFill="1" applyBorder="1" applyAlignment="1">
      <alignment horizontal="center"/>
    </xf>
    <xf numFmtId="43" fontId="0" fillId="6" borderId="12" xfId="1" applyFont="1" applyFill="1" applyBorder="1"/>
    <xf numFmtId="0" fontId="0" fillId="8" borderId="0" xfId="0" applyFill="1" applyAlignment="1">
      <alignment wrapText="1"/>
    </xf>
    <xf numFmtId="43" fontId="0" fillId="8" borderId="0" xfId="0" applyNumberFormat="1" applyFill="1"/>
    <xf numFmtId="0" fontId="0" fillId="2" borderId="0" xfId="0" applyFill="1" applyAlignment="1">
      <alignment wrapText="1"/>
    </xf>
    <xf numFmtId="43" fontId="0" fillId="2" borderId="0" xfId="0" applyNumberFormat="1" applyFill="1"/>
    <xf numFmtId="0" fontId="3" fillId="9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7" borderId="12" xfId="0" applyNumberFormat="1" applyFill="1" applyBorder="1" applyAlignment="1">
      <alignment horizontal="center"/>
    </xf>
    <xf numFmtId="164" fontId="0" fillId="7" borderId="12" xfId="1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2" fillId="7" borderId="8" xfId="0" applyFont="1" applyFill="1" applyBorder="1" applyAlignment="1">
      <alignment horizontal="right" indent="3"/>
    </xf>
    <xf numFmtId="164" fontId="4" fillId="0" borderId="0" xfId="0" applyNumberFormat="1" applyFont="1" applyAlignment="1">
      <alignment horizontal="right" indent="1"/>
    </xf>
    <xf numFmtId="2" fontId="2" fillId="7" borderId="8" xfId="0" applyNumberFormat="1" applyFont="1" applyFill="1" applyBorder="1" applyAlignment="1">
      <alignment horizontal="right" indent="1"/>
    </xf>
    <xf numFmtId="164" fontId="4" fillId="0" borderId="0" xfId="0" applyNumberFormat="1" applyFont="1" applyFill="1" applyBorder="1" applyAlignment="1">
      <alignment horizontal="right" indent="1"/>
    </xf>
    <xf numFmtId="164" fontId="2" fillId="7" borderId="8" xfId="0" applyNumberFormat="1" applyFont="1" applyFill="1" applyBorder="1" applyAlignment="1">
      <alignment horizontal="right" indent="1"/>
    </xf>
    <xf numFmtId="43" fontId="4" fillId="0" borderId="0" xfId="0" applyNumberFormat="1" applyFont="1"/>
    <xf numFmtId="43" fontId="4" fillId="0" borderId="0" xfId="1" applyFont="1"/>
    <xf numFmtId="43" fontId="2" fillId="7" borderId="8" xfId="1" applyFont="1" applyFill="1" applyBorder="1" applyAlignment="1">
      <alignment horizontal="right" indent="1"/>
    </xf>
    <xf numFmtId="0" fontId="8" fillId="0" borderId="0" xfId="0" applyNumberFormat="1" applyFont="1" applyFill="1" applyBorder="1" applyAlignment="1"/>
    <xf numFmtId="4" fontId="8" fillId="0" borderId="0" xfId="0" applyNumberFormat="1" applyFont="1" applyFill="1" applyBorder="1" applyAlignment="1"/>
    <xf numFmtId="0" fontId="7" fillId="0" borderId="11" xfId="0" applyNumberFormat="1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4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en-US" sz="1400"/>
              <a:t>Quantidade de diárias/mês</a:t>
            </a:r>
          </a:p>
          <a:p>
            <a:pPr>
              <a:defRPr/>
            </a:pPr>
            <a:r>
              <a:rPr lang="en-US" sz="1000" b="0" i="1"/>
              <a:t>Período: Janeiro -  Julho /</a:t>
            </a:r>
            <a:r>
              <a:rPr lang="en-US" sz="1000" b="0" i="1" baseline="0"/>
              <a:t> 2015</a:t>
            </a:r>
            <a:endParaRPr lang="en-US" sz="1000" b="0" i="1"/>
          </a:p>
        </c:rich>
      </c:tx>
    </c:title>
    <c:plotArea>
      <c:layout/>
      <c:lineChart>
        <c:grouping val="standard"/>
        <c:ser>
          <c:idx val="0"/>
          <c:order val="0"/>
          <c:tx>
            <c:v>Auditoria/Inspeção</c:v>
          </c:tx>
          <c:cat>
            <c:strRef>
              <c:f>'GRÁFICO TABELA 19'!$A$6:$A$18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2015</c:v>
                </c:pt>
              </c:strCache>
            </c:strRef>
          </c:cat>
          <c:val>
            <c:numRef>
              <c:f>'GRÁFICO TABELA 19'!$B$6:$B$18</c:f>
              <c:numCache>
                <c:formatCode>0.0</c:formatCode>
                <c:ptCount val="13"/>
                <c:pt idx="0">
                  <c:v>0</c:v>
                </c:pt>
                <c:pt idx="1">
                  <c:v>40</c:v>
                </c:pt>
                <c:pt idx="2">
                  <c:v>70.5</c:v>
                </c:pt>
                <c:pt idx="3">
                  <c:v>68</c:v>
                </c:pt>
                <c:pt idx="4">
                  <c:v>135</c:v>
                </c:pt>
                <c:pt idx="5">
                  <c:v>93</c:v>
                </c:pt>
                <c:pt idx="6">
                  <c:v>191</c:v>
                </c:pt>
                <c:pt idx="12">
                  <c:v>85.357142857142861</c:v>
                </c:pt>
              </c:numCache>
            </c:numRef>
          </c:val>
        </c:ser>
        <c:ser>
          <c:idx val="1"/>
          <c:order val="1"/>
          <c:tx>
            <c:v>Outros fins</c:v>
          </c:tx>
          <c:cat>
            <c:strRef>
              <c:f>'GRÁFICO TABELA 19'!$A$6:$A$18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2015</c:v>
                </c:pt>
              </c:strCache>
            </c:strRef>
          </c:cat>
          <c:val>
            <c:numRef>
              <c:f>'GRÁFICO TABELA 19'!$C$6:$C$18</c:f>
              <c:numCache>
                <c:formatCode>0.0</c:formatCode>
                <c:ptCount val="13"/>
                <c:pt idx="0">
                  <c:v>1.5</c:v>
                </c:pt>
                <c:pt idx="1">
                  <c:v>24.5</c:v>
                </c:pt>
                <c:pt idx="2">
                  <c:v>33.5</c:v>
                </c:pt>
                <c:pt idx="3">
                  <c:v>34.5</c:v>
                </c:pt>
                <c:pt idx="4">
                  <c:v>14</c:v>
                </c:pt>
                <c:pt idx="5">
                  <c:v>27.5</c:v>
                </c:pt>
                <c:pt idx="6">
                  <c:v>33.5</c:v>
                </c:pt>
                <c:pt idx="12">
                  <c:v>24.142857142857142</c:v>
                </c:pt>
              </c:numCache>
            </c:numRef>
          </c:val>
        </c:ser>
        <c:marker val="1"/>
        <c:axId val="71966720"/>
        <c:axId val="71968256"/>
      </c:lineChart>
      <c:catAx>
        <c:axId val="71966720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1968256"/>
        <c:crosses val="autoZero"/>
        <c:auto val="1"/>
        <c:lblAlgn val="ctr"/>
        <c:lblOffset val="100"/>
      </c:catAx>
      <c:valAx>
        <c:axId val="71968256"/>
        <c:scaling>
          <c:orientation val="minMax"/>
        </c:scaling>
        <c:axPos val="l"/>
        <c:majorGridlines/>
        <c:numFmt formatCode="0.0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1966720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plotArea>
    <c:legend>
      <c:legendPos val="b"/>
    </c:legend>
    <c:plotVisOnly val="1"/>
  </c:chart>
  <c:spPr>
    <a:solidFill>
      <a:srgbClr val="92D05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552" footer="0.3149606200000055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Custo Mensal com Diárias</a:t>
            </a:r>
          </a:p>
          <a:p>
            <a:pPr>
              <a:defRPr/>
            </a:pPr>
            <a:r>
              <a:rPr lang="pt-BR" sz="1000" b="0" i="1"/>
              <a:t>Período: Janeiro -  Julho / 2015</a:t>
            </a:r>
          </a:p>
        </c:rich>
      </c:tx>
      <c:layout>
        <c:manualLayout>
          <c:xMode val="edge"/>
          <c:yMode val="edge"/>
          <c:x val="0.29776474093817767"/>
          <c:y val="3.2619765266114556E-2"/>
        </c:manualLayout>
      </c:layout>
    </c:title>
    <c:view3D>
      <c:rAngAx val="1"/>
    </c:view3D>
    <c:floor>
      <c:spPr>
        <a:solidFill>
          <a:srgbClr val="008000"/>
        </a:solidFill>
      </c:spPr>
    </c:floor>
    <c:sideWall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sideWall>
    <c:backWall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0.14082099345029297"/>
          <c:y val="0.20607860291973307"/>
          <c:w val="0.83058900719641182"/>
          <c:h val="0.67644897329011822"/>
        </c:manualLayout>
      </c:layout>
      <c:bar3DChart>
        <c:barDir val="col"/>
        <c:grouping val="clustered"/>
        <c:varyColors val="1"/>
        <c:ser>
          <c:idx val="0"/>
          <c:order val="0"/>
          <c:dLbls>
            <c:dLbl>
              <c:idx val="0"/>
              <c:layout>
                <c:manualLayout>
                  <c:x val="2.5990908502997352E-3"/>
                  <c:y val="0.2352941176470589"/>
                </c:manualLayout>
              </c:layout>
              <c:showVal val="1"/>
            </c:dLbl>
            <c:dLbl>
              <c:idx val="1"/>
              <c:layout>
                <c:manualLayout>
                  <c:x val="2.5990908502997352E-3"/>
                  <c:y val="0.24277452935714661"/>
                </c:manualLayout>
              </c:layout>
              <c:showVal val="1"/>
            </c:dLbl>
            <c:dLbl>
              <c:idx val="2"/>
              <c:layout>
                <c:manualLayout>
                  <c:x val="2.5990908502997352E-3"/>
                  <c:y val="0.19979028316268013"/>
                </c:manualLayout>
              </c:layout>
              <c:showVal val="1"/>
            </c:dLbl>
            <c:dLbl>
              <c:idx val="3"/>
              <c:layout>
                <c:manualLayout>
                  <c:x val="2.5990908502997352E-3"/>
                  <c:y val="6.0763944628591188E-3"/>
                </c:manualLayout>
              </c:layout>
              <c:showVal val="1"/>
            </c:dLbl>
            <c:dLbl>
              <c:idx val="4"/>
              <c:layout>
                <c:manualLayout>
                  <c:x val="5.1981817005995164E-3"/>
                  <c:y val="-9.3232811374281341E-3"/>
                </c:manualLayout>
              </c:layout>
              <c:showVal val="1"/>
            </c:dLbl>
            <c:dLbl>
              <c:idx val="5"/>
              <c:layout>
                <c:manualLayout>
                  <c:x val="2.5990908502997352E-3"/>
                  <c:y val="9.8059316603075264E-2"/>
                </c:manualLayout>
              </c:layout>
              <c:showVal val="1"/>
            </c:dLbl>
            <c:dLbl>
              <c:idx val="6"/>
              <c:layout>
                <c:manualLayout>
                  <c:x val="2.5990908502997352E-3"/>
                  <c:y val="0.22486062755805067"/>
                </c:manualLayout>
              </c:layout>
              <c:showVal val="1"/>
            </c:dLbl>
            <c:dLbl>
              <c:idx val="7"/>
              <c:layout>
                <c:manualLayout>
                  <c:x val="5.1981817005994687E-3"/>
                  <c:y val="0.29629629629629628"/>
                </c:manualLayout>
              </c:layout>
              <c:showVal val="1"/>
            </c:dLbl>
            <c:dLbl>
              <c:idx val="8"/>
              <c:layout>
                <c:manualLayout>
                  <c:x val="2.5990908502997352E-3"/>
                  <c:y val="5.2807418813385534E-2"/>
                </c:manualLayout>
              </c:layout>
              <c:showVal val="1"/>
            </c:dLbl>
            <c:dLbl>
              <c:idx val="9"/>
              <c:layout>
                <c:manualLayout>
                  <c:x val="5.1981817005994687E-3"/>
                  <c:y val="0.20043572984749713"/>
                </c:manualLayout>
              </c:layout>
              <c:showVal val="1"/>
            </c:dLbl>
            <c:dLbl>
              <c:idx val="10"/>
              <c:layout>
                <c:manualLayout>
                  <c:x val="2.5990908502997352E-3"/>
                  <c:y val="0.21350762527233141"/>
                </c:manualLayout>
              </c:layout>
              <c:showVal val="1"/>
            </c:dLbl>
            <c:dLbl>
              <c:idx val="11"/>
              <c:layout>
                <c:manualLayout>
                  <c:x val="2.5990908502997352E-3"/>
                  <c:y val="0.18348617962189381"/>
                </c:manualLayout>
              </c:layout>
              <c:showVal val="1"/>
            </c:dLbl>
            <c:dLbl>
              <c:idx val="12"/>
              <c:layout>
                <c:manualLayout>
                  <c:x val="2.5990908502997352E-3"/>
                  <c:y val="0.20155515373027574"/>
                </c:manualLayout>
              </c:layout>
              <c:showVal val="1"/>
            </c:dLbl>
            <c:dLbl>
              <c:idx val="13"/>
              <c:layout>
                <c:manualLayout>
                  <c:x val="2.5990908502997352E-3"/>
                  <c:y val="0.18348617962189376"/>
                </c:manualLayout>
              </c:layout>
              <c:showVal val="1"/>
            </c:dLbl>
            <c:dLbl>
              <c:idx val="15"/>
              <c:layout>
                <c:manualLayout>
                  <c:x val="2.5990908502997352E-3"/>
                  <c:y val="0.1794087089636289"/>
                </c:manualLayout>
              </c:layout>
              <c:showVal val="1"/>
            </c:dLbl>
            <c:txPr>
              <a:bodyPr rot="-5400000" vert="horz"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Val val="1"/>
          </c:dLbls>
          <c:cat>
            <c:strRef>
              <c:f>'GRÁFICO TABELA 19'!$A$2:$A$18</c:f>
              <c:strCache>
                <c:ptCount val="17"/>
                <c:pt idx="0">
                  <c:v>Méd. 2011</c:v>
                </c:pt>
                <c:pt idx="1">
                  <c:v>Méd. 2012</c:v>
                </c:pt>
                <c:pt idx="2">
                  <c:v>Méd. 2013</c:v>
                </c:pt>
                <c:pt idx="3">
                  <c:v>Méd. 2014</c:v>
                </c:pt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MAIO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Méd./Mês 2015</c:v>
                </c:pt>
              </c:strCache>
            </c:strRef>
          </c:cat>
          <c:val>
            <c:numRef>
              <c:f>'GRÁFICO TABELA 19'!$E$2:$E$18</c:f>
              <c:numCache>
                <c:formatCode>_-* #,##0.00_-;\-* #,##0.00_-;_-* "-"??_-;_-@_-</c:formatCode>
                <c:ptCount val="17"/>
                <c:pt idx="0">
                  <c:v>49607.59</c:v>
                </c:pt>
                <c:pt idx="1">
                  <c:v>69156.61</c:v>
                </c:pt>
                <c:pt idx="2">
                  <c:v>61008.99</c:v>
                </c:pt>
                <c:pt idx="3">
                  <c:v>55939.76</c:v>
                </c:pt>
                <c:pt idx="4">
                  <c:v>1191</c:v>
                </c:pt>
                <c:pt idx="5">
                  <c:v>25365.599999999999</c:v>
                </c:pt>
                <c:pt idx="6">
                  <c:v>48114.75</c:v>
                </c:pt>
                <c:pt idx="7">
                  <c:v>42679.199999999997</c:v>
                </c:pt>
                <c:pt idx="8">
                  <c:v>56105.8</c:v>
                </c:pt>
                <c:pt idx="9">
                  <c:v>45955.6</c:v>
                </c:pt>
                <c:pt idx="10">
                  <c:v>84125.2</c:v>
                </c:pt>
                <c:pt idx="16">
                  <c:v>43362.450000000004</c:v>
                </c:pt>
              </c:numCache>
            </c:numRef>
          </c:val>
        </c:ser>
        <c:shape val="cylinder"/>
        <c:axId val="70969600"/>
        <c:axId val="72531968"/>
        <c:axId val="0"/>
      </c:bar3DChart>
      <c:catAx>
        <c:axId val="70969600"/>
        <c:scaling>
          <c:orientation val="minMax"/>
        </c:scaling>
        <c:axPos val="b"/>
        <c:tickLblPos val="nextTo"/>
        <c:txPr>
          <a:bodyPr/>
          <a:lstStyle/>
          <a:p>
            <a:pPr>
              <a:defRPr sz="500" b="1"/>
            </a:pPr>
            <a:endParaRPr lang="pt-BR"/>
          </a:p>
        </c:txPr>
        <c:crossAx val="72531968"/>
        <c:crosses val="autoZero"/>
        <c:auto val="1"/>
        <c:lblAlgn val="ctr"/>
        <c:lblOffset val="100"/>
      </c:catAx>
      <c:valAx>
        <c:axId val="72531968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0969600"/>
        <c:crosses val="autoZero"/>
        <c:crossBetween val="between"/>
      </c:valAx>
    </c:plotArea>
    <c:plotVisOnly val="1"/>
  </c:chart>
  <c:spPr>
    <a:gradFill>
      <a:gsLst>
        <a:gs pos="0">
          <a:srgbClr val="5E9EFF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bevel/>
    </a:ln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563" footer="0.3149606200000056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20</xdr:row>
      <xdr:rowOff>76199</xdr:rowOff>
    </xdr:from>
    <xdr:to>
      <xdr:col>6</xdr:col>
      <xdr:colOff>380999</xdr:colOff>
      <xdr:row>36</xdr:row>
      <xdr:rowOff>161924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342900</xdr:colOff>
      <xdr:row>20</xdr:row>
      <xdr:rowOff>104774</xdr:rowOff>
    </xdr:from>
    <xdr:to>
      <xdr:col>15</xdr:col>
      <xdr:colOff>352424</xdr:colOff>
      <xdr:row>36</xdr:row>
      <xdr:rowOff>171450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9"/>
  <sheetViews>
    <sheetView tabSelected="1" topLeftCell="A157" workbookViewId="0">
      <selection activeCell="L173" sqref="L173"/>
    </sheetView>
  </sheetViews>
  <sheetFormatPr defaultRowHeight="15"/>
  <cols>
    <col min="1" max="1" width="55.28515625" customWidth="1"/>
    <col min="2" max="2" width="11" bestFit="1" customWidth="1"/>
    <col min="4" max="4" width="13.42578125" customWidth="1"/>
    <col min="7" max="7" width="13.28515625" bestFit="1" customWidth="1"/>
    <col min="8" max="8" width="8.5703125" customWidth="1"/>
    <col min="9" max="9" width="9.28515625" bestFit="1" customWidth="1"/>
    <col min="11" max="11" width="9.28515625" bestFit="1" customWidth="1"/>
    <col min="12" max="12" width="12.85546875" bestFit="1" customWidth="1"/>
    <col min="13" max="13" width="11.85546875" bestFit="1" customWidth="1"/>
  </cols>
  <sheetData>
    <row r="1" spans="1:13" ht="30" customHeight="1">
      <c r="A1" s="51" t="s">
        <v>12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s="5" customFormat="1" ht="22.5" customHeight="1" thickBot="1">
      <c r="A2" s="46" t="s">
        <v>37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>
      <c r="A3" s="47" t="s">
        <v>0</v>
      </c>
      <c r="B3" s="49" t="s">
        <v>1</v>
      </c>
      <c r="C3" s="49"/>
      <c r="D3" s="49"/>
      <c r="E3" s="49" t="s">
        <v>2</v>
      </c>
      <c r="F3" s="49"/>
      <c r="G3" s="49"/>
      <c r="H3" s="49" t="s">
        <v>3</v>
      </c>
      <c r="I3" s="49"/>
      <c r="J3" s="49"/>
      <c r="K3" s="49"/>
      <c r="L3" s="49"/>
      <c r="M3" s="50"/>
    </row>
    <row r="4" spans="1:13" ht="27.75" customHeight="1" thickBot="1">
      <c r="A4" s="48"/>
      <c r="B4" s="6" t="s">
        <v>4</v>
      </c>
      <c r="C4" s="6" t="s">
        <v>5</v>
      </c>
      <c r="D4" s="7" t="s">
        <v>6</v>
      </c>
      <c r="E4" s="6" t="s">
        <v>4</v>
      </c>
      <c r="F4" s="6" t="s">
        <v>5</v>
      </c>
      <c r="G4" s="8" t="s">
        <v>6</v>
      </c>
      <c r="H4" s="6" t="s">
        <v>4</v>
      </c>
      <c r="I4" s="6" t="s">
        <v>7</v>
      </c>
      <c r="J4" s="6" t="s">
        <v>5</v>
      </c>
      <c r="K4" s="6" t="s">
        <v>7</v>
      </c>
      <c r="L4" s="8" t="s">
        <v>6</v>
      </c>
      <c r="M4" s="9" t="s">
        <v>7</v>
      </c>
    </row>
    <row r="5" spans="1:13" ht="15.75" thickBot="1">
      <c r="A5" s="1" t="s">
        <v>11</v>
      </c>
      <c r="B5" s="2">
        <v>0</v>
      </c>
      <c r="C5" s="2">
        <v>0</v>
      </c>
      <c r="D5" s="3">
        <v>0</v>
      </c>
      <c r="E5" s="2">
        <v>1.5</v>
      </c>
      <c r="F5" s="2">
        <v>1</v>
      </c>
      <c r="G5" s="3">
        <v>1191</v>
      </c>
      <c r="H5" s="34">
        <v>1.5</v>
      </c>
      <c r="I5" s="4">
        <f>+(H5/H$6)*100</f>
        <v>100</v>
      </c>
      <c r="J5" s="33">
        <v>1</v>
      </c>
      <c r="K5" s="4">
        <f>+(J5/J$6)*100</f>
        <v>100</v>
      </c>
      <c r="L5" s="3">
        <v>1191</v>
      </c>
      <c r="M5" s="4">
        <f>+(L5/L$6)*100</f>
        <v>100</v>
      </c>
    </row>
    <row r="6" spans="1:13" ht="15.75" thickBot="1">
      <c r="A6" s="10" t="s">
        <v>3</v>
      </c>
      <c r="B6" s="11">
        <f t="shared" ref="B6:K6" si="0">SUM(B5:B5)</f>
        <v>0</v>
      </c>
      <c r="C6" s="11">
        <f t="shared" si="0"/>
        <v>0</v>
      </c>
      <c r="D6" s="12">
        <f t="shared" si="0"/>
        <v>0</v>
      </c>
      <c r="E6" s="11">
        <f t="shared" si="0"/>
        <v>1.5</v>
      </c>
      <c r="F6" s="11">
        <f t="shared" si="0"/>
        <v>1</v>
      </c>
      <c r="G6" s="12">
        <f t="shared" si="0"/>
        <v>1191</v>
      </c>
      <c r="H6" s="11">
        <f t="shared" si="0"/>
        <v>1.5</v>
      </c>
      <c r="I6" s="13">
        <f t="shared" si="0"/>
        <v>100</v>
      </c>
      <c r="J6" s="11">
        <f t="shared" si="0"/>
        <v>1</v>
      </c>
      <c r="K6" s="13">
        <f t="shared" si="0"/>
        <v>100</v>
      </c>
      <c r="L6" s="14">
        <f t="shared" ref="L6" si="1">G6+D6</f>
        <v>1191</v>
      </c>
      <c r="M6" s="13">
        <f>SUM(M5:M5)</f>
        <v>100</v>
      </c>
    </row>
    <row r="7" spans="1:13">
      <c r="A7" s="45" t="s">
        <v>10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</row>
    <row r="8" spans="1:13" s="5" customFormat="1" ht="22.5" customHeight="1" thickBot="1">
      <c r="A8" s="46" t="s">
        <v>38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</row>
    <row r="9" spans="1:13">
      <c r="A9" s="47" t="s">
        <v>0</v>
      </c>
      <c r="B9" s="49" t="s">
        <v>1</v>
      </c>
      <c r="C9" s="49"/>
      <c r="D9" s="49"/>
      <c r="E9" s="49" t="s">
        <v>2</v>
      </c>
      <c r="F9" s="49"/>
      <c r="G9" s="49"/>
      <c r="H9" s="49" t="s">
        <v>3</v>
      </c>
      <c r="I9" s="49"/>
      <c r="J9" s="49"/>
      <c r="K9" s="49"/>
      <c r="L9" s="49"/>
      <c r="M9" s="50"/>
    </row>
    <row r="10" spans="1:13" ht="27.75" customHeight="1" thickBot="1">
      <c r="A10" s="48"/>
      <c r="B10" s="6" t="s">
        <v>4</v>
      </c>
      <c r="C10" s="6" t="s">
        <v>5</v>
      </c>
      <c r="D10" s="7" t="s">
        <v>6</v>
      </c>
      <c r="E10" s="6" t="s">
        <v>4</v>
      </c>
      <c r="F10" s="6" t="s">
        <v>5</v>
      </c>
      <c r="G10" s="8" t="s">
        <v>6</v>
      </c>
      <c r="H10" s="6" t="s">
        <v>4</v>
      </c>
      <c r="I10" s="6" t="s">
        <v>7</v>
      </c>
      <c r="J10" s="6" t="s">
        <v>5</v>
      </c>
      <c r="K10" s="6" t="s">
        <v>7</v>
      </c>
      <c r="L10" s="8" t="s">
        <v>6</v>
      </c>
      <c r="M10" s="9" t="s">
        <v>7</v>
      </c>
    </row>
    <row r="11" spans="1:13">
      <c r="A11" s="1" t="s">
        <v>8</v>
      </c>
      <c r="B11" s="2">
        <v>10</v>
      </c>
      <c r="C11" s="2">
        <v>2</v>
      </c>
      <c r="D11" s="3">
        <v>3366</v>
      </c>
      <c r="E11" s="2">
        <v>2</v>
      </c>
      <c r="F11" s="2">
        <v>1</v>
      </c>
      <c r="G11" s="3">
        <v>673.2</v>
      </c>
      <c r="H11" s="2">
        <f>B11+E11</f>
        <v>12</v>
      </c>
      <c r="I11" s="36">
        <f>(H11/H$18)*100</f>
        <v>18.604651162790699</v>
      </c>
      <c r="J11" s="2">
        <f>C11+F11</f>
        <v>3</v>
      </c>
      <c r="K11" s="36">
        <f>(J11/J$18)*100</f>
        <v>17.647058823529413</v>
      </c>
      <c r="L11" s="3">
        <f>D11+G11</f>
        <v>4039.2</v>
      </c>
      <c r="M11" s="36">
        <f>(L11/L$18)*100</f>
        <v>15.92392847005393</v>
      </c>
    </row>
    <row r="12" spans="1:13">
      <c r="A12" s="1" t="s">
        <v>35</v>
      </c>
      <c r="B12" s="2">
        <v>20</v>
      </c>
      <c r="C12" s="2">
        <v>4</v>
      </c>
      <c r="D12" s="3">
        <v>6732</v>
      </c>
      <c r="E12" s="2">
        <v>0</v>
      </c>
      <c r="F12" s="2">
        <v>0</v>
      </c>
      <c r="G12" s="3">
        <v>0</v>
      </c>
      <c r="H12" s="2">
        <f t="shared" ref="H12:H17" si="2">B12+E12</f>
        <v>20</v>
      </c>
      <c r="I12" s="36">
        <f t="shared" ref="I12:I17" si="3">(H12/H$18)*100</f>
        <v>31.007751937984494</v>
      </c>
      <c r="J12" s="2">
        <f t="shared" ref="J12:J17" si="4">C12+F12</f>
        <v>4</v>
      </c>
      <c r="K12" s="36">
        <f t="shared" ref="K12:K17" si="5">(J12/J$18)*100</f>
        <v>23.52941176470588</v>
      </c>
      <c r="L12" s="3">
        <f t="shared" ref="L12:L17" si="6">D12+G12</f>
        <v>6732</v>
      </c>
      <c r="M12" s="36">
        <f t="shared" ref="M12:M17" si="7">(L12/L$18)*100</f>
        <v>26.539880783423222</v>
      </c>
    </row>
    <row r="13" spans="1:13">
      <c r="A13" s="1" t="s">
        <v>9</v>
      </c>
      <c r="B13" s="2">
        <v>0</v>
      </c>
      <c r="C13" s="2">
        <v>0</v>
      </c>
      <c r="D13" s="3">
        <v>0</v>
      </c>
      <c r="E13" s="2">
        <v>4</v>
      </c>
      <c r="F13" s="2">
        <v>2</v>
      </c>
      <c r="G13" s="3">
        <v>1346.4</v>
      </c>
      <c r="H13" s="2">
        <f t="shared" si="2"/>
        <v>4</v>
      </c>
      <c r="I13" s="36">
        <f t="shared" si="3"/>
        <v>6.2015503875968996</v>
      </c>
      <c r="J13" s="2">
        <f t="shared" si="4"/>
        <v>2</v>
      </c>
      <c r="K13" s="36">
        <f t="shared" si="5"/>
        <v>11.76470588235294</v>
      </c>
      <c r="L13" s="3">
        <f t="shared" si="6"/>
        <v>1346.4</v>
      </c>
      <c r="M13" s="36">
        <f t="shared" si="7"/>
        <v>5.307976156684644</v>
      </c>
    </row>
    <row r="14" spans="1:13">
      <c r="A14" s="1" t="s">
        <v>36</v>
      </c>
      <c r="B14" s="2">
        <v>0</v>
      </c>
      <c r="C14" s="2">
        <v>0</v>
      </c>
      <c r="D14" s="3">
        <v>0</v>
      </c>
      <c r="E14" s="2">
        <v>5</v>
      </c>
      <c r="F14" s="2">
        <v>2</v>
      </c>
      <c r="G14" s="3">
        <v>1683</v>
      </c>
      <c r="H14" s="2">
        <f t="shared" si="2"/>
        <v>5</v>
      </c>
      <c r="I14" s="36">
        <f t="shared" si="3"/>
        <v>7.7519379844961236</v>
      </c>
      <c r="J14" s="2">
        <f t="shared" si="4"/>
        <v>2</v>
      </c>
      <c r="K14" s="36">
        <f t="shared" si="5"/>
        <v>11.76470588235294</v>
      </c>
      <c r="L14" s="3">
        <f t="shared" si="6"/>
        <v>1683</v>
      </c>
      <c r="M14" s="36">
        <f t="shared" si="7"/>
        <v>6.6349701958558054</v>
      </c>
    </row>
    <row r="15" spans="1:13">
      <c r="A15" s="1" t="s">
        <v>33</v>
      </c>
      <c r="B15" s="2">
        <v>10</v>
      </c>
      <c r="C15" s="2">
        <v>2</v>
      </c>
      <c r="D15" s="3">
        <v>3366</v>
      </c>
      <c r="E15" s="2">
        <v>9</v>
      </c>
      <c r="F15" s="2">
        <v>2</v>
      </c>
      <c r="G15" s="3">
        <v>5256</v>
      </c>
      <c r="H15" s="2">
        <f t="shared" si="2"/>
        <v>19</v>
      </c>
      <c r="I15" s="36">
        <f t="shared" si="3"/>
        <v>29.457364341085274</v>
      </c>
      <c r="J15" s="2">
        <f t="shared" si="4"/>
        <v>4</v>
      </c>
      <c r="K15" s="36">
        <f t="shared" si="5"/>
        <v>23.52941176470588</v>
      </c>
      <c r="L15" s="3">
        <f t="shared" si="6"/>
        <v>8622</v>
      </c>
      <c r="M15" s="36">
        <f t="shared" si="7"/>
        <v>33.990916832245247</v>
      </c>
    </row>
    <row r="16" spans="1:13">
      <c r="A16" s="1" t="s">
        <v>34</v>
      </c>
      <c r="B16" s="2">
        <v>0</v>
      </c>
      <c r="C16" s="2">
        <v>0</v>
      </c>
      <c r="D16" s="3">
        <v>0</v>
      </c>
      <c r="E16" s="2">
        <v>3</v>
      </c>
      <c r="F16" s="2">
        <v>1</v>
      </c>
      <c r="G16" s="3">
        <v>1752</v>
      </c>
      <c r="H16" s="2">
        <f t="shared" si="2"/>
        <v>3</v>
      </c>
      <c r="I16" s="36">
        <f t="shared" si="3"/>
        <v>4.6511627906976747</v>
      </c>
      <c r="J16" s="2">
        <f t="shared" si="4"/>
        <v>1</v>
      </c>
      <c r="K16" s="36">
        <f t="shared" si="5"/>
        <v>5.8823529411764701</v>
      </c>
      <c r="L16" s="3">
        <f t="shared" si="6"/>
        <v>1752</v>
      </c>
      <c r="M16" s="36">
        <f t="shared" si="7"/>
        <v>6.9069921468445452</v>
      </c>
    </row>
    <row r="17" spans="1:13" ht="15.75" thickBot="1">
      <c r="A17" s="1" t="s">
        <v>11</v>
      </c>
      <c r="B17" s="2">
        <v>0</v>
      </c>
      <c r="C17" s="2">
        <v>0</v>
      </c>
      <c r="D17" s="3">
        <v>0</v>
      </c>
      <c r="E17" s="2">
        <v>1.5</v>
      </c>
      <c r="F17" s="2">
        <v>1</v>
      </c>
      <c r="G17" s="3">
        <v>1191</v>
      </c>
      <c r="H17" s="2">
        <f t="shared" si="2"/>
        <v>1.5</v>
      </c>
      <c r="I17" s="36">
        <f t="shared" si="3"/>
        <v>2.3255813953488373</v>
      </c>
      <c r="J17" s="2">
        <f t="shared" si="4"/>
        <v>1</v>
      </c>
      <c r="K17" s="36">
        <f t="shared" si="5"/>
        <v>5.8823529411764701</v>
      </c>
      <c r="L17" s="3">
        <f t="shared" si="6"/>
        <v>1191</v>
      </c>
      <c r="M17" s="36">
        <f t="shared" si="7"/>
        <v>4.695335414892611</v>
      </c>
    </row>
    <row r="18" spans="1:13" ht="15.75" thickBot="1">
      <c r="A18" s="10" t="s">
        <v>3</v>
      </c>
      <c r="B18" s="35">
        <f t="shared" ref="B18:K18" si="8">SUM(B11:B17)</f>
        <v>40</v>
      </c>
      <c r="C18" s="35">
        <f t="shared" si="8"/>
        <v>8</v>
      </c>
      <c r="D18" s="12">
        <f t="shared" si="8"/>
        <v>13464</v>
      </c>
      <c r="E18" s="35">
        <f t="shared" si="8"/>
        <v>24.5</v>
      </c>
      <c r="F18" s="35">
        <f t="shared" si="8"/>
        <v>9</v>
      </c>
      <c r="G18" s="12">
        <f t="shared" si="8"/>
        <v>11901.6</v>
      </c>
      <c r="H18" s="35">
        <f t="shared" si="8"/>
        <v>64.5</v>
      </c>
      <c r="I18" s="37">
        <f t="shared" si="8"/>
        <v>99.999999999999986</v>
      </c>
      <c r="J18" s="35">
        <f t="shared" si="8"/>
        <v>17</v>
      </c>
      <c r="K18" s="37">
        <f t="shared" si="8"/>
        <v>99.999999999999986</v>
      </c>
      <c r="L18" s="14">
        <f t="shared" ref="L18" si="9">G18+D18</f>
        <v>25365.599999999999</v>
      </c>
      <c r="M18" s="37">
        <f>SUM(M11:M17)</f>
        <v>100</v>
      </c>
    </row>
    <row r="19" spans="1:13">
      <c r="A19" s="45" t="s">
        <v>10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</row>
    <row r="20" spans="1:13" s="5" customFormat="1" ht="22.5" customHeight="1" thickBot="1">
      <c r="A20" s="46" t="s">
        <v>48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</row>
    <row r="21" spans="1:13">
      <c r="A21" s="47" t="s">
        <v>0</v>
      </c>
      <c r="B21" s="49" t="s">
        <v>1</v>
      </c>
      <c r="C21" s="49"/>
      <c r="D21" s="49"/>
      <c r="E21" s="49" t="s">
        <v>2</v>
      </c>
      <c r="F21" s="49"/>
      <c r="G21" s="49"/>
      <c r="H21" s="49" t="s">
        <v>3</v>
      </c>
      <c r="I21" s="49"/>
      <c r="J21" s="49"/>
      <c r="K21" s="49"/>
      <c r="L21" s="49"/>
      <c r="M21" s="50"/>
    </row>
    <row r="22" spans="1:13" ht="27.75" customHeight="1" thickBot="1">
      <c r="A22" s="48"/>
      <c r="B22" s="6" t="s">
        <v>4</v>
      </c>
      <c r="C22" s="6" t="s">
        <v>5</v>
      </c>
      <c r="D22" s="7" t="s">
        <v>6</v>
      </c>
      <c r="E22" s="6" t="s">
        <v>4</v>
      </c>
      <c r="F22" s="6" t="s">
        <v>5</v>
      </c>
      <c r="G22" s="8" t="s">
        <v>6</v>
      </c>
      <c r="H22" s="6" t="s">
        <v>4</v>
      </c>
      <c r="I22" s="6" t="s">
        <v>7</v>
      </c>
      <c r="J22" s="6" t="s">
        <v>5</v>
      </c>
      <c r="K22" s="6" t="s">
        <v>7</v>
      </c>
      <c r="L22" s="8" t="s">
        <v>6</v>
      </c>
      <c r="M22" s="9" t="s">
        <v>7</v>
      </c>
    </row>
    <row r="23" spans="1:13">
      <c r="A23" s="1" t="s">
        <v>8</v>
      </c>
      <c r="B23" s="38">
        <v>16.5</v>
      </c>
      <c r="C23" s="2">
        <v>4</v>
      </c>
      <c r="D23" s="3">
        <v>5049</v>
      </c>
      <c r="E23" s="38">
        <v>0.5</v>
      </c>
      <c r="F23" s="2">
        <v>1</v>
      </c>
      <c r="G23" s="3">
        <v>153</v>
      </c>
      <c r="H23" s="38">
        <f>B23+E23</f>
        <v>17</v>
      </c>
      <c r="I23" s="4">
        <f>(H23/H$34)*100</f>
        <v>16.346153846153847</v>
      </c>
      <c r="J23" s="2">
        <f>C23+F23</f>
        <v>5</v>
      </c>
      <c r="K23" s="4">
        <f>(J23/J$34)*100</f>
        <v>13.157894736842104</v>
      </c>
      <c r="L23" s="40">
        <f>D23+G23</f>
        <v>5202</v>
      </c>
      <c r="M23" s="4">
        <f>(L23/L$34)*100</f>
        <v>10.811653391111873</v>
      </c>
    </row>
    <row r="24" spans="1:13">
      <c r="A24" s="1" t="s">
        <v>9</v>
      </c>
      <c r="B24" s="38">
        <v>22</v>
      </c>
      <c r="C24" s="2">
        <v>4</v>
      </c>
      <c r="D24" s="3">
        <v>8078.4</v>
      </c>
      <c r="E24" s="38">
        <v>5.5</v>
      </c>
      <c r="F24" s="2">
        <v>4</v>
      </c>
      <c r="G24" s="3">
        <v>2717.2</v>
      </c>
      <c r="H24" s="38">
        <f t="shared" ref="H24:H33" si="10">B24+E24</f>
        <v>27.5</v>
      </c>
      <c r="I24" s="4">
        <f t="shared" ref="I24:I33" si="11">(H24/H$34)*100</f>
        <v>26.442307692307693</v>
      </c>
      <c r="J24" s="2">
        <f t="shared" ref="J24:J33" si="12">C24+F24</f>
        <v>8</v>
      </c>
      <c r="K24" s="4">
        <f t="shared" ref="K24:K33" si="13">(J24/J$34)*100</f>
        <v>21.052631578947366</v>
      </c>
      <c r="L24" s="40">
        <f t="shared" ref="L24:L33" si="14">D24+G24</f>
        <v>10795.599999999999</v>
      </c>
      <c r="M24" s="4">
        <f t="shared" ref="M24:M33" si="15">(L24/L$34)*100</f>
        <v>22.437194415433932</v>
      </c>
    </row>
    <row r="25" spans="1:13">
      <c r="A25" s="1" t="s">
        <v>36</v>
      </c>
      <c r="B25" s="38">
        <v>0</v>
      </c>
      <c r="C25" s="2">
        <v>0</v>
      </c>
      <c r="D25" s="3">
        <v>0</v>
      </c>
      <c r="E25" s="38">
        <v>4</v>
      </c>
      <c r="F25" s="2">
        <v>1</v>
      </c>
      <c r="G25" s="3">
        <v>2336</v>
      </c>
      <c r="H25" s="38">
        <f t="shared" si="10"/>
        <v>4</v>
      </c>
      <c r="I25" s="4">
        <f t="shared" si="11"/>
        <v>3.8461538461538463</v>
      </c>
      <c r="J25" s="2">
        <f t="shared" si="12"/>
        <v>1</v>
      </c>
      <c r="K25" s="4">
        <f t="shared" si="13"/>
        <v>2.6315789473684208</v>
      </c>
      <c r="L25" s="40">
        <f t="shared" si="14"/>
        <v>2336</v>
      </c>
      <c r="M25" s="4">
        <f t="shared" si="15"/>
        <v>4.8550600387615024</v>
      </c>
    </row>
    <row r="26" spans="1:13">
      <c r="A26" s="1" t="s">
        <v>41</v>
      </c>
      <c r="B26" s="38">
        <v>11</v>
      </c>
      <c r="C26" s="2">
        <v>11</v>
      </c>
      <c r="D26" s="3">
        <v>4039.2</v>
      </c>
      <c r="E26" s="38">
        <v>0</v>
      </c>
      <c r="F26" s="2">
        <v>0</v>
      </c>
      <c r="G26" s="3">
        <v>0</v>
      </c>
      <c r="H26" s="38">
        <f t="shared" si="10"/>
        <v>11</v>
      </c>
      <c r="I26" s="4">
        <f t="shared" si="11"/>
        <v>10.576923076923077</v>
      </c>
      <c r="J26" s="2">
        <f t="shared" si="12"/>
        <v>11</v>
      </c>
      <c r="K26" s="4">
        <f t="shared" si="13"/>
        <v>28.947368421052634</v>
      </c>
      <c r="L26" s="40">
        <f t="shared" si="14"/>
        <v>4039.2</v>
      </c>
      <c r="M26" s="4">
        <f t="shared" si="15"/>
        <v>8.3949308683927484</v>
      </c>
    </row>
    <row r="27" spans="1:13">
      <c r="A27" s="1" t="s">
        <v>42</v>
      </c>
      <c r="B27" s="38">
        <v>15</v>
      </c>
      <c r="C27" s="2">
        <v>3</v>
      </c>
      <c r="D27" s="3">
        <v>5508</v>
      </c>
      <c r="E27" s="38">
        <v>0</v>
      </c>
      <c r="F27" s="2">
        <v>0</v>
      </c>
      <c r="G27" s="3">
        <v>0</v>
      </c>
      <c r="H27" s="38">
        <f t="shared" si="10"/>
        <v>15</v>
      </c>
      <c r="I27" s="4">
        <f t="shared" si="11"/>
        <v>14.423076923076922</v>
      </c>
      <c r="J27" s="2">
        <f t="shared" si="12"/>
        <v>3</v>
      </c>
      <c r="K27" s="4">
        <f t="shared" si="13"/>
        <v>7.8947368421052628</v>
      </c>
      <c r="L27" s="40">
        <f t="shared" si="14"/>
        <v>5508</v>
      </c>
      <c r="M27" s="4">
        <f t="shared" si="15"/>
        <v>11.447633002353747</v>
      </c>
    </row>
    <row r="28" spans="1:13">
      <c r="A28" s="1" t="s">
        <v>33</v>
      </c>
      <c r="B28" s="38">
        <v>6</v>
      </c>
      <c r="C28" s="2">
        <v>2</v>
      </c>
      <c r="D28" s="3">
        <v>2203.1999999999998</v>
      </c>
      <c r="E28" s="38">
        <v>0</v>
      </c>
      <c r="F28" s="2">
        <v>0</v>
      </c>
      <c r="G28" s="3">
        <v>0</v>
      </c>
      <c r="H28" s="38">
        <f t="shared" si="10"/>
        <v>6</v>
      </c>
      <c r="I28" s="4">
        <f t="shared" si="11"/>
        <v>5.7692307692307692</v>
      </c>
      <c r="J28" s="2">
        <f t="shared" si="12"/>
        <v>2</v>
      </c>
      <c r="K28" s="4">
        <f t="shared" si="13"/>
        <v>5.2631578947368416</v>
      </c>
      <c r="L28" s="40">
        <f t="shared" si="14"/>
        <v>2203.1999999999998</v>
      </c>
      <c r="M28" s="4">
        <f t="shared" si="15"/>
        <v>4.579053200941499</v>
      </c>
    </row>
    <row r="29" spans="1:13">
      <c r="A29" s="1" t="s">
        <v>43</v>
      </c>
      <c r="B29" s="38">
        <v>0</v>
      </c>
      <c r="C29" s="2">
        <v>0</v>
      </c>
      <c r="D29" s="3">
        <v>0</v>
      </c>
      <c r="E29" s="38">
        <v>4</v>
      </c>
      <c r="F29" s="2">
        <v>1</v>
      </c>
      <c r="G29" s="3">
        <v>2336</v>
      </c>
      <c r="H29" s="38">
        <f t="shared" si="10"/>
        <v>4</v>
      </c>
      <c r="I29" s="4">
        <f t="shared" si="11"/>
        <v>3.8461538461538463</v>
      </c>
      <c r="J29" s="2">
        <f t="shared" si="12"/>
        <v>1</v>
      </c>
      <c r="K29" s="4">
        <f t="shared" si="13"/>
        <v>2.6315789473684208</v>
      </c>
      <c r="L29" s="40">
        <f t="shared" si="14"/>
        <v>2336</v>
      </c>
      <c r="M29" s="4">
        <f t="shared" si="15"/>
        <v>4.8550600387615024</v>
      </c>
    </row>
    <row r="30" spans="1:13">
      <c r="A30" s="1" t="s">
        <v>44</v>
      </c>
      <c r="B30" s="38">
        <v>0</v>
      </c>
      <c r="C30" s="2">
        <v>0</v>
      </c>
      <c r="D30" s="3">
        <v>0</v>
      </c>
      <c r="E30" s="38">
        <v>6</v>
      </c>
      <c r="F30" s="2">
        <v>2</v>
      </c>
      <c r="G30" s="3">
        <v>3504</v>
      </c>
      <c r="H30" s="38">
        <f t="shared" si="10"/>
        <v>6</v>
      </c>
      <c r="I30" s="4">
        <f t="shared" si="11"/>
        <v>5.7692307692307692</v>
      </c>
      <c r="J30" s="2">
        <f t="shared" si="12"/>
        <v>2</v>
      </c>
      <c r="K30" s="4">
        <f t="shared" si="13"/>
        <v>5.2631578947368416</v>
      </c>
      <c r="L30" s="40">
        <f t="shared" si="14"/>
        <v>3504</v>
      </c>
      <c r="M30" s="4">
        <f t="shared" si="15"/>
        <v>7.2825900581422536</v>
      </c>
    </row>
    <row r="31" spans="1:13">
      <c r="A31" s="1" t="s">
        <v>45</v>
      </c>
      <c r="B31" s="38">
        <v>0</v>
      </c>
      <c r="C31" s="2">
        <v>0</v>
      </c>
      <c r="D31" s="3">
        <v>0</v>
      </c>
      <c r="E31" s="38">
        <v>6</v>
      </c>
      <c r="F31" s="2">
        <v>2</v>
      </c>
      <c r="G31" s="3">
        <v>7390.75</v>
      </c>
      <c r="H31" s="38">
        <f t="shared" ref="H31:H32" si="16">B31+E31</f>
        <v>6</v>
      </c>
      <c r="I31" s="4">
        <f t="shared" ref="I31:I32" si="17">(H31/H$34)*100</f>
        <v>5.7692307692307692</v>
      </c>
      <c r="J31" s="2">
        <f t="shared" ref="J31:J32" si="18">C31+F31</f>
        <v>2</v>
      </c>
      <c r="K31" s="4">
        <f t="shared" ref="K31:K32" si="19">(J31/J$34)*100</f>
        <v>5.2631578947368416</v>
      </c>
      <c r="L31" s="40">
        <f t="shared" ref="L31:L32" si="20">D31+G31</f>
        <v>7390.75</v>
      </c>
      <c r="M31" s="4">
        <f t="shared" ref="M31:M32" si="21">(L31/L$34)*100</f>
        <v>15.360674221522505</v>
      </c>
    </row>
    <row r="32" spans="1:13">
      <c r="A32" s="1" t="s">
        <v>46</v>
      </c>
      <c r="B32" s="38">
        <v>0</v>
      </c>
      <c r="C32" s="2">
        <v>0</v>
      </c>
      <c r="D32" s="3">
        <v>0</v>
      </c>
      <c r="E32" s="38">
        <v>6</v>
      </c>
      <c r="F32" s="2">
        <v>2</v>
      </c>
      <c r="G32" s="3">
        <v>3924</v>
      </c>
      <c r="H32" s="38">
        <f t="shared" si="16"/>
        <v>6</v>
      </c>
      <c r="I32" s="4">
        <f t="shared" si="17"/>
        <v>5.7692307692307692</v>
      </c>
      <c r="J32" s="2">
        <f t="shared" si="18"/>
        <v>2</v>
      </c>
      <c r="K32" s="4">
        <f t="shared" si="19"/>
        <v>5.2631578947368416</v>
      </c>
      <c r="L32" s="40">
        <f t="shared" si="20"/>
        <v>3924</v>
      </c>
      <c r="M32" s="4">
        <f t="shared" si="21"/>
        <v>8.1555032500428659</v>
      </c>
    </row>
    <row r="33" spans="1:13" ht="15.75" thickBot="1">
      <c r="A33" s="1" t="s">
        <v>47</v>
      </c>
      <c r="B33" s="38">
        <v>0</v>
      </c>
      <c r="C33" s="2">
        <v>0</v>
      </c>
      <c r="D33" s="3">
        <v>0</v>
      </c>
      <c r="E33" s="38">
        <v>1.5</v>
      </c>
      <c r="F33" s="2">
        <v>1</v>
      </c>
      <c r="G33" s="3">
        <v>876</v>
      </c>
      <c r="H33" s="38">
        <f t="shared" si="10"/>
        <v>1.5</v>
      </c>
      <c r="I33" s="4">
        <f t="shared" si="11"/>
        <v>1.4423076923076923</v>
      </c>
      <c r="J33" s="2">
        <f t="shared" si="12"/>
        <v>1</v>
      </c>
      <c r="K33" s="4">
        <f t="shared" si="13"/>
        <v>2.6315789473684208</v>
      </c>
      <c r="L33" s="40">
        <f t="shared" si="14"/>
        <v>876</v>
      </c>
      <c r="M33" s="4">
        <f t="shared" si="15"/>
        <v>1.8206475145355634</v>
      </c>
    </row>
    <row r="34" spans="1:13" ht="15.75" thickBot="1">
      <c r="A34" s="10" t="s">
        <v>3</v>
      </c>
      <c r="B34" s="39">
        <f t="shared" ref="B34:M34" si="22">SUM(B23:B33)</f>
        <v>70.5</v>
      </c>
      <c r="C34" s="35">
        <f t="shared" si="22"/>
        <v>24</v>
      </c>
      <c r="D34" s="12">
        <f t="shared" si="22"/>
        <v>24877.8</v>
      </c>
      <c r="E34" s="39">
        <f t="shared" si="22"/>
        <v>33.5</v>
      </c>
      <c r="F34" s="35">
        <f t="shared" si="22"/>
        <v>14</v>
      </c>
      <c r="G34" s="12">
        <f t="shared" si="22"/>
        <v>23236.95</v>
      </c>
      <c r="H34" s="39">
        <f t="shared" si="22"/>
        <v>104</v>
      </c>
      <c r="I34" s="12">
        <f t="shared" si="22"/>
        <v>100.00000000000001</v>
      </c>
      <c r="J34" s="35">
        <f t="shared" si="22"/>
        <v>38</v>
      </c>
      <c r="K34" s="12">
        <f t="shared" si="22"/>
        <v>99.999999999999972</v>
      </c>
      <c r="L34" s="12">
        <f t="shared" si="22"/>
        <v>48114.75</v>
      </c>
      <c r="M34" s="12">
        <f t="shared" si="22"/>
        <v>99.999999999999986</v>
      </c>
    </row>
    <row r="35" spans="1:13">
      <c r="A35" s="45" t="s">
        <v>10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</row>
    <row r="36" spans="1:13" s="5" customFormat="1" ht="22.5" customHeight="1" thickBot="1">
      <c r="A36" s="46" t="s">
        <v>49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  <row r="37" spans="1:13">
      <c r="A37" s="47" t="s">
        <v>0</v>
      </c>
      <c r="B37" s="49" t="s">
        <v>1</v>
      </c>
      <c r="C37" s="49"/>
      <c r="D37" s="49"/>
      <c r="E37" s="49" t="s">
        <v>2</v>
      </c>
      <c r="F37" s="49"/>
      <c r="G37" s="49"/>
      <c r="H37" s="49" t="s">
        <v>3</v>
      </c>
      <c r="I37" s="49"/>
      <c r="J37" s="49"/>
      <c r="K37" s="49"/>
      <c r="L37" s="49"/>
      <c r="M37" s="50"/>
    </row>
    <row r="38" spans="1:13" ht="27.75" customHeight="1" thickBot="1">
      <c r="A38" s="48"/>
      <c r="B38" s="6" t="s">
        <v>4</v>
      </c>
      <c r="C38" s="6" t="s">
        <v>5</v>
      </c>
      <c r="D38" s="7" t="s">
        <v>6</v>
      </c>
      <c r="E38" s="6" t="s">
        <v>4</v>
      </c>
      <c r="F38" s="6" t="s">
        <v>5</v>
      </c>
      <c r="G38" s="8" t="s">
        <v>6</v>
      </c>
      <c r="H38" s="6" t="s">
        <v>4</v>
      </c>
      <c r="I38" s="6" t="s">
        <v>7</v>
      </c>
      <c r="J38" s="6" t="s">
        <v>5</v>
      </c>
      <c r="K38" s="6" t="s">
        <v>7</v>
      </c>
      <c r="L38" s="8" t="s">
        <v>6</v>
      </c>
      <c r="M38" s="9" t="s">
        <v>7</v>
      </c>
    </row>
    <row r="39" spans="1:13">
      <c r="A39" s="1" t="s">
        <v>8</v>
      </c>
      <c r="B39" s="38">
        <v>19.5</v>
      </c>
      <c r="C39" s="2">
        <v>5</v>
      </c>
      <c r="D39" s="3">
        <v>5967</v>
      </c>
      <c r="E39" s="38">
        <v>0.5</v>
      </c>
      <c r="F39" s="2">
        <v>1</v>
      </c>
      <c r="G39" s="3">
        <v>153</v>
      </c>
      <c r="H39" s="38">
        <f>B39+E39</f>
        <v>20</v>
      </c>
      <c r="I39" s="4">
        <f>(H39/H$48)*100</f>
        <v>19.512195121951219</v>
      </c>
      <c r="J39" s="2">
        <f>C39+F39</f>
        <v>6</v>
      </c>
      <c r="K39" s="4">
        <f>(J39/J$48)*100</f>
        <v>19.35483870967742</v>
      </c>
      <c r="L39" s="40">
        <f>D39+G39</f>
        <v>6120</v>
      </c>
      <c r="M39" s="4">
        <f>(L39/L$48)*100</f>
        <v>14.339537760782772</v>
      </c>
    </row>
    <row r="40" spans="1:13">
      <c r="A40" s="1" t="s">
        <v>35</v>
      </c>
      <c r="B40" s="38">
        <v>18</v>
      </c>
      <c r="C40" s="2">
        <v>4</v>
      </c>
      <c r="D40" s="3">
        <v>6609.6</v>
      </c>
      <c r="E40" s="38">
        <v>1</v>
      </c>
      <c r="F40" s="2">
        <v>1</v>
      </c>
      <c r="G40" s="3">
        <v>584</v>
      </c>
      <c r="H40" s="38">
        <f t="shared" ref="H40:H47" si="23">B40+E40</f>
        <v>19</v>
      </c>
      <c r="I40" s="4">
        <f t="shared" ref="I40:I47" si="24">(H40/H$48)*100</f>
        <v>18.536585365853657</v>
      </c>
      <c r="J40" s="2">
        <f t="shared" ref="J40:J47" si="25">C40+F40</f>
        <v>5</v>
      </c>
      <c r="K40" s="4">
        <f t="shared" ref="K40:K47" si="26">(J40/J$48)*100</f>
        <v>16.129032258064516</v>
      </c>
      <c r="L40" s="40">
        <f t="shared" ref="L40:L47" si="27">D40+G40</f>
        <v>7193.6</v>
      </c>
      <c r="M40" s="4">
        <f t="shared" ref="M40:M47" si="28">(L40/L$48)*100</f>
        <v>16.855048829406364</v>
      </c>
    </row>
    <row r="41" spans="1:13">
      <c r="A41" s="1" t="s">
        <v>9</v>
      </c>
      <c r="B41" s="38">
        <v>20</v>
      </c>
      <c r="C41" s="2">
        <v>4</v>
      </c>
      <c r="D41" s="3">
        <v>7344</v>
      </c>
      <c r="E41" s="38">
        <v>9</v>
      </c>
      <c r="F41" s="2">
        <v>4</v>
      </c>
      <c r="G41" s="3">
        <v>4700</v>
      </c>
      <c r="H41" s="38">
        <f t="shared" si="23"/>
        <v>29</v>
      </c>
      <c r="I41" s="4">
        <f t="shared" si="24"/>
        <v>28.292682926829265</v>
      </c>
      <c r="J41" s="2">
        <f t="shared" si="25"/>
        <v>8</v>
      </c>
      <c r="K41" s="4">
        <f t="shared" si="26"/>
        <v>25.806451612903224</v>
      </c>
      <c r="L41" s="40">
        <f t="shared" si="27"/>
        <v>12044</v>
      </c>
      <c r="M41" s="4">
        <f t="shared" si="28"/>
        <v>28.219835423344396</v>
      </c>
    </row>
    <row r="42" spans="1:13">
      <c r="A42" s="1" t="s">
        <v>41</v>
      </c>
      <c r="B42" s="38">
        <v>0.5</v>
      </c>
      <c r="C42" s="2">
        <v>1</v>
      </c>
      <c r="D42" s="3">
        <v>183.6</v>
      </c>
      <c r="E42" s="38">
        <v>0</v>
      </c>
      <c r="F42" s="2">
        <v>0</v>
      </c>
      <c r="G42" s="3">
        <v>0</v>
      </c>
      <c r="H42" s="38">
        <f t="shared" si="23"/>
        <v>0.5</v>
      </c>
      <c r="I42" s="4">
        <f t="shared" si="24"/>
        <v>0.48780487804878048</v>
      </c>
      <c r="J42" s="2">
        <f t="shared" si="25"/>
        <v>1</v>
      </c>
      <c r="K42" s="4">
        <f t="shared" si="26"/>
        <v>3.225806451612903</v>
      </c>
      <c r="L42" s="40">
        <f t="shared" si="27"/>
        <v>183.6</v>
      </c>
      <c r="M42" s="4">
        <f t="shared" si="28"/>
        <v>0.43018613282348311</v>
      </c>
    </row>
    <row r="43" spans="1:13">
      <c r="A43" s="1" t="s">
        <v>33</v>
      </c>
      <c r="B43" s="38">
        <v>10</v>
      </c>
      <c r="C43" s="2">
        <v>2</v>
      </c>
      <c r="D43" s="3">
        <v>3672</v>
      </c>
      <c r="E43" s="38">
        <v>9</v>
      </c>
      <c r="F43" s="2">
        <v>2</v>
      </c>
      <c r="G43" s="3">
        <v>5256</v>
      </c>
      <c r="H43" s="38">
        <f t="shared" si="23"/>
        <v>19</v>
      </c>
      <c r="I43" s="4">
        <f t="shared" si="24"/>
        <v>18.536585365853657</v>
      </c>
      <c r="J43" s="2">
        <f t="shared" si="25"/>
        <v>4</v>
      </c>
      <c r="K43" s="4">
        <f t="shared" si="26"/>
        <v>12.903225806451612</v>
      </c>
      <c r="L43" s="40">
        <f t="shared" si="27"/>
        <v>8928</v>
      </c>
      <c r="M43" s="4">
        <f t="shared" si="28"/>
        <v>20.918855086318395</v>
      </c>
    </row>
    <row r="44" spans="1:13">
      <c r="A44" s="1" t="s">
        <v>50</v>
      </c>
      <c r="B44" s="38">
        <v>0</v>
      </c>
      <c r="C44" s="2">
        <v>0</v>
      </c>
      <c r="D44" s="3">
        <v>0</v>
      </c>
      <c r="E44" s="38">
        <v>5</v>
      </c>
      <c r="F44" s="2">
        <v>2</v>
      </c>
      <c r="G44" s="3">
        <v>1530</v>
      </c>
      <c r="H44" s="38">
        <f t="shared" si="23"/>
        <v>5</v>
      </c>
      <c r="I44" s="4">
        <f t="shared" si="24"/>
        <v>4.8780487804878048</v>
      </c>
      <c r="J44" s="2">
        <f t="shared" si="25"/>
        <v>2</v>
      </c>
      <c r="K44" s="4">
        <f t="shared" si="26"/>
        <v>6.4516129032258061</v>
      </c>
      <c r="L44" s="40">
        <f t="shared" si="27"/>
        <v>1530</v>
      </c>
      <c r="M44" s="4">
        <f t="shared" si="28"/>
        <v>3.584884440195693</v>
      </c>
    </row>
    <row r="45" spans="1:13">
      <c r="A45" s="1" t="s">
        <v>51</v>
      </c>
      <c r="B45" s="38">
        <v>0</v>
      </c>
      <c r="C45" s="2">
        <v>0</v>
      </c>
      <c r="D45" s="3">
        <v>0</v>
      </c>
      <c r="E45" s="38">
        <v>3</v>
      </c>
      <c r="F45" s="2">
        <v>2</v>
      </c>
      <c r="G45" s="3">
        <v>2382</v>
      </c>
      <c r="H45" s="38">
        <f t="shared" si="23"/>
        <v>3</v>
      </c>
      <c r="I45" s="4">
        <f t="shared" si="24"/>
        <v>2.9268292682926833</v>
      </c>
      <c r="J45" s="2">
        <f t="shared" si="25"/>
        <v>2</v>
      </c>
      <c r="K45" s="4">
        <f t="shared" si="26"/>
        <v>6.4516129032258061</v>
      </c>
      <c r="L45" s="40">
        <f t="shared" si="27"/>
        <v>2382</v>
      </c>
      <c r="M45" s="4">
        <f t="shared" si="28"/>
        <v>5.5811730304223133</v>
      </c>
    </row>
    <row r="46" spans="1:13">
      <c r="A46" s="1" t="s">
        <v>52</v>
      </c>
      <c r="B46" s="38">
        <v>0</v>
      </c>
      <c r="C46" s="2">
        <v>0</v>
      </c>
      <c r="D46" s="3">
        <v>0</v>
      </c>
      <c r="E46" s="38">
        <v>6</v>
      </c>
      <c r="F46" s="2">
        <v>2</v>
      </c>
      <c r="G46" s="3">
        <v>3504</v>
      </c>
      <c r="H46" s="38">
        <f t="shared" si="23"/>
        <v>6</v>
      </c>
      <c r="I46" s="4">
        <f t="shared" si="24"/>
        <v>5.8536585365853666</v>
      </c>
      <c r="J46" s="2">
        <f t="shared" si="25"/>
        <v>2</v>
      </c>
      <c r="K46" s="4">
        <f t="shared" si="26"/>
        <v>6.4516129032258061</v>
      </c>
      <c r="L46" s="40">
        <f t="shared" si="27"/>
        <v>3504</v>
      </c>
      <c r="M46" s="4">
        <f t="shared" si="28"/>
        <v>8.2100882865658207</v>
      </c>
    </row>
    <row r="47" spans="1:13" ht="15.75" thickBot="1">
      <c r="A47" s="1" t="s">
        <v>53</v>
      </c>
      <c r="B47" s="38">
        <v>0</v>
      </c>
      <c r="C47" s="2">
        <v>0</v>
      </c>
      <c r="D47" s="3">
        <v>0</v>
      </c>
      <c r="E47" s="38">
        <v>1</v>
      </c>
      <c r="F47" s="2">
        <v>1</v>
      </c>
      <c r="G47" s="3">
        <v>794</v>
      </c>
      <c r="H47" s="38">
        <f t="shared" si="23"/>
        <v>1</v>
      </c>
      <c r="I47" s="4">
        <f t="shared" si="24"/>
        <v>0.97560975609756095</v>
      </c>
      <c r="J47" s="2">
        <f t="shared" si="25"/>
        <v>1</v>
      </c>
      <c r="K47" s="4">
        <f t="shared" si="26"/>
        <v>3.225806451612903</v>
      </c>
      <c r="L47" s="40">
        <f t="shared" si="27"/>
        <v>794</v>
      </c>
      <c r="M47" s="4">
        <f t="shared" si="28"/>
        <v>1.8603910101407712</v>
      </c>
    </row>
    <row r="48" spans="1:13" ht="15.75" thickBot="1">
      <c r="A48" s="10" t="s">
        <v>3</v>
      </c>
      <c r="B48" s="39">
        <f t="shared" ref="B48" si="29">SUM(B37:B47)</f>
        <v>68</v>
      </c>
      <c r="C48" s="35">
        <f t="shared" ref="C48" si="30">SUM(C37:C47)</f>
        <v>16</v>
      </c>
      <c r="D48" s="12">
        <f t="shared" ref="D48" si="31">SUM(D37:D47)</f>
        <v>23776.199999999997</v>
      </c>
      <c r="E48" s="39">
        <f t="shared" ref="E48" si="32">SUM(E37:E47)</f>
        <v>34.5</v>
      </c>
      <c r="F48" s="35">
        <f t="shared" ref="F48" si="33">SUM(F37:F47)</f>
        <v>15</v>
      </c>
      <c r="G48" s="12">
        <f t="shared" ref="G48" si="34">SUM(G37:G47)</f>
        <v>18903</v>
      </c>
      <c r="H48" s="39">
        <f t="shared" ref="H48" si="35">SUM(H37:H47)</f>
        <v>102.5</v>
      </c>
      <c r="I48" s="12">
        <f t="shared" ref="I48" si="36">SUM(I37:I47)</f>
        <v>99.999999999999986</v>
      </c>
      <c r="J48" s="35">
        <f t="shared" ref="J48" si="37">SUM(J37:J47)</f>
        <v>31</v>
      </c>
      <c r="K48" s="12">
        <f t="shared" ref="K48" si="38">SUM(K37:K47)</f>
        <v>100</v>
      </c>
      <c r="L48" s="12">
        <f t="shared" ref="L48" si="39">SUM(L37:L47)</f>
        <v>42679.199999999997</v>
      </c>
      <c r="M48" s="12">
        <f t="shared" ref="M48" si="40">SUM(M37:M47)</f>
        <v>100</v>
      </c>
    </row>
    <row r="49" spans="1:13">
      <c r="A49" s="45" t="s">
        <v>10</v>
      </c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</row>
    <row r="50" spans="1:13" s="5" customFormat="1" ht="22.5" customHeight="1" thickBot="1">
      <c r="A50" s="46" t="s">
        <v>54</v>
      </c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</row>
    <row r="51" spans="1:13">
      <c r="A51" s="47" t="s">
        <v>0</v>
      </c>
      <c r="B51" s="49" t="s">
        <v>1</v>
      </c>
      <c r="C51" s="49"/>
      <c r="D51" s="49"/>
      <c r="E51" s="49" t="s">
        <v>2</v>
      </c>
      <c r="F51" s="49"/>
      <c r="G51" s="49"/>
      <c r="H51" s="49" t="s">
        <v>3</v>
      </c>
      <c r="I51" s="49"/>
      <c r="J51" s="49"/>
      <c r="K51" s="49"/>
      <c r="L51" s="49"/>
      <c r="M51" s="50"/>
    </row>
    <row r="52" spans="1:13" ht="27.75" customHeight="1" thickBot="1">
      <c r="A52" s="48"/>
      <c r="B52" s="6" t="s">
        <v>4</v>
      </c>
      <c r="C52" s="6" t="s">
        <v>5</v>
      </c>
      <c r="D52" s="7" t="s">
        <v>6</v>
      </c>
      <c r="E52" s="6" t="s">
        <v>4</v>
      </c>
      <c r="F52" s="6" t="s">
        <v>5</v>
      </c>
      <c r="G52" s="8" t="s">
        <v>6</v>
      </c>
      <c r="H52" s="6" t="s">
        <v>4</v>
      </c>
      <c r="I52" s="6" t="s">
        <v>7</v>
      </c>
      <c r="J52" s="6" t="s">
        <v>5</v>
      </c>
      <c r="K52" s="6" t="s">
        <v>7</v>
      </c>
      <c r="L52" s="8" t="s">
        <v>6</v>
      </c>
      <c r="M52" s="9" t="s">
        <v>7</v>
      </c>
    </row>
    <row r="53" spans="1:13">
      <c r="A53" s="1" t="s">
        <v>8</v>
      </c>
      <c r="B53" s="38">
        <v>23.5</v>
      </c>
      <c r="C53" s="2">
        <v>6</v>
      </c>
      <c r="D53" s="3">
        <v>7191</v>
      </c>
      <c r="E53" s="38">
        <v>0</v>
      </c>
      <c r="F53" s="2">
        <v>0</v>
      </c>
      <c r="G53" s="3">
        <v>0</v>
      </c>
      <c r="H53" s="38">
        <v>23.5</v>
      </c>
      <c r="I53" s="4">
        <f>(H53/H$62)*100</f>
        <v>15.771812080536913</v>
      </c>
      <c r="J53" s="2">
        <v>6</v>
      </c>
      <c r="K53" s="4">
        <f>(J53/J$62)*100</f>
        <v>16.666666666666664</v>
      </c>
      <c r="L53" s="40">
        <v>7191</v>
      </c>
      <c r="M53" s="4">
        <f>(L53/L$62)*100</f>
        <v>12.816856724260237</v>
      </c>
    </row>
    <row r="54" spans="1:13">
      <c r="A54" s="1" t="s">
        <v>35</v>
      </c>
      <c r="B54" s="38">
        <v>15</v>
      </c>
      <c r="C54" s="2">
        <v>3</v>
      </c>
      <c r="D54" s="3">
        <v>5508</v>
      </c>
      <c r="E54" s="38">
        <v>2.5</v>
      </c>
      <c r="F54" s="2">
        <v>1</v>
      </c>
      <c r="G54" s="3">
        <v>1460</v>
      </c>
      <c r="H54" s="38">
        <v>17.5</v>
      </c>
      <c r="I54" s="4">
        <f t="shared" ref="I54:K61" si="41">(H54/H$62)*100</f>
        <v>11.74496644295302</v>
      </c>
      <c r="J54" s="2">
        <v>4</v>
      </c>
      <c r="K54" s="4">
        <f t="shared" si="41"/>
        <v>11.111111111111111</v>
      </c>
      <c r="L54" s="40">
        <v>6968</v>
      </c>
      <c r="M54" s="4">
        <f t="shared" ref="M54" si="42">(L54/L$62)*100</f>
        <v>12.419393360401241</v>
      </c>
    </row>
    <row r="55" spans="1:13">
      <c r="A55" s="1" t="s">
        <v>9</v>
      </c>
      <c r="B55" s="38">
        <v>25</v>
      </c>
      <c r="C55" s="2">
        <v>5</v>
      </c>
      <c r="D55" s="3">
        <v>9180</v>
      </c>
      <c r="E55" s="38">
        <v>7</v>
      </c>
      <c r="F55" s="2">
        <v>2</v>
      </c>
      <c r="G55" s="3">
        <v>4088</v>
      </c>
      <c r="H55" s="38">
        <v>32</v>
      </c>
      <c r="I55" s="4">
        <f t="shared" si="41"/>
        <v>21.476510067114095</v>
      </c>
      <c r="J55" s="2">
        <v>7</v>
      </c>
      <c r="K55" s="4">
        <f t="shared" si="41"/>
        <v>19.444444444444446</v>
      </c>
      <c r="L55" s="40">
        <v>13268</v>
      </c>
      <c r="M55" s="4">
        <f t="shared" ref="M55" si="43">(L55/L$62)*100</f>
        <v>23.648178976148632</v>
      </c>
    </row>
    <row r="56" spans="1:13">
      <c r="A56" s="1" t="s">
        <v>41</v>
      </c>
      <c r="B56" s="38">
        <v>26.5</v>
      </c>
      <c r="C56" s="2">
        <v>7</v>
      </c>
      <c r="D56" s="3">
        <v>9730.7999999999993</v>
      </c>
      <c r="E56" s="38">
        <v>0</v>
      </c>
      <c r="F56" s="2">
        <v>0</v>
      </c>
      <c r="G56" s="3">
        <v>0</v>
      </c>
      <c r="H56" s="38">
        <v>26.5</v>
      </c>
      <c r="I56" s="4">
        <f t="shared" si="41"/>
        <v>17.785234899328859</v>
      </c>
      <c r="J56" s="2">
        <v>7</v>
      </c>
      <c r="K56" s="4">
        <f t="shared" si="41"/>
        <v>19.444444444444446</v>
      </c>
      <c r="L56" s="40">
        <v>9730.7999999999993</v>
      </c>
      <c r="M56" s="4">
        <f t="shared" ref="M56" si="44">(L56/L$62)*100</f>
        <v>17.343661439637252</v>
      </c>
    </row>
    <row r="57" spans="1:13">
      <c r="A57" s="1" t="s">
        <v>42</v>
      </c>
      <c r="B57" s="38">
        <v>10</v>
      </c>
      <c r="C57" s="2">
        <v>2</v>
      </c>
      <c r="D57" s="3">
        <v>3672</v>
      </c>
      <c r="E57" s="38">
        <v>0</v>
      </c>
      <c r="F57" s="2">
        <v>0</v>
      </c>
      <c r="G57" s="3">
        <v>0</v>
      </c>
      <c r="H57" s="38">
        <v>10</v>
      </c>
      <c r="I57" s="4">
        <f t="shared" si="41"/>
        <v>6.7114093959731544</v>
      </c>
      <c r="J57" s="2">
        <v>2</v>
      </c>
      <c r="K57" s="4">
        <f t="shared" si="41"/>
        <v>5.5555555555555554</v>
      </c>
      <c r="L57" s="40">
        <v>3672</v>
      </c>
      <c r="M57" s="4">
        <f t="shared" ref="M57" si="45">(L57/L$62)*100</f>
        <v>6.5447779017499084</v>
      </c>
    </row>
    <row r="58" spans="1:13">
      <c r="A58" s="1" t="s">
        <v>55</v>
      </c>
      <c r="B58" s="38">
        <v>0</v>
      </c>
      <c r="C58" s="2">
        <v>0</v>
      </c>
      <c r="D58" s="3">
        <v>0</v>
      </c>
      <c r="E58" s="38">
        <v>2.5</v>
      </c>
      <c r="F58" s="2">
        <v>1</v>
      </c>
      <c r="G58" s="3">
        <v>1460</v>
      </c>
      <c r="H58" s="38">
        <v>2.5</v>
      </c>
      <c r="I58" s="4">
        <f t="shared" si="41"/>
        <v>1.6778523489932886</v>
      </c>
      <c r="J58" s="2">
        <v>1</v>
      </c>
      <c r="K58" s="4">
        <f t="shared" si="41"/>
        <v>2.7777777777777777</v>
      </c>
      <c r="L58" s="40">
        <v>1460</v>
      </c>
      <c r="M58" s="4">
        <f t="shared" ref="M58" si="46">(L58/L$62)*100</f>
        <v>2.6022265077763795</v>
      </c>
    </row>
    <row r="59" spans="1:13">
      <c r="A59" s="1" t="s">
        <v>33</v>
      </c>
      <c r="B59" s="38">
        <v>26</v>
      </c>
      <c r="C59" s="2">
        <v>6</v>
      </c>
      <c r="D59" s="3">
        <v>9547.2000000000007</v>
      </c>
      <c r="E59" s="38">
        <v>0</v>
      </c>
      <c r="F59" s="2">
        <v>0</v>
      </c>
      <c r="G59" s="3">
        <v>0</v>
      </c>
      <c r="H59" s="38">
        <v>26</v>
      </c>
      <c r="I59" s="4">
        <f t="shared" si="41"/>
        <v>17.449664429530202</v>
      </c>
      <c r="J59" s="2">
        <v>6</v>
      </c>
      <c r="K59" s="4">
        <f t="shared" si="41"/>
        <v>16.666666666666664</v>
      </c>
      <c r="L59" s="40">
        <v>9547.2000000000007</v>
      </c>
      <c r="M59" s="4">
        <f t="shared" ref="M59" si="47">(L59/L$62)*100</f>
        <v>17.016422544549762</v>
      </c>
    </row>
    <row r="60" spans="1:13">
      <c r="A60" s="1" t="s">
        <v>56</v>
      </c>
      <c r="B60" s="38">
        <v>0</v>
      </c>
      <c r="C60" s="2">
        <v>0</v>
      </c>
      <c r="D60" s="3">
        <v>0</v>
      </c>
      <c r="E60" s="38">
        <v>2</v>
      </c>
      <c r="F60" s="2">
        <v>1</v>
      </c>
      <c r="G60" s="3">
        <v>964</v>
      </c>
      <c r="H60" s="38">
        <v>2</v>
      </c>
      <c r="I60" s="4">
        <f t="shared" si="41"/>
        <v>1.3422818791946309</v>
      </c>
      <c r="J60" s="2">
        <v>1</v>
      </c>
      <c r="K60" s="4">
        <f t="shared" si="41"/>
        <v>2.7777777777777777</v>
      </c>
      <c r="L60" s="40">
        <v>964</v>
      </c>
      <c r="M60" s="4">
        <f t="shared" ref="M60" si="48">(L60/L$62)*100</f>
        <v>1.7181824339016643</v>
      </c>
    </row>
    <row r="61" spans="1:13" ht="15.75" thickBot="1">
      <c r="A61" s="1" t="s">
        <v>51</v>
      </c>
      <c r="B61" s="38">
        <v>9</v>
      </c>
      <c r="C61" s="2">
        <v>2</v>
      </c>
      <c r="D61" s="3">
        <v>3304.8</v>
      </c>
      <c r="E61" s="38">
        <v>0</v>
      </c>
      <c r="F61" s="2">
        <v>0</v>
      </c>
      <c r="G61" s="3">
        <v>0</v>
      </c>
      <c r="H61" s="38">
        <v>9</v>
      </c>
      <c r="I61" s="4">
        <f t="shared" si="41"/>
        <v>6.0402684563758395</v>
      </c>
      <c r="J61" s="2">
        <v>2</v>
      </c>
      <c r="K61" s="4">
        <f t="shared" si="41"/>
        <v>5.5555555555555554</v>
      </c>
      <c r="L61" s="40">
        <v>3304.8</v>
      </c>
      <c r="M61" s="4">
        <f t="shared" ref="M61" si="49">(L61/L$62)*100</f>
        <v>5.8903001115749172</v>
      </c>
    </row>
    <row r="62" spans="1:13" ht="15.75" thickBot="1">
      <c r="A62" s="10" t="s">
        <v>3</v>
      </c>
      <c r="B62" s="39">
        <f t="shared" ref="B62" si="50">SUM(B51:B61)</f>
        <v>135</v>
      </c>
      <c r="C62" s="35">
        <f t="shared" ref="C62:M62" si="51">SUM(C51:C61)</f>
        <v>31</v>
      </c>
      <c r="D62" s="12">
        <f t="shared" si="51"/>
        <v>48133.8</v>
      </c>
      <c r="E62" s="39">
        <f t="shared" si="51"/>
        <v>14</v>
      </c>
      <c r="F62" s="35">
        <f t="shared" si="51"/>
        <v>5</v>
      </c>
      <c r="G62" s="12">
        <f t="shared" si="51"/>
        <v>7972</v>
      </c>
      <c r="H62" s="39">
        <f t="shared" si="51"/>
        <v>149</v>
      </c>
      <c r="I62" s="12">
        <f t="shared" si="51"/>
        <v>99.999999999999986</v>
      </c>
      <c r="J62" s="35">
        <f t="shared" si="51"/>
        <v>36</v>
      </c>
      <c r="K62" s="12">
        <f t="shared" si="51"/>
        <v>99.999999999999986</v>
      </c>
      <c r="L62" s="12">
        <f t="shared" si="51"/>
        <v>56105.8</v>
      </c>
      <c r="M62" s="12">
        <f t="shared" si="51"/>
        <v>99.999999999999986</v>
      </c>
    </row>
    <row r="63" spans="1:13">
      <c r="A63" s="45" t="s">
        <v>10</v>
      </c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</row>
    <row r="64" spans="1:13" s="5" customFormat="1" ht="22.5" customHeight="1" thickBot="1">
      <c r="A64" s="46" t="s">
        <v>57</v>
      </c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</row>
    <row r="65" spans="1:13">
      <c r="A65" s="47" t="s">
        <v>0</v>
      </c>
      <c r="B65" s="49" t="s">
        <v>1</v>
      </c>
      <c r="C65" s="49"/>
      <c r="D65" s="49"/>
      <c r="E65" s="49" t="s">
        <v>2</v>
      </c>
      <c r="F65" s="49"/>
      <c r="G65" s="49"/>
      <c r="H65" s="49" t="s">
        <v>3</v>
      </c>
      <c r="I65" s="49"/>
      <c r="J65" s="49"/>
      <c r="K65" s="49"/>
      <c r="L65" s="49"/>
      <c r="M65" s="50"/>
    </row>
    <row r="66" spans="1:13" ht="27.75" customHeight="1" thickBot="1">
      <c r="A66" s="48"/>
      <c r="B66" s="6" t="s">
        <v>4</v>
      </c>
      <c r="C66" s="6" t="s">
        <v>5</v>
      </c>
      <c r="D66" s="7" t="s">
        <v>6</v>
      </c>
      <c r="E66" s="6" t="s">
        <v>4</v>
      </c>
      <c r="F66" s="6" t="s">
        <v>5</v>
      </c>
      <c r="G66" s="8" t="s">
        <v>6</v>
      </c>
      <c r="H66" s="6" t="s">
        <v>4</v>
      </c>
      <c r="I66" s="6" t="s">
        <v>7</v>
      </c>
      <c r="J66" s="6" t="s">
        <v>5</v>
      </c>
      <c r="K66" s="6" t="s">
        <v>7</v>
      </c>
      <c r="L66" s="8" t="s">
        <v>6</v>
      </c>
      <c r="M66" s="9" t="s">
        <v>7</v>
      </c>
    </row>
    <row r="67" spans="1:13">
      <c r="A67" s="1" t="s">
        <v>8</v>
      </c>
      <c r="B67" s="38">
        <v>21</v>
      </c>
      <c r="C67" s="2">
        <v>5</v>
      </c>
      <c r="D67" s="3">
        <v>6426</v>
      </c>
      <c r="E67" s="38">
        <v>6</v>
      </c>
      <c r="F67" s="2">
        <v>1</v>
      </c>
      <c r="G67" s="3">
        <v>1836</v>
      </c>
      <c r="H67" s="38">
        <v>27</v>
      </c>
      <c r="I67" s="4">
        <f>(H67/H$76)*100</f>
        <v>22.40663900414938</v>
      </c>
      <c r="J67" s="2">
        <v>6</v>
      </c>
      <c r="K67" s="4">
        <f>(J67/J$76)*100</f>
        <v>20.689655172413794</v>
      </c>
      <c r="L67" s="41">
        <v>8262</v>
      </c>
      <c r="M67" s="4">
        <f>(L67/L$76)*100</f>
        <v>17.978222458198783</v>
      </c>
    </row>
    <row r="68" spans="1:13">
      <c r="A68" s="1" t="s">
        <v>35</v>
      </c>
      <c r="B68" s="38">
        <v>26</v>
      </c>
      <c r="C68" s="2">
        <v>6</v>
      </c>
      <c r="D68" s="3">
        <v>9547.2000000000007</v>
      </c>
      <c r="E68" s="38">
        <v>0</v>
      </c>
      <c r="F68" s="2">
        <v>0</v>
      </c>
      <c r="G68" s="3">
        <v>0</v>
      </c>
      <c r="H68" s="38">
        <v>26</v>
      </c>
      <c r="I68" s="4">
        <f t="shared" ref="I68:I75" si="52">(H68/H$76)*100</f>
        <v>21.57676348547718</v>
      </c>
      <c r="J68" s="2">
        <v>6</v>
      </c>
      <c r="K68" s="4">
        <f t="shared" ref="K68:K75" si="53">(J68/J$76)*100</f>
        <v>20.689655172413794</v>
      </c>
      <c r="L68" s="41">
        <v>9547.2000000000007</v>
      </c>
      <c r="M68" s="4">
        <f t="shared" ref="M68:M75" si="54">(L68/L$76)*100</f>
        <v>20.774834840585264</v>
      </c>
    </row>
    <row r="69" spans="1:13">
      <c r="A69" s="1" t="s">
        <v>9</v>
      </c>
      <c r="B69" s="38">
        <v>25</v>
      </c>
      <c r="C69" s="2">
        <v>5</v>
      </c>
      <c r="D69" s="3">
        <v>9180</v>
      </c>
      <c r="E69" s="38">
        <v>0</v>
      </c>
      <c r="F69" s="2">
        <v>0</v>
      </c>
      <c r="G69" s="3">
        <v>0</v>
      </c>
      <c r="H69" s="38">
        <v>25</v>
      </c>
      <c r="I69" s="4">
        <f t="shared" si="52"/>
        <v>20.74688796680498</v>
      </c>
      <c r="J69" s="2">
        <v>5</v>
      </c>
      <c r="K69" s="4">
        <f t="shared" si="53"/>
        <v>17.241379310344829</v>
      </c>
      <c r="L69" s="41">
        <v>9180</v>
      </c>
      <c r="M69" s="4">
        <f t="shared" si="54"/>
        <v>19.975802731331981</v>
      </c>
    </row>
    <row r="70" spans="1:13">
      <c r="A70" s="1" t="s">
        <v>36</v>
      </c>
      <c r="B70" s="38">
        <v>6</v>
      </c>
      <c r="C70" s="2">
        <v>2</v>
      </c>
      <c r="D70" s="3">
        <v>2203.1999999999998</v>
      </c>
      <c r="E70" s="38">
        <v>0</v>
      </c>
      <c r="F70" s="2">
        <v>0</v>
      </c>
      <c r="G70" s="3">
        <v>0</v>
      </c>
      <c r="H70" s="38">
        <v>6</v>
      </c>
      <c r="I70" s="4">
        <f t="shared" si="52"/>
        <v>4.9792531120331951</v>
      </c>
      <c r="J70" s="2">
        <v>2</v>
      </c>
      <c r="K70" s="4">
        <f t="shared" si="53"/>
        <v>6.8965517241379306</v>
      </c>
      <c r="L70" s="41">
        <v>2203.1999999999998</v>
      </c>
      <c r="M70" s="4">
        <f t="shared" si="54"/>
        <v>4.7941926555196757</v>
      </c>
    </row>
    <row r="71" spans="1:13">
      <c r="A71" s="1" t="s">
        <v>41</v>
      </c>
      <c r="B71" s="38">
        <v>0</v>
      </c>
      <c r="C71" s="2">
        <v>0</v>
      </c>
      <c r="D71" s="3">
        <v>0</v>
      </c>
      <c r="E71" s="38">
        <v>3</v>
      </c>
      <c r="F71" s="2">
        <v>1</v>
      </c>
      <c r="G71" s="3">
        <v>1752</v>
      </c>
      <c r="H71" s="38">
        <v>3</v>
      </c>
      <c r="I71" s="4">
        <f t="shared" si="52"/>
        <v>2.4896265560165975</v>
      </c>
      <c r="J71" s="2">
        <v>1</v>
      </c>
      <c r="K71" s="4">
        <f t="shared" si="53"/>
        <v>3.4482758620689653</v>
      </c>
      <c r="L71" s="41">
        <v>1752</v>
      </c>
      <c r="M71" s="4">
        <f t="shared" si="54"/>
        <v>3.8123754232346005</v>
      </c>
    </row>
    <row r="72" spans="1:13">
      <c r="A72" s="1" t="s">
        <v>42</v>
      </c>
      <c r="B72" s="38">
        <v>15</v>
      </c>
      <c r="C72" s="2">
        <v>3</v>
      </c>
      <c r="D72" s="3">
        <v>5508</v>
      </c>
      <c r="E72" s="38">
        <v>0</v>
      </c>
      <c r="F72" s="2">
        <v>0</v>
      </c>
      <c r="G72" s="3">
        <v>0</v>
      </c>
      <c r="H72" s="38">
        <v>15</v>
      </c>
      <c r="I72" s="4">
        <f t="shared" si="52"/>
        <v>12.448132780082988</v>
      </c>
      <c r="J72" s="2">
        <v>3</v>
      </c>
      <c r="K72" s="4">
        <f t="shared" si="53"/>
        <v>10.344827586206897</v>
      </c>
      <c r="L72" s="41">
        <v>5508</v>
      </c>
      <c r="M72" s="4">
        <f t="shared" si="54"/>
        <v>11.98548163879919</v>
      </c>
    </row>
    <row r="73" spans="1:13">
      <c r="A73" s="1" t="s">
        <v>55</v>
      </c>
      <c r="B73" s="38">
        <v>0</v>
      </c>
      <c r="C73" s="2">
        <v>0</v>
      </c>
      <c r="D73" s="3">
        <v>0</v>
      </c>
      <c r="E73" s="38">
        <v>6</v>
      </c>
      <c r="F73" s="2">
        <v>1</v>
      </c>
      <c r="G73" s="3">
        <v>2203.1999999999998</v>
      </c>
      <c r="H73" s="38">
        <v>6</v>
      </c>
      <c r="I73" s="4">
        <f t="shared" si="52"/>
        <v>4.9792531120331951</v>
      </c>
      <c r="J73" s="2">
        <v>1</v>
      </c>
      <c r="K73" s="4">
        <f t="shared" si="53"/>
        <v>3.4482758620689653</v>
      </c>
      <c r="L73" s="41">
        <v>2203.1999999999998</v>
      </c>
      <c r="M73" s="4">
        <f t="shared" si="54"/>
        <v>4.7941926555196757</v>
      </c>
    </row>
    <row r="74" spans="1:13">
      <c r="A74" s="1" t="s">
        <v>33</v>
      </c>
      <c r="B74" s="38">
        <v>0</v>
      </c>
      <c r="C74" s="2">
        <v>0</v>
      </c>
      <c r="D74" s="3">
        <v>0</v>
      </c>
      <c r="E74" s="38">
        <v>10.5</v>
      </c>
      <c r="F74" s="2">
        <v>3</v>
      </c>
      <c r="G74" s="3">
        <v>6132</v>
      </c>
      <c r="H74" s="38">
        <v>10.5</v>
      </c>
      <c r="I74" s="4">
        <f t="shared" si="52"/>
        <v>8.7136929460580905</v>
      </c>
      <c r="J74" s="2">
        <v>3</v>
      </c>
      <c r="K74" s="4">
        <f t="shared" si="53"/>
        <v>10.344827586206897</v>
      </c>
      <c r="L74" s="41">
        <v>6132</v>
      </c>
      <c r="M74" s="4">
        <f t="shared" si="54"/>
        <v>13.343313981321101</v>
      </c>
    </row>
    <row r="75" spans="1:13" ht="15.75" thickBot="1">
      <c r="A75" s="1" t="s">
        <v>44</v>
      </c>
      <c r="B75" s="38">
        <v>0</v>
      </c>
      <c r="C75" s="2">
        <v>0</v>
      </c>
      <c r="D75" s="3">
        <v>0</v>
      </c>
      <c r="E75" s="38">
        <v>2</v>
      </c>
      <c r="F75" s="2">
        <v>2</v>
      </c>
      <c r="G75" s="3">
        <v>1168</v>
      </c>
      <c r="H75" s="38">
        <v>2</v>
      </c>
      <c r="I75" s="4">
        <f t="shared" si="52"/>
        <v>1.6597510373443984</v>
      </c>
      <c r="J75" s="2">
        <v>2</v>
      </c>
      <c r="K75" s="4">
        <f t="shared" si="53"/>
        <v>6.8965517241379306</v>
      </c>
      <c r="L75" s="41">
        <v>1168</v>
      </c>
      <c r="M75" s="4">
        <f t="shared" si="54"/>
        <v>2.5415836154897335</v>
      </c>
    </row>
    <row r="76" spans="1:13" ht="15.75" thickBot="1">
      <c r="A76" s="10"/>
      <c r="B76" s="39">
        <f>SUM(B67:B75)</f>
        <v>93</v>
      </c>
      <c r="C76" s="39">
        <f t="shared" ref="C76:K76" si="55">SUM(C67:C75)</f>
        <v>21</v>
      </c>
      <c r="D76" s="42">
        <f t="shared" si="55"/>
        <v>32864.400000000001</v>
      </c>
      <c r="E76" s="39">
        <f t="shared" si="55"/>
        <v>27.5</v>
      </c>
      <c r="F76" s="39">
        <f t="shared" si="55"/>
        <v>8</v>
      </c>
      <c r="G76" s="42">
        <f t="shared" si="55"/>
        <v>13091.2</v>
      </c>
      <c r="H76" s="39">
        <f t="shared" si="55"/>
        <v>120.5</v>
      </c>
      <c r="I76" s="42">
        <f t="shared" si="55"/>
        <v>99.999999999999986</v>
      </c>
      <c r="J76" s="35">
        <f t="shared" si="55"/>
        <v>29</v>
      </c>
      <c r="K76" s="42">
        <f t="shared" si="55"/>
        <v>100.00000000000003</v>
      </c>
      <c r="L76" s="42">
        <f>SUM(L67:L75)</f>
        <v>45955.6</v>
      </c>
      <c r="M76" s="42">
        <f>SUM(M67:M75)</f>
        <v>100</v>
      </c>
    </row>
    <row r="77" spans="1:13">
      <c r="A77" s="45" t="s">
        <v>10</v>
      </c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</row>
    <row r="78" spans="1:13" s="5" customFormat="1" ht="22.5" customHeight="1" thickBot="1">
      <c r="A78" s="46" t="s">
        <v>58</v>
      </c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</row>
    <row r="79" spans="1:13">
      <c r="A79" s="47" t="s">
        <v>0</v>
      </c>
      <c r="B79" s="49" t="s">
        <v>1</v>
      </c>
      <c r="C79" s="49"/>
      <c r="D79" s="49"/>
      <c r="E79" s="49" t="s">
        <v>2</v>
      </c>
      <c r="F79" s="49"/>
      <c r="G79" s="49"/>
      <c r="H79" s="49" t="s">
        <v>3</v>
      </c>
      <c r="I79" s="49"/>
      <c r="J79" s="49"/>
      <c r="K79" s="49"/>
      <c r="L79" s="49"/>
      <c r="M79" s="50"/>
    </row>
    <row r="80" spans="1:13" ht="27.75" customHeight="1" thickBot="1">
      <c r="A80" s="48"/>
      <c r="B80" s="6" t="s">
        <v>4</v>
      </c>
      <c r="C80" s="6" t="s">
        <v>5</v>
      </c>
      <c r="D80" s="7" t="s">
        <v>6</v>
      </c>
      <c r="E80" s="6" t="s">
        <v>4</v>
      </c>
      <c r="F80" s="6" t="s">
        <v>5</v>
      </c>
      <c r="G80" s="8" t="s">
        <v>6</v>
      </c>
      <c r="H80" s="6" t="s">
        <v>4</v>
      </c>
      <c r="I80" s="6" t="s">
        <v>7</v>
      </c>
      <c r="J80" s="6" t="s">
        <v>5</v>
      </c>
      <c r="K80" s="6" t="s">
        <v>7</v>
      </c>
      <c r="L80" s="8" t="s">
        <v>6</v>
      </c>
      <c r="M80" s="9" t="s">
        <v>7</v>
      </c>
    </row>
    <row r="81" spans="1:13">
      <c r="A81" s="1" t="s">
        <v>59</v>
      </c>
      <c r="B81" s="38">
        <v>0</v>
      </c>
      <c r="C81" s="2">
        <v>0</v>
      </c>
      <c r="D81" s="3">
        <v>0</v>
      </c>
      <c r="E81" s="38">
        <v>2.5</v>
      </c>
      <c r="F81" s="2">
        <v>1</v>
      </c>
      <c r="G81" s="3">
        <v>1460</v>
      </c>
      <c r="H81" s="38">
        <v>2.5</v>
      </c>
      <c r="I81" s="4">
        <f>(H81/H$96)*100</f>
        <v>1.1135857461024499</v>
      </c>
      <c r="J81" s="2">
        <v>1</v>
      </c>
      <c r="K81" s="4">
        <f>(J81/J$96)*100</f>
        <v>1.6666666666666667</v>
      </c>
      <c r="L81" s="41">
        <v>1460</v>
      </c>
      <c r="M81" s="4">
        <f>(L81/L$96)*100</f>
        <v>1.7355085039916698</v>
      </c>
    </row>
    <row r="82" spans="1:13">
      <c r="A82" s="1" t="s">
        <v>8</v>
      </c>
      <c r="B82" s="38">
        <v>45.5</v>
      </c>
      <c r="C82" s="2">
        <v>10</v>
      </c>
      <c r="D82" s="3">
        <v>13923</v>
      </c>
      <c r="E82" s="38">
        <v>3</v>
      </c>
      <c r="F82" s="2">
        <v>4</v>
      </c>
      <c r="G82" s="3">
        <v>918</v>
      </c>
      <c r="H82" s="38">
        <v>48.5</v>
      </c>
      <c r="I82" s="4">
        <f t="shared" ref="I82:I95" si="56">(H82/H$96)*100</f>
        <v>21.603563474387528</v>
      </c>
      <c r="J82" s="2">
        <v>14</v>
      </c>
      <c r="K82" s="4">
        <f t="shared" ref="K82:K95" si="57">(J82/J$96)*100</f>
        <v>23.333333333333332</v>
      </c>
      <c r="L82" s="41">
        <v>14841</v>
      </c>
      <c r="M82" s="4">
        <f t="shared" ref="M82:M95" si="58">(L82/L$96)*100</f>
        <v>17.6415628135208</v>
      </c>
    </row>
    <row r="83" spans="1:13">
      <c r="A83" s="1" t="s">
        <v>35</v>
      </c>
      <c r="B83" s="38">
        <v>35</v>
      </c>
      <c r="C83" s="2">
        <v>7</v>
      </c>
      <c r="D83" s="3">
        <v>12852</v>
      </c>
      <c r="E83" s="38">
        <v>2</v>
      </c>
      <c r="F83" s="2">
        <v>3</v>
      </c>
      <c r="G83" s="3">
        <v>673.2</v>
      </c>
      <c r="H83" s="38">
        <v>37</v>
      </c>
      <c r="I83" s="4">
        <f t="shared" si="56"/>
        <v>16.481069042316257</v>
      </c>
      <c r="J83" s="2">
        <v>10</v>
      </c>
      <c r="K83" s="4">
        <f t="shared" si="57"/>
        <v>16.666666666666664</v>
      </c>
      <c r="L83" s="41">
        <v>13525.2</v>
      </c>
      <c r="M83" s="4">
        <f t="shared" si="58"/>
        <v>16.077465491909678</v>
      </c>
    </row>
    <row r="84" spans="1:13">
      <c r="A84" s="1" t="s">
        <v>9</v>
      </c>
      <c r="B84" s="38">
        <v>41</v>
      </c>
      <c r="C84" s="2">
        <v>8</v>
      </c>
      <c r="D84" s="3">
        <v>15055.2</v>
      </c>
      <c r="E84" s="38">
        <v>0</v>
      </c>
      <c r="F84" s="2">
        <v>0</v>
      </c>
      <c r="G84" s="3">
        <v>0</v>
      </c>
      <c r="H84" s="38">
        <v>41</v>
      </c>
      <c r="I84" s="4">
        <f t="shared" si="56"/>
        <v>18.262806236080177</v>
      </c>
      <c r="J84" s="2">
        <v>8</v>
      </c>
      <c r="K84" s="4">
        <f t="shared" si="57"/>
        <v>13.333333333333334</v>
      </c>
      <c r="L84" s="41">
        <v>15055.2</v>
      </c>
      <c r="M84" s="4">
        <f t="shared" si="58"/>
        <v>17.896183307736564</v>
      </c>
    </row>
    <row r="85" spans="1:13">
      <c r="A85" s="1" t="s">
        <v>36</v>
      </c>
      <c r="B85" s="38">
        <v>0</v>
      </c>
      <c r="C85" s="2">
        <v>0</v>
      </c>
      <c r="D85" s="3">
        <v>0</v>
      </c>
      <c r="E85" s="38">
        <v>1</v>
      </c>
      <c r="F85" s="2">
        <v>1</v>
      </c>
      <c r="G85" s="3">
        <v>306</v>
      </c>
      <c r="H85" s="38">
        <v>1</v>
      </c>
      <c r="I85" s="4">
        <f t="shared" si="56"/>
        <v>0.44543429844097993</v>
      </c>
      <c r="J85" s="2">
        <v>1</v>
      </c>
      <c r="K85" s="4">
        <f t="shared" si="57"/>
        <v>1.6666666666666667</v>
      </c>
      <c r="L85" s="41">
        <v>306</v>
      </c>
      <c r="M85" s="4">
        <f t="shared" si="58"/>
        <v>0.36374356316537731</v>
      </c>
    </row>
    <row r="86" spans="1:13">
      <c r="A86" s="1" t="s">
        <v>41</v>
      </c>
      <c r="B86" s="38">
        <v>30.5</v>
      </c>
      <c r="C86" s="2">
        <v>7</v>
      </c>
      <c r="D86" s="3">
        <v>11199.6</v>
      </c>
      <c r="E86" s="38">
        <v>0</v>
      </c>
      <c r="F86" s="2">
        <v>0</v>
      </c>
      <c r="G86" s="3">
        <v>0</v>
      </c>
      <c r="H86" s="38">
        <v>30.5</v>
      </c>
      <c r="I86" s="4">
        <f t="shared" si="56"/>
        <v>13.585746102449889</v>
      </c>
      <c r="J86" s="2">
        <v>7</v>
      </c>
      <c r="K86" s="4">
        <f t="shared" si="57"/>
        <v>11.666666666666666</v>
      </c>
      <c r="L86" s="41">
        <v>11199.6</v>
      </c>
      <c r="M86" s="4">
        <f t="shared" si="58"/>
        <v>13.31301441185281</v>
      </c>
    </row>
    <row r="87" spans="1:13">
      <c r="A87" s="1" t="s">
        <v>42</v>
      </c>
      <c r="B87" s="38">
        <v>15</v>
      </c>
      <c r="C87" s="2">
        <v>3</v>
      </c>
      <c r="D87" s="3">
        <v>5508</v>
      </c>
      <c r="E87" s="38">
        <v>1</v>
      </c>
      <c r="F87" s="2">
        <v>1</v>
      </c>
      <c r="G87" s="3">
        <v>306</v>
      </c>
      <c r="H87" s="38">
        <v>16</v>
      </c>
      <c r="I87" s="4">
        <f t="shared" si="56"/>
        <v>7.1269487750556788</v>
      </c>
      <c r="J87" s="2">
        <v>4</v>
      </c>
      <c r="K87" s="4">
        <f t="shared" si="57"/>
        <v>6.666666666666667</v>
      </c>
      <c r="L87" s="41">
        <v>5814</v>
      </c>
      <c r="M87" s="4">
        <f t="shared" si="58"/>
        <v>6.9111277001421696</v>
      </c>
    </row>
    <row r="88" spans="1:13">
      <c r="A88" s="1" t="s">
        <v>55</v>
      </c>
      <c r="B88" s="38">
        <v>0</v>
      </c>
      <c r="C88" s="2">
        <v>0</v>
      </c>
      <c r="D88" s="3">
        <v>0</v>
      </c>
      <c r="E88" s="38">
        <v>4.5</v>
      </c>
      <c r="F88" s="2">
        <v>1</v>
      </c>
      <c r="G88" s="3">
        <v>1652.4</v>
      </c>
      <c r="H88" s="38">
        <v>4.5</v>
      </c>
      <c r="I88" s="4">
        <f t="shared" si="56"/>
        <v>2.0044543429844097</v>
      </c>
      <c r="J88" s="2">
        <v>1</v>
      </c>
      <c r="K88" s="4">
        <f t="shared" si="57"/>
        <v>1.6666666666666667</v>
      </c>
      <c r="L88" s="41">
        <v>1652.4</v>
      </c>
      <c r="M88" s="4">
        <f t="shared" si="58"/>
        <v>1.9642152410930376</v>
      </c>
    </row>
    <row r="89" spans="1:13">
      <c r="A89" s="1" t="s">
        <v>33</v>
      </c>
      <c r="B89" s="38">
        <v>24</v>
      </c>
      <c r="C89" s="2">
        <v>6</v>
      </c>
      <c r="D89" s="3">
        <v>8812.7999999999993</v>
      </c>
      <c r="E89" s="38">
        <v>0.5</v>
      </c>
      <c r="F89" s="2">
        <v>1</v>
      </c>
      <c r="G89" s="3">
        <v>153</v>
      </c>
      <c r="H89" s="38">
        <v>24.5</v>
      </c>
      <c r="I89" s="4">
        <f t="shared" si="56"/>
        <v>10.913140311804009</v>
      </c>
      <c r="J89" s="2">
        <v>7</v>
      </c>
      <c r="K89" s="4">
        <f t="shared" si="57"/>
        <v>11.666666666666666</v>
      </c>
      <c r="L89" s="41">
        <v>8965.7999999999993</v>
      </c>
      <c r="M89" s="4">
        <f t="shared" si="58"/>
        <v>10.657686400745554</v>
      </c>
    </row>
    <row r="90" spans="1:13">
      <c r="A90" s="1" t="s">
        <v>34</v>
      </c>
      <c r="B90" s="38">
        <v>0</v>
      </c>
      <c r="C90" s="2">
        <v>0</v>
      </c>
      <c r="D90" s="3">
        <v>0</v>
      </c>
      <c r="E90" s="38">
        <v>4.5</v>
      </c>
      <c r="F90" s="2">
        <v>1</v>
      </c>
      <c r="G90" s="3">
        <v>2628</v>
      </c>
      <c r="H90" s="38">
        <v>4.5</v>
      </c>
      <c r="I90" s="4">
        <f t="shared" si="56"/>
        <v>2.0044543429844097</v>
      </c>
      <c r="J90" s="2">
        <v>1</v>
      </c>
      <c r="K90" s="4">
        <f t="shared" si="57"/>
        <v>1.6666666666666667</v>
      </c>
      <c r="L90" s="41">
        <v>2628</v>
      </c>
      <c r="M90" s="4">
        <f t="shared" si="58"/>
        <v>3.1239153071850052</v>
      </c>
    </row>
    <row r="91" spans="1:13">
      <c r="A91" s="1" t="s">
        <v>43</v>
      </c>
      <c r="B91" s="38">
        <v>0</v>
      </c>
      <c r="C91" s="2">
        <v>0</v>
      </c>
      <c r="D91" s="3">
        <v>0</v>
      </c>
      <c r="E91" s="38">
        <v>1</v>
      </c>
      <c r="F91" s="2">
        <v>1</v>
      </c>
      <c r="G91" s="3">
        <v>584</v>
      </c>
      <c r="H91" s="38">
        <v>1</v>
      </c>
      <c r="I91" s="4">
        <f t="shared" si="56"/>
        <v>0.44543429844097993</v>
      </c>
      <c r="J91" s="2">
        <v>1</v>
      </c>
      <c r="K91" s="4">
        <f t="shared" si="57"/>
        <v>1.6666666666666667</v>
      </c>
      <c r="L91" s="41">
        <v>584</v>
      </c>
      <c r="M91" s="4">
        <f t="shared" si="58"/>
        <v>0.69420340159666782</v>
      </c>
    </row>
    <row r="92" spans="1:13">
      <c r="A92" s="1" t="s">
        <v>60</v>
      </c>
      <c r="B92" s="38">
        <v>0</v>
      </c>
      <c r="C92" s="2">
        <v>0</v>
      </c>
      <c r="D92" s="3">
        <v>0</v>
      </c>
      <c r="E92" s="38">
        <v>1</v>
      </c>
      <c r="F92" s="2">
        <v>1</v>
      </c>
      <c r="G92" s="3">
        <v>584</v>
      </c>
      <c r="H92" s="38">
        <v>1</v>
      </c>
      <c r="I92" s="4">
        <f t="shared" si="56"/>
        <v>0.44543429844097993</v>
      </c>
      <c r="J92" s="2">
        <v>1</v>
      </c>
      <c r="K92" s="4">
        <f t="shared" si="57"/>
        <v>1.6666666666666667</v>
      </c>
      <c r="L92" s="41">
        <v>584</v>
      </c>
      <c r="M92" s="4">
        <f t="shared" si="58"/>
        <v>0.69420340159666782</v>
      </c>
    </row>
    <row r="93" spans="1:13">
      <c r="A93" s="1" t="s">
        <v>61</v>
      </c>
      <c r="B93" s="38">
        <v>0</v>
      </c>
      <c r="C93" s="2">
        <v>0</v>
      </c>
      <c r="D93" s="3">
        <v>0</v>
      </c>
      <c r="E93" s="38">
        <v>1</v>
      </c>
      <c r="F93" s="2">
        <v>1</v>
      </c>
      <c r="G93" s="3">
        <v>794</v>
      </c>
      <c r="H93" s="38">
        <v>1</v>
      </c>
      <c r="I93" s="4">
        <f t="shared" si="56"/>
        <v>0.44543429844097993</v>
      </c>
      <c r="J93" s="2">
        <v>1</v>
      </c>
      <c r="K93" s="4">
        <f t="shared" si="57"/>
        <v>1.6666666666666667</v>
      </c>
      <c r="L93" s="41">
        <v>794</v>
      </c>
      <c r="M93" s="4">
        <f t="shared" si="58"/>
        <v>0.94383133710231903</v>
      </c>
    </row>
    <row r="94" spans="1:13">
      <c r="A94" s="1" t="s">
        <v>62</v>
      </c>
      <c r="B94" s="38">
        <v>0</v>
      </c>
      <c r="C94" s="2">
        <v>0</v>
      </c>
      <c r="D94" s="3">
        <v>0</v>
      </c>
      <c r="E94" s="38">
        <v>9</v>
      </c>
      <c r="F94" s="2">
        <v>2</v>
      </c>
      <c r="G94" s="3">
        <v>5256</v>
      </c>
      <c r="H94" s="38">
        <v>9</v>
      </c>
      <c r="I94" s="4">
        <f t="shared" si="56"/>
        <v>4.0089086859688194</v>
      </c>
      <c r="J94" s="2">
        <v>2</v>
      </c>
      <c r="K94" s="4">
        <f t="shared" si="57"/>
        <v>3.3333333333333335</v>
      </c>
      <c r="L94" s="41">
        <v>5256</v>
      </c>
      <c r="M94" s="4">
        <f t="shared" si="58"/>
        <v>6.2478306143700104</v>
      </c>
    </row>
    <row r="95" spans="1:13" ht="15.75" thickBot="1">
      <c r="A95" s="1" t="s">
        <v>63</v>
      </c>
      <c r="B95" s="38">
        <v>0</v>
      </c>
      <c r="C95" s="2">
        <v>0</v>
      </c>
      <c r="D95" s="3">
        <v>0</v>
      </c>
      <c r="E95" s="38">
        <v>2.5</v>
      </c>
      <c r="F95" s="2">
        <v>1</v>
      </c>
      <c r="G95" s="3">
        <v>1460</v>
      </c>
      <c r="H95" s="38">
        <v>2.5</v>
      </c>
      <c r="I95" s="4">
        <f t="shared" si="56"/>
        <v>1.1135857461024499</v>
      </c>
      <c r="J95" s="2">
        <v>1</v>
      </c>
      <c r="K95" s="4">
        <f t="shared" si="57"/>
        <v>1.6666666666666667</v>
      </c>
      <c r="L95" s="41">
        <v>1460</v>
      </c>
      <c r="M95" s="4">
        <f t="shared" si="58"/>
        <v>1.7355085039916698</v>
      </c>
    </row>
    <row r="96" spans="1:13" ht="15.75" thickBot="1">
      <c r="A96" s="10"/>
      <c r="B96" s="39">
        <f>SUM(B81:B95)</f>
        <v>191</v>
      </c>
      <c r="C96" s="39">
        <f t="shared" ref="C96:M96" si="59">SUM(C81:C95)</f>
        <v>41</v>
      </c>
      <c r="D96" s="42">
        <f t="shared" si="59"/>
        <v>67350.599999999991</v>
      </c>
      <c r="E96" s="39">
        <f t="shared" si="59"/>
        <v>33.5</v>
      </c>
      <c r="F96" s="39">
        <f t="shared" si="59"/>
        <v>19</v>
      </c>
      <c r="G96" s="42">
        <f t="shared" si="59"/>
        <v>16774.599999999999</v>
      </c>
      <c r="H96" s="39">
        <f t="shared" si="59"/>
        <v>224.5</v>
      </c>
      <c r="I96" s="42">
        <f t="shared" si="59"/>
        <v>100</v>
      </c>
      <c r="J96" s="35">
        <f t="shared" si="59"/>
        <v>60</v>
      </c>
      <c r="K96" s="42">
        <f t="shared" si="59"/>
        <v>100.00000000000003</v>
      </c>
      <c r="L96" s="42">
        <f t="shared" si="59"/>
        <v>84125.2</v>
      </c>
      <c r="M96" s="42">
        <f t="shared" si="59"/>
        <v>100.00000000000001</v>
      </c>
    </row>
    <row r="97" spans="1:13">
      <c r="A97" s="45" t="s">
        <v>10</v>
      </c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</row>
    <row r="98" spans="1:13" s="5" customFormat="1" ht="22.5" customHeight="1" thickBot="1">
      <c r="A98" s="46" t="s">
        <v>64</v>
      </c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</row>
    <row r="99" spans="1:13">
      <c r="A99" s="47" t="s">
        <v>0</v>
      </c>
      <c r="B99" s="49" t="s">
        <v>1</v>
      </c>
      <c r="C99" s="49"/>
      <c r="D99" s="49"/>
      <c r="E99" s="49" t="s">
        <v>2</v>
      </c>
      <c r="F99" s="49"/>
      <c r="G99" s="49"/>
      <c r="H99" s="49" t="s">
        <v>3</v>
      </c>
      <c r="I99" s="49"/>
      <c r="J99" s="49"/>
      <c r="K99" s="49"/>
      <c r="L99" s="49"/>
      <c r="M99" s="50"/>
    </row>
    <row r="100" spans="1:13" ht="27.75" customHeight="1" thickBot="1">
      <c r="A100" s="48"/>
      <c r="B100" s="6" t="s">
        <v>4</v>
      </c>
      <c r="C100" s="6" t="s">
        <v>5</v>
      </c>
      <c r="D100" s="7" t="s">
        <v>6</v>
      </c>
      <c r="E100" s="6" t="s">
        <v>4</v>
      </c>
      <c r="F100" s="6" t="s">
        <v>5</v>
      </c>
      <c r="G100" s="8" t="s">
        <v>6</v>
      </c>
      <c r="H100" s="6" t="s">
        <v>4</v>
      </c>
      <c r="I100" s="6" t="s">
        <v>7</v>
      </c>
      <c r="J100" s="6" t="s">
        <v>5</v>
      </c>
      <c r="K100" s="6" t="s">
        <v>7</v>
      </c>
      <c r="L100" s="8" t="s">
        <v>6</v>
      </c>
      <c r="M100" s="9" t="s">
        <v>7</v>
      </c>
    </row>
    <row r="101" spans="1:13">
      <c r="A101" s="1" t="s">
        <v>8</v>
      </c>
      <c r="B101" s="38">
        <v>25.5</v>
      </c>
      <c r="C101" s="2">
        <v>6</v>
      </c>
      <c r="D101" s="3">
        <v>7803</v>
      </c>
      <c r="E101" s="38">
        <v>2.5</v>
      </c>
      <c r="F101" s="2">
        <v>2</v>
      </c>
      <c r="G101" s="3">
        <v>765</v>
      </c>
      <c r="H101" s="38">
        <f>B101+E101</f>
        <v>28</v>
      </c>
      <c r="I101" s="4">
        <f>(H101/H$117)*100</f>
        <v>16.519174041297934</v>
      </c>
      <c r="J101" s="2">
        <f>C101+F101</f>
        <v>8</v>
      </c>
      <c r="K101" s="4">
        <f>(J101/J$117)*100</f>
        <v>15.686274509803921</v>
      </c>
      <c r="L101" s="41">
        <f>D101+G101</f>
        <v>8568</v>
      </c>
      <c r="M101" s="4">
        <f>(L101/L$117)*100</f>
        <v>11.218066219061285</v>
      </c>
    </row>
    <row r="102" spans="1:13">
      <c r="A102" s="1" t="s">
        <v>35</v>
      </c>
      <c r="B102" s="38">
        <v>10</v>
      </c>
      <c r="C102" s="2">
        <v>2</v>
      </c>
      <c r="D102" s="3">
        <v>3672</v>
      </c>
      <c r="E102" s="38">
        <v>3</v>
      </c>
      <c r="F102" s="2">
        <v>1</v>
      </c>
      <c r="G102" s="3">
        <v>1752</v>
      </c>
      <c r="H102" s="38">
        <f t="shared" ref="H102:H116" si="60">B102+E102</f>
        <v>13</v>
      </c>
      <c r="I102" s="4">
        <f t="shared" ref="I102:I116" si="61">(H102/H$117)*100</f>
        <v>7.6696165191740411</v>
      </c>
      <c r="J102" s="2">
        <f t="shared" ref="J102:J116" si="62">C102+F102</f>
        <v>3</v>
      </c>
      <c r="K102" s="4">
        <f t="shared" ref="K102:K116" si="63">(J102/J$117)*100</f>
        <v>5.8823529411764701</v>
      </c>
      <c r="L102" s="41">
        <f t="shared" ref="L102:L116" si="64">D102+G102</f>
        <v>5424</v>
      </c>
      <c r="M102" s="4">
        <f t="shared" ref="M102:M116" si="65">(L102/L$117)*100</f>
        <v>7.1016329566046226</v>
      </c>
    </row>
    <row r="103" spans="1:13">
      <c r="A103" s="1" t="s">
        <v>9</v>
      </c>
      <c r="B103" s="38">
        <v>28</v>
      </c>
      <c r="C103" s="2">
        <v>5</v>
      </c>
      <c r="D103" s="3">
        <v>10281.6</v>
      </c>
      <c r="E103" s="38">
        <v>3.5</v>
      </c>
      <c r="F103" s="2">
        <v>1</v>
      </c>
      <c r="G103" s="3">
        <v>1905</v>
      </c>
      <c r="H103" s="38">
        <f t="shared" si="60"/>
        <v>31.5</v>
      </c>
      <c r="I103" s="4">
        <f t="shared" si="61"/>
        <v>18.584070796460178</v>
      </c>
      <c r="J103" s="2">
        <f t="shared" si="62"/>
        <v>6</v>
      </c>
      <c r="K103" s="4">
        <f t="shared" si="63"/>
        <v>11.76470588235294</v>
      </c>
      <c r="L103" s="41">
        <f t="shared" si="64"/>
        <v>12186.6</v>
      </c>
      <c r="M103" s="4">
        <f t="shared" si="65"/>
        <v>15.955892365220853</v>
      </c>
    </row>
    <row r="104" spans="1:13">
      <c r="A104" s="1" t="s">
        <v>41</v>
      </c>
      <c r="B104" s="38">
        <v>3</v>
      </c>
      <c r="C104" s="2">
        <v>2</v>
      </c>
      <c r="D104" s="3">
        <v>1101.5999999999999</v>
      </c>
      <c r="E104" s="38">
        <v>5</v>
      </c>
      <c r="F104" s="2">
        <v>2</v>
      </c>
      <c r="G104" s="3">
        <v>2920</v>
      </c>
      <c r="H104" s="38">
        <f t="shared" si="60"/>
        <v>8</v>
      </c>
      <c r="I104" s="4">
        <f t="shared" si="61"/>
        <v>4.71976401179941</v>
      </c>
      <c r="J104" s="2">
        <f t="shared" si="62"/>
        <v>4</v>
      </c>
      <c r="K104" s="4">
        <f t="shared" si="63"/>
        <v>7.8431372549019605</v>
      </c>
      <c r="L104" s="41">
        <f t="shared" si="64"/>
        <v>4021.6</v>
      </c>
      <c r="M104" s="4">
        <f t="shared" si="65"/>
        <v>5.2654732850813328</v>
      </c>
    </row>
    <row r="105" spans="1:13">
      <c r="A105" s="1" t="s">
        <v>42</v>
      </c>
      <c r="B105" s="38">
        <v>15</v>
      </c>
      <c r="C105" s="2">
        <v>3</v>
      </c>
      <c r="D105" s="3">
        <v>5508</v>
      </c>
      <c r="E105" s="38">
        <v>3.5</v>
      </c>
      <c r="F105" s="2">
        <v>1</v>
      </c>
      <c r="G105" s="3">
        <v>2044</v>
      </c>
      <c r="H105" s="38">
        <f t="shared" si="60"/>
        <v>18.5</v>
      </c>
      <c r="I105" s="4">
        <f t="shared" si="61"/>
        <v>10.914454277286136</v>
      </c>
      <c r="J105" s="2">
        <f t="shared" si="62"/>
        <v>4</v>
      </c>
      <c r="K105" s="4">
        <f t="shared" si="63"/>
        <v>7.8431372549019605</v>
      </c>
      <c r="L105" s="41">
        <f t="shared" si="64"/>
        <v>7552</v>
      </c>
      <c r="M105" s="4">
        <f t="shared" si="65"/>
        <v>9.8878193378093862</v>
      </c>
    </row>
    <row r="106" spans="1:13">
      <c r="A106" s="1" t="s">
        <v>55</v>
      </c>
      <c r="B106" s="38">
        <v>0</v>
      </c>
      <c r="C106" s="2">
        <v>0</v>
      </c>
      <c r="D106" s="3">
        <v>0</v>
      </c>
      <c r="E106" s="38">
        <v>2</v>
      </c>
      <c r="F106" s="2">
        <v>1</v>
      </c>
      <c r="G106" s="3">
        <v>734.4</v>
      </c>
      <c r="H106" s="38">
        <f t="shared" si="60"/>
        <v>2</v>
      </c>
      <c r="I106" s="4">
        <f t="shared" si="61"/>
        <v>1.1799410029498525</v>
      </c>
      <c r="J106" s="2">
        <f t="shared" si="62"/>
        <v>1</v>
      </c>
      <c r="K106" s="4">
        <f t="shared" si="63"/>
        <v>1.9607843137254901</v>
      </c>
      <c r="L106" s="41">
        <f t="shared" si="64"/>
        <v>734.4</v>
      </c>
      <c r="M106" s="4">
        <f t="shared" si="65"/>
        <v>0.96154853306239585</v>
      </c>
    </row>
    <row r="107" spans="1:13">
      <c r="A107" s="1" t="s">
        <v>33</v>
      </c>
      <c r="B107" s="38">
        <v>6</v>
      </c>
      <c r="C107" s="2">
        <v>2</v>
      </c>
      <c r="D107" s="3">
        <v>2203.1999999999998</v>
      </c>
      <c r="E107" s="38">
        <v>13.5</v>
      </c>
      <c r="F107" s="2">
        <v>4</v>
      </c>
      <c r="G107" s="3">
        <v>7328</v>
      </c>
      <c r="H107" s="38">
        <f t="shared" si="60"/>
        <v>19.5</v>
      </c>
      <c r="I107" s="4">
        <f t="shared" si="61"/>
        <v>11.504424778761061</v>
      </c>
      <c r="J107" s="2">
        <f t="shared" si="62"/>
        <v>6</v>
      </c>
      <c r="K107" s="4">
        <f t="shared" si="63"/>
        <v>11.76470588235294</v>
      </c>
      <c r="L107" s="41">
        <f t="shared" si="64"/>
        <v>9531.2000000000007</v>
      </c>
      <c r="M107" s="4">
        <f t="shared" si="65"/>
        <v>12.479182160027653</v>
      </c>
    </row>
    <row r="108" spans="1:13">
      <c r="A108" s="1" t="s">
        <v>50</v>
      </c>
      <c r="B108" s="38">
        <v>0</v>
      </c>
      <c r="C108" s="2">
        <v>0</v>
      </c>
      <c r="D108" s="3">
        <v>0</v>
      </c>
      <c r="E108" s="38">
        <v>3</v>
      </c>
      <c r="F108" s="2">
        <v>3</v>
      </c>
      <c r="G108" s="3">
        <v>918</v>
      </c>
      <c r="H108" s="38">
        <f t="shared" si="60"/>
        <v>3</v>
      </c>
      <c r="I108" s="4">
        <f t="shared" si="61"/>
        <v>1.7699115044247788</v>
      </c>
      <c r="J108" s="2">
        <f t="shared" si="62"/>
        <v>3</v>
      </c>
      <c r="K108" s="4">
        <f t="shared" si="63"/>
        <v>5.8823529411764701</v>
      </c>
      <c r="L108" s="41">
        <f t="shared" si="64"/>
        <v>918</v>
      </c>
      <c r="M108" s="4">
        <f t="shared" si="65"/>
        <v>1.2019356663279948</v>
      </c>
    </row>
    <row r="109" spans="1:13">
      <c r="A109" s="1" t="s">
        <v>34</v>
      </c>
      <c r="B109" s="38">
        <v>0</v>
      </c>
      <c r="C109" s="2">
        <v>0</v>
      </c>
      <c r="D109" s="3">
        <v>0</v>
      </c>
      <c r="E109" s="38">
        <v>8.5</v>
      </c>
      <c r="F109" s="2">
        <v>2</v>
      </c>
      <c r="G109" s="3">
        <v>4964</v>
      </c>
      <c r="H109" s="38">
        <f t="shared" si="60"/>
        <v>8.5</v>
      </c>
      <c r="I109" s="4">
        <f t="shared" si="61"/>
        <v>5.0147492625368733</v>
      </c>
      <c r="J109" s="2">
        <f t="shared" si="62"/>
        <v>2</v>
      </c>
      <c r="K109" s="4">
        <f t="shared" si="63"/>
        <v>3.9215686274509802</v>
      </c>
      <c r="L109" s="41">
        <f t="shared" si="64"/>
        <v>4964</v>
      </c>
      <c r="M109" s="4">
        <f t="shared" si="65"/>
        <v>6.4993558253291575</v>
      </c>
    </row>
    <row r="110" spans="1:13">
      <c r="A110" s="1" t="s">
        <v>65</v>
      </c>
      <c r="B110" s="38">
        <v>0</v>
      </c>
      <c r="C110" s="2">
        <v>0</v>
      </c>
      <c r="D110" s="3">
        <v>0</v>
      </c>
      <c r="E110" s="38">
        <v>2.5</v>
      </c>
      <c r="F110" s="2">
        <v>2</v>
      </c>
      <c r="G110" s="3">
        <v>1673</v>
      </c>
      <c r="H110" s="38">
        <f t="shared" si="60"/>
        <v>2.5</v>
      </c>
      <c r="I110" s="4">
        <f t="shared" si="61"/>
        <v>1.4749262536873156</v>
      </c>
      <c r="J110" s="2">
        <f t="shared" si="62"/>
        <v>2</v>
      </c>
      <c r="K110" s="4">
        <f t="shared" si="63"/>
        <v>3.9215686274509802</v>
      </c>
      <c r="L110" s="41">
        <f t="shared" si="64"/>
        <v>1673</v>
      </c>
      <c r="M110" s="4">
        <f t="shared" si="65"/>
        <v>2.19045574048664</v>
      </c>
    </row>
    <row r="111" spans="1:13">
      <c r="A111" s="1" t="s">
        <v>56</v>
      </c>
      <c r="B111" s="38">
        <v>0</v>
      </c>
      <c r="C111" s="2">
        <v>0</v>
      </c>
      <c r="D111" s="3">
        <v>0</v>
      </c>
      <c r="E111" s="38">
        <v>2</v>
      </c>
      <c r="F111" s="2">
        <v>1</v>
      </c>
      <c r="G111" s="3">
        <v>964</v>
      </c>
      <c r="H111" s="38">
        <f t="shared" si="60"/>
        <v>2</v>
      </c>
      <c r="I111" s="4">
        <f t="shared" si="61"/>
        <v>1.1799410029498525</v>
      </c>
      <c r="J111" s="2">
        <f t="shared" si="62"/>
        <v>1</v>
      </c>
      <c r="K111" s="4">
        <f t="shared" si="63"/>
        <v>1.9607843137254901</v>
      </c>
      <c r="L111" s="41">
        <f t="shared" si="64"/>
        <v>964</v>
      </c>
      <c r="M111" s="4">
        <f t="shared" si="65"/>
        <v>1.2621633794555414</v>
      </c>
    </row>
    <row r="112" spans="1:13">
      <c r="A112" s="1" t="s">
        <v>61</v>
      </c>
      <c r="B112" s="38">
        <v>0</v>
      </c>
      <c r="C112" s="2">
        <v>0</v>
      </c>
      <c r="D112" s="3">
        <v>0</v>
      </c>
      <c r="E112" s="38">
        <v>5.5</v>
      </c>
      <c r="F112" s="2">
        <v>2</v>
      </c>
      <c r="G112" s="3">
        <v>3842</v>
      </c>
      <c r="H112" s="38">
        <f t="shared" si="60"/>
        <v>5.5</v>
      </c>
      <c r="I112" s="4">
        <f t="shared" si="61"/>
        <v>3.2448377581120944</v>
      </c>
      <c r="J112" s="2">
        <f t="shared" si="62"/>
        <v>2</v>
      </c>
      <c r="K112" s="4">
        <f t="shared" si="63"/>
        <v>3.9215686274509802</v>
      </c>
      <c r="L112" s="41">
        <f t="shared" si="64"/>
        <v>3842</v>
      </c>
      <c r="M112" s="4">
        <f t="shared" si="65"/>
        <v>5.0303233442616078</v>
      </c>
    </row>
    <row r="113" spans="1:13">
      <c r="A113" s="1" t="s">
        <v>52</v>
      </c>
      <c r="B113" s="38">
        <v>0</v>
      </c>
      <c r="C113" s="2">
        <v>0</v>
      </c>
      <c r="D113" s="3">
        <v>0</v>
      </c>
      <c r="E113" s="38">
        <v>11</v>
      </c>
      <c r="F113" s="2">
        <v>4</v>
      </c>
      <c r="G113" s="3">
        <v>6362</v>
      </c>
      <c r="H113" s="38">
        <f t="shared" si="60"/>
        <v>11</v>
      </c>
      <c r="I113" s="4">
        <f t="shared" si="61"/>
        <v>6.4896755162241888</v>
      </c>
      <c r="J113" s="2">
        <f t="shared" si="62"/>
        <v>4</v>
      </c>
      <c r="K113" s="4">
        <f t="shared" si="63"/>
        <v>7.8431372549019605</v>
      </c>
      <c r="L113" s="41">
        <f t="shared" si="64"/>
        <v>6362</v>
      </c>
      <c r="M113" s="4">
        <f t="shared" si="65"/>
        <v>8.3297545851619859</v>
      </c>
    </row>
    <row r="114" spans="1:13">
      <c r="A114" s="1" t="s">
        <v>53</v>
      </c>
      <c r="B114" s="38">
        <v>0</v>
      </c>
      <c r="C114" s="2">
        <v>0</v>
      </c>
      <c r="D114" s="3">
        <v>0</v>
      </c>
      <c r="E114" s="38">
        <v>6</v>
      </c>
      <c r="F114" s="2">
        <v>2</v>
      </c>
      <c r="G114" s="3">
        <v>3504</v>
      </c>
      <c r="H114" s="38">
        <f t="shared" si="60"/>
        <v>6</v>
      </c>
      <c r="I114" s="4">
        <f t="shared" si="61"/>
        <v>3.5398230088495577</v>
      </c>
      <c r="J114" s="2">
        <f t="shared" si="62"/>
        <v>2</v>
      </c>
      <c r="K114" s="4">
        <f t="shared" si="63"/>
        <v>3.9215686274509802</v>
      </c>
      <c r="L114" s="41">
        <f t="shared" si="64"/>
        <v>3504</v>
      </c>
      <c r="M114" s="4">
        <f t="shared" si="65"/>
        <v>4.5877805825852871</v>
      </c>
    </row>
    <row r="115" spans="1:13">
      <c r="A115" s="1" t="s">
        <v>66</v>
      </c>
      <c r="B115" s="38">
        <v>0</v>
      </c>
      <c r="C115" s="2">
        <v>0</v>
      </c>
      <c r="D115" s="3">
        <v>0</v>
      </c>
      <c r="E115" s="38">
        <v>6</v>
      </c>
      <c r="F115" s="2">
        <v>2</v>
      </c>
      <c r="G115" s="3">
        <v>3504</v>
      </c>
      <c r="H115" s="38">
        <f t="shared" si="60"/>
        <v>6</v>
      </c>
      <c r="I115" s="4">
        <f t="shared" si="61"/>
        <v>3.5398230088495577</v>
      </c>
      <c r="J115" s="2">
        <f t="shared" si="62"/>
        <v>2</v>
      </c>
      <c r="K115" s="4">
        <f t="shared" si="63"/>
        <v>3.9215686274509802</v>
      </c>
      <c r="L115" s="41">
        <f t="shared" si="64"/>
        <v>3504</v>
      </c>
      <c r="M115" s="4">
        <f t="shared" si="65"/>
        <v>4.5877805825852871</v>
      </c>
    </row>
    <row r="116" spans="1:13" ht="15.75" thickBot="1">
      <c r="A116" s="1" t="s">
        <v>62</v>
      </c>
      <c r="B116" s="38">
        <v>0</v>
      </c>
      <c r="C116" s="2">
        <v>0</v>
      </c>
      <c r="D116" s="3">
        <v>0</v>
      </c>
      <c r="E116" s="38">
        <v>4.5</v>
      </c>
      <c r="F116" s="2">
        <v>1</v>
      </c>
      <c r="G116" s="3">
        <v>2628</v>
      </c>
      <c r="H116" s="38">
        <f t="shared" si="60"/>
        <v>4.5</v>
      </c>
      <c r="I116" s="4">
        <f t="shared" si="61"/>
        <v>2.6548672566371683</v>
      </c>
      <c r="J116" s="2">
        <f t="shared" si="62"/>
        <v>1</v>
      </c>
      <c r="K116" s="4">
        <f t="shared" si="63"/>
        <v>1.9607843137254901</v>
      </c>
      <c r="L116" s="41">
        <f t="shared" si="64"/>
        <v>2628</v>
      </c>
      <c r="M116" s="4">
        <f t="shared" si="65"/>
        <v>3.4408354369389653</v>
      </c>
    </row>
    <row r="117" spans="1:13" ht="15.75" thickBot="1">
      <c r="A117" s="10"/>
      <c r="B117" s="39">
        <f t="shared" ref="B117:H117" si="66">SUM(B101:B116)</f>
        <v>87.5</v>
      </c>
      <c r="C117" s="39">
        <f t="shared" si="66"/>
        <v>20</v>
      </c>
      <c r="D117" s="42">
        <f t="shared" si="66"/>
        <v>30569.399999999998</v>
      </c>
      <c r="E117" s="39">
        <f t="shared" si="66"/>
        <v>82</v>
      </c>
      <c r="F117" s="39">
        <f t="shared" si="66"/>
        <v>31</v>
      </c>
      <c r="G117" s="42">
        <f t="shared" si="66"/>
        <v>45807.4</v>
      </c>
      <c r="H117" s="39">
        <f t="shared" si="66"/>
        <v>169.5</v>
      </c>
      <c r="I117" s="42">
        <f t="shared" ref="I117:M117" si="67">SUM(I102:I116)</f>
        <v>83.48082595870207</v>
      </c>
      <c r="J117" s="35">
        <f>SUM(J101:J116)</f>
        <v>51</v>
      </c>
      <c r="K117" s="42">
        <f t="shared" si="67"/>
        <v>84.313725490196063</v>
      </c>
      <c r="L117" s="42">
        <f>SUM(L101:L116)</f>
        <v>76376.800000000003</v>
      </c>
      <c r="M117" s="42">
        <f t="shared" si="67"/>
        <v>88.781933780938701</v>
      </c>
    </row>
    <row r="118" spans="1:13">
      <c r="A118" s="45" t="s">
        <v>10</v>
      </c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</row>
    <row r="119" spans="1:13" s="5" customFormat="1" ht="22.5" customHeight="1" thickBot="1">
      <c r="A119" s="46" t="s">
        <v>67</v>
      </c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</row>
    <row r="120" spans="1:13">
      <c r="A120" s="47" t="s">
        <v>0</v>
      </c>
      <c r="B120" s="49" t="s">
        <v>1</v>
      </c>
      <c r="C120" s="49"/>
      <c r="D120" s="49"/>
      <c r="E120" s="49" t="s">
        <v>2</v>
      </c>
      <c r="F120" s="49"/>
      <c r="G120" s="49"/>
      <c r="H120" s="49" t="s">
        <v>3</v>
      </c>
      <c r="I120" s="49"/>
      <c r="J120" s="49"/>
      <c r="K120" s="49"/>
      <c r="L120" s="49"/>
      <c r="M120" s="50"/>
    </row>
    <row r="121" spans="1:13" ht="27.75" customHeight="1" thickBot="1">
      <c r="A121" s="48"/>
      <c r="B121" s="6" t="s">
        <v>4</v>
      </c>
      <c r="C121" s="6" t="s">
        <v>5</v>
      </c>
      <c r="D121" s="7" t="s">
        <v>6</v>
      </c>
      <c r="E121" s="6" t="s">
        <v>4</v>
      </c>
      <c r="F121" s="6" t="s">
        <v>5</v>
      </c>
      <c r="G121" s="8" t="s">
        <v>6</v>
      </c>
      <c r="H121" s="6" t="s">
        <v>4</v>
      </c>
      <c r="I121" s="6" t="s">
        <v>7</v>
      </c>
      <c r="J121" s="6" t="s">
        <v>5</v>
      </c>
      <c r="K121" s="6" t="s">
        <v>7</v>
      </c>
      <c r="L121" s="8" t="s">
        <v>6</v>
      </c>
      <c r="M121" s="9" t="s">
        <v>7</v>
      </c>
    </row>
    <row r="122" spans="1:13">
      <c r="A122" s="43" t="s">
        <v>8</v>
      </c>
      <c r="B122" s="38">
        <v>46</v>
      </c>
      <c r="C122" s="2">
        <v>11</v>
      </c>
      <c r="D122" s="3">
        <v>14076</v>
      </c>
      <c r="E122" s="38">
        <v>8.5</v>
      </c>
      <c r="F122" s="2">
        <v>4</v>
      </c>
      <c r="G122" s="3">
        <v>2601</v>
      </c>
      <c r="H122" s="38">
        <f>B122+E122</f>
        <v>54.5</v>
      </c>
      <c r="I122" s="4">
        <f>(H122/H$134)*100</f>
        <v>26.65036674816626</v>
      </c>
      <c r="J122" s="2">
        <f>C122+F122</f>
        <v>15</v>
      </c>
      <c r="K122" s="4">
        <f>(J122/J$134)*100</f>
        <v>26.785714285714285</v>
      </c>
      <c r="L122" s="41">
        <f>D122+G122</f>
        <v>16677</v>
      </c>
      <c r="M122" s="4">
        <f>(L122/L$134)*100</f>
        <v>20.880807736804414</v>
      </c>
    </row>
    <row r="123" spans="1:13">
      <c r="A123" s="43" t="s">
        <v>35</v>
      </c>
      <c r="B123" s="38">
        <v>25</v>
      </c>
      <c r="C123" s="2">
        <v>5</v>
      </c>
      <c r="D123" s="3">
        <v>9180</v>
      </c>
      <c r="E123" s="38">
        <v>5.5</v>
      </c>
      <c r="F123" s="2">
        <v>2</v>
      </c>
      <c r="G123" s="3">
        <v>1683</v>
      </c>
      <c r="H123" s="38">
        <f t="shared" ref="H123:H133" si="68">B123+E123</f>
        <v>30.5</v>
      </c>
      <c r="I123" s="4">
        <f t="shared" ref="I123:I133" si="69">(H123/H$134)*100</f>
        <v>14.91442542787286</v>
      </c>
      <c r="J123" s="2">
        <f t="shared" ref="J123:J133" si="70">C123+F123</f>
        <v>7</v>
      </c>
      <c r="K123" s="4">
        <f t="shared" ref="K123:K133" si="71">(J123/J$134)*100</f>
        <v>12.5</v>
      </c>
      <c r="L123" s="41">
        <f t="shared" ref="L123:L133" si="72">D123+G123</f>
        <v>10863</v>
      </c>
      <c r="M123" s="4">
        <f t="shared" ref="M123:M133" si="73">(L123/L$134)*100</f>
        <v>13.601260085441409</v>
      </c>
    </row>
    <row r="124" spans="1:13">
      <c r="A124" s="43" t="s">
        <v>9</v>
      </c>
      <c r="B124" s="38">
        <v>10</v>
      </c>
      <c r="C124" s="2">
        <v>2</v>
      </c>
      <c r="D124" s="3">
        <v>3672</v>
      </c>
      <c r="E124" s="38">
        <v>2</v>
      </c>
      <c r="F124" s="2">
        <v>1</v>
      </c>
      <c r="G124" s="3">
        <v>612</v>
      </c>
      <c r="H124" s="38">
        <f t="shared" si="68"/>
        <v>12</v>
      </c>
      <c r="I124" s="4">
        <f t="shared" si="69"/>
        <v>5.8679706601466997</v>
      </c>
      <c r="J124" s="2">
        <f t="shared" si="70"/>
        <v>3</v>
      </c>
      <c r="K124" s="4">
        <f t="shared" si="71"/>
        <v>5.3571428571428568</v>
      </c>
      <c r="L124" s="41">
        <f t="shared" si="72"/>
        <v>4284</v>
      </c>
      <c r="M124" s="4">
        <f t="shared" si="73"/>
        <v>5.363877216793794</v>
      </c>
    </row>
    <row r="125" spans="1:13">
      <c r="A125" s="43" t="s">
        <v>36</v>
      </c>
      <c r="B125" s="38">
        <v>0</v>
      </c>
      <c r="C125" s="2">
        <v>0</v>
      </c>
      <c r="D125" s="3">
        <v>0</v>
      </c>
      <c r="E125" s="38">
        <v>4</v>
      </c>
      <c r="F125" s="2">
        <v>2</v>
      </c>
      <c r="G125" s="3">
        <v>2336</v>
      </c>
      <c r="H125" s="38">
        <f t="shared" si="68"/>
        <v>4</v>
      </c>
      <c r="I125" s="4">
        <f t="shared" si="69"/>
        <v>1.9559902200488997</v>
      </c>
      <c r="J125" s="2">
        <f t="shared" si="70"/>
        <v>2</v>
      </c>
      <c r="K125" s="4">
        <f t="shared" si="71"/>
        <v>3.5714285714285712</v>
      </c>
      <c r="L125" s="41">
        <f t="shared" si="72"/>
        <v>2336</v>
      </c>
      <c r="M125" s="4">
        <f t="shared" si="73"/>
        <v>2.9248406112115553</v>
      </c>
    </row>
    <row r="126" spans="1:13">
      <c r="A126" s="43" t="s">
        <v>41</v>
      </c>
      <c r="B126" s="38">
        <v>28</v>
      </c>
      <c r="C126" s="2">
        <v>6</v>
      </c>
      <c r="D126" s="3">
        <v>10281.6</v>
      </c>
      <c r="E126" s="38">
        <v>2</v>
      </c>
      <c r="F126" s="2">
        <v>1</v>
      </c>
      <c r="G126" s="3">
        <v>1168</v>
      </c>
      <c r="H126" s="38">
        <f t="shared" si="68"/>
        <v>30</v>
      </c>
      <c r="I126" s="4">
        <f t="shared" si="69"/>
        <v>14.669926650366749</v>
      </c>
      <c r="J126" s="2">
        <f t="shared" si="70"/>
        <v>7</v>
      </c>
      <c r="K126" s="4">
        <f t="shared" si="71"/>
        <v>12.5</v>
      </c>
      <c r="L126" s="41">
        <f t="shared" si="72"/>
        <v>11449.6</v>
      </c>
      <c r="M126" s="4">
        <f t="shared" si="73"/>
        <v>14.335725625910884</v>
      </c>
    </row>
    <row r="127" spans="1:13">
      <c r="A127" s="43" t="s">
        <v>42</v>
      </c>
      <c r="B127" s="38">
        <v>18</v>
      </c>
      <c r="C127" s="2">
        <v>3</v>
      </c>
      <c r="D127" s="3">
        <v>6609.6</v>
      </c>
      <c r="E127" s="38">
        <v>0</v>
      </c>
      <c r="F127" s="2">
        <v>0</v>
      </c>
      <c r="G127" s="3">
        <v>0</v>
      </c>
      <c r="H127" s="38">
        <f t="shared" si="68"/>
        <v>18</v>
      </c>
      <c r="I127" s="4">
        <f t="shared" si="69"/>
        <v>8.8019559902200495</v>
      </c>
      <c r="J127" s="2">
        <f t="shared" si="70"/>
        <v>3</v>
      </c>
      <c r="K127" s="4">
        <f t="shared" si="71"/>
        <v>5.3571428571428568</v>
      </c>
      <c r="L127" s="41">
        <f t="shared" si="72"/>
        <v>6609.6</v>
      </c>
      <c r="M127" s="4">
        <f t="shared" si="73"/>
        <v>8.2756962773389979</v>
      </c>
    </row>
    <row r="128" spans="1:13">
      <c r="A128" s="43" t="s">
        <v>33</v>
      </c>
      <c r="B128" s="38">
        <v>22</v>
      </c>
      <c r="C128" s="2">
        <v>8</v>
      </c>
      <c r="D128" s="3">
        <v>8078.4</v>
      </c>
      <c r="E128" s="38">
        <v>13</v>
      </c>
      <c r="F128" s="2">
        <v>4</v>
      </c>
      <c r="G128" s="3">
        <v>7592</v>
      </c>
      <c r="H128" s="38">
        <f t="shared" si="68"/>
        <v>35</v>
      </c>
      <c r="I128" s="4">
        <f t="shared" si="69"/>
        <v>17.114914425427873</v>
      </c>
      <c r="J128" s="2">
        <f t="shared" si="70"/>
        <v>12</v>
      </c>
      <c r="K128" s="4">
        <f t="shared" si="71"/>
        <v>21.428571428571427</v>
      </c>
      <c r="L128" s="41">
        <f t="shared" si="72"/>
        <v>15670.4</v>
      </c>
      <c r="M128" s="4">
        <f t="shared" si="73"/>
        <v>19.620471880962995</v>
      </c>
    </row>
    <row r="129" spans="1:13">
      <c r="A129" s="43" t="s">
        <v>50</v>
      </c>
      <c r="B129" s="38">
        <v>0</v>
      </c>
      <c r="C129" s="2">
        <v>0</v>
      </c>
      <c r="D129" s="3">
        <v>0</v>
      </c>
      <c r="E129" s="38">
        <v>13.5</v>
      </c>
      <c r="F129" s="2">
        <v>3</v>
      </c>
      <c r="G129" s="3">
        <v>7884</v>
      </c>
      <c r="H129" s="38">
        <f t="shared" si="68"/>
        <v>13.5</v>
      </c>
      <c r="I129" s="4">
        <f t="shared" si="69"/>
        <v>6.6014669926650367</v>
      </c>
      <c r="J129" s="2">
        <f t="shared" si="70"/>
        <v>3</v>
      </c>
      <c r="K129" s="4">
        <f t="shared" si="71"/>
        <v>5.3571428571428568</v>
      </c>
      <c r="L129" s="41">
        <f t="shared" si="72"/>
        <v>7884</v>
      </c>
      <c r="M129" s="4">
        <f t="shared" si="73"/>
        <v>9.8713370628390003</v>
      </c>
    </row>
    <row r="130" spans="1:13">
      <c r="A130" s="43" t="s">
        <v>68</v>
      </c>
      <c r="B130" s="38">
        <v>0</v>
      </c>
      <c r="C130" s="2">
        <v>0</v>
      </c>
      <c r="D130" s="3">
        <v>0</v>
      </c>
      <c r="E130" s="38">
        <v>2</v>
      </c>
      <c r="F130" s="2">
        <v>1</v>
      </c>
      <c r="G130" s="3">
        <v>612</v>
      </c>
      <c r="H130" s="38">
        <f t="shared" si="68"/>
        <v>2</v>
      </c>
      <c r="I130" s="4">
        <f t="shared" si="69"/>
        <v>0.97799511002444983</v>
      </c>
      <c r="J130" s="2">
        <f t="shared" si="70"/>
        <v>1</v>
      </c>
      <c r="K130" s="4">
        <f t="shared" si="71"/>
        <v>1.7857142857142856</v>
      </c>
      <c r="L130" s="41">
        <f t="shared" si="72"/>
        <v>612</v>
      </c>
      <c r="M130" s="4">
        <f t="shared" si="73"/>
        <v>0.76626817382768486</v>
      </c>
    </row>
    <row r="131" spans="1:13">
      <c r="A131" s="43" t="s">
        <v>44</v>
      </c>
      <c r="B131" s="38">
        <v>0</v>
      </c>
      <c r="C131" s="2">
        <v>0</v>
      </c>
      <c r="D131" s="3">
        <v>0</v>
      </c>
      <c r="E131" s="38">
        <v>1</v>
      </c>
      <c r="F131" s="2">
        <v>1</v>
      </c>
      <c r="G131" s="3">
        <v>306</v>
      </c>
      <c r="H131" s="38">
        <f t="shared" si="68"/>
        <v>1</v>
      </c>
      <c r="I131" s="4">
        <f t="shared" si="69"/>
        <v>0.48899755501222492</v>
      </c>
      <c r="J131" s="2">
        <f t="shared" si="70"/>
        <v>1</v>
      </c>
      <c r="K131" s="4">
        <f t="shared" si="71"/>
        <v>1.7857142857142856</v>
      </c>
      <c r="L131" s="41">
        <f t="shared" si="72"/>
        <v>306</v>
      </c>
      <c r="M131" s="4">
        <f t="shared" si="73"/>
        <v>0.38313408691384243</v>
      </c>
    </row>
    <row r="132" spans="1:13">
      <c r="A132" s="43" t="s">
        <v>65</v>
      </c>
      <c r="B132" s="38">
        <v>0</v>
      </c>
      <c r="C132" s="2">
        <v>0</v>
      </c>
      <c r="D132" s="3">
        <v>0</v>
      </c>
      <c r="E132" s="38">
        <v>1.5</v>
      </c>
      <c r="F132" s="2">
        <v>1</v>
      </c>
      <c r="G132" s="3">
        <v>1191</v>
      </c>
      <c r="H132" s="38">
        <f t="shared" si="68"/>
        <v>1.5</v>
      </c>
      <c r="I132" s="4">
        <f t="shared" si="69"/>
        <v>0.73349633251833746</v>
      </c>
      <c r="J132" s="2">
        <f t="shared" si="70"/>
        <v>1</v>
      </c>
      <c r="K132" s="4">
        <f t="shared" si="71"/>
        <v>1.7857142857142856</v>
      </c>
      <c r="L132" s="41">
        <f t="shared" si="72"/>
        <v>1191</v>
      </c>
      <c r="M132" s="4">
        <f t="shared" si="73"/>
        <v>1.4912179657332887</v>
      </c>
    </row>
    <row r="133" spans="1:13" ht="15.75" thickBot="1">
      <c r="A133" s="43" t="s">
        <v>52</v>
      </c>
      <c r="B133" s="38">
        <v>0</v>
      </c>
      <c r="C133" s="2">
        <v>0</v>
      </c>
      <c r="D133" s="3">
        <v>0</v>
      </c>
      <c r="E133" s="38">
        <v>2.5</v>
      </c>
      <c r="F133" s="2">
        <v>1</v>
      </c>
      <c r="G133" s="3">
        <v>1985</v>
      </c>
      <c r="H133" s="38">
        <f t="shared" si="68"/>
        <v>2.5</v>
      </c>
      <c r="I133" s="4">
        <f t="shared" si="69"/>
        <v>1.2224938875305624</v>
      </c>
      <c r="J133" s="2">
        <f t="shared" si="70"/>
        <v>1</v>
      </c>
      <c r="K133" s="4">
        <f t="shared" si="71"/>
        <v>1.7857142857142856</v>
      </c>
      <c r="L133" s="41">
        <f t="shared" si="72"/>
        <v>1985</v>
      </c>
      <c r="M133" s="4">
        <f t="shared" si="73"/>
        <v>2.4853632762221483</v>
      </c>
    </row>
    <row r="134" spans="1:13" ht="15.75" thickBot="1">
      <c r="A134" s="10"/>
      <c r="B134" s="39">
        <f>SUM(B122:B133)</f>
        <v>149</v>
      </c>
      <c r="C134" s="39">
        <f t="shared" ref="C134:G134" si="74">SUM(C122:C133)</f>
        <v>35</v>
      </c>
      <c r="D134" s="42">
        <f t="shared" si="74"/>
        <v>51897.599999999999</v>
      </c>
      <c r="E134" s="39">
        <f t="shared" si="74"/>
        <v>55.5</v>
      </c>
      <c r="F134" s="39">
        <f t="shared" si="74"/>
        <v>21</v>
      </c>
      <c r="G134" s="42">
        <f t="shared" si="74"/>
        <v>27970</v>
      </c>
      <c r="H134" s="39">
        <f t="shared" ref="H134:M134" si="75">SUM(H122:H133)</f>
        <v>204.5</v>
      </c>
      <c r="I134" s="42">
        <f t="shared" si="75"/>
        <v>100</v>
      </c>
      <c r="J134" s="35">
        <f t="shared" si="75"/>
        <v>56</v>
      </c>
      <c r="K134" s="42">
        <f t="shared" si="75"/>
        <v>100.00000000000003</v>
      </c>
      <c r="L134" s="42">
        <f t="shared" si="75"/>
        <v>79867.599999999991</v>
      </c>
      <c r="M134" s="42">
        <f t="shared" si="75"/>
        <v>100.00000000000001</v>
      </c>
    </row>
    <row r="135" spans="1:13">
      <c r="A135" s="45" t="s">
        <v>10</v>
      </c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</row>
    <row r="136" spans="1:13" s="5" customFormat="1" ht="22.5" customHeight="1" thickBot="1">
      <c r="A136" s="46" t="s">
        <v>69</v>
      </c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</row>
    <row r="137" spans="1:13">
      <c r="A137" s="47" t="s">
        <v>0</v>
      </c>
      <c r="B137" s="49" t="s">
        <v>1</v>
      </c>
      <c r="C137" s="49"/>
      <c r="D137" s="49"/>
      <c r="E137" s="49" t="s">
        <v>2</v>
      </c>
      <c r="F137" s="49"/>
      <c r="G137" s="49"/>
      <c r="H137" s="49" t="s">
        <v>3</v>
      </c>
      <c r="I137" s="49"/>
      <c r="J137" s="49"/>
      <c r="K137" s="49"/>
      <c r="L137" s="49"/>
      <c r="M137" s="50"/>
    </row>
    <row r="138" spans="1:13" ht="27.75" customHeight="1" thickBot="1">
      <c r="A138" s="48"/>
      <c r="B138" s="6" t="s">
        <v>4</v>
      </c>
      <c r="C138" s="6" t="s">
        <v>5</v>
      </c>
      <c r="D138" s="7" t="s">
        <v>6</v>
      </c>
      <c r="E138" s="6" t="s">
        <v>4</v>
      </c>
      <c r="F138" s="6" t="s">
        <v>5</v>
      </c>
      <c r="G138" s="8" t="s">
        <v>6</v>
      </c>
      <c r="H138" s="6" t="s">
        <v>4</v>
      </c>
      <c r="I138" s="6" t="s">
        <v>7</v>
      </c>
      <c r="J138" s="6" t="s">
        <v>5</v>
      </c>
      <c r="K138" s="6" t="s">
        <v>7</v>
      </c>
      <c r="L138" s="8" t="s">
        <v>6</v>
      </c>
      <c r="M138" s="9" t="s">
        <v>7</v>
      </c>
    </row>
    <row r="139" spans="1:13">
      <c r="A139" s="43" t="s">
        <v>8</v>
      </c>
      <c r="B139" s="38">
        <v>12</v>
      </c>
      <c r="C139" s="2">
        <v>3</v>
      </c>
      <c r="D139" s="3">
        <v>3672</v>
      </c>
      <c r="E139" s="38">
        <v>4</v>
      </c>
      <c r="F139" s="2">
        <v>4</v>
      </c>
      <c r="G139" s="3">
        <v>1224</v>
      </c>
      <c r="H139" s="38">
        <v>16</v>
      </c>
      <c r="I139" s="4">
        <f>(H139/H$157)*100</f>
        <v>9.8159509202453989</v>
      </c>
      <c r="J139" s="2">
        <v>7</v>
      </c>
      <c r="K139" s="4">
        <f>(J139/J$157)*100</f>
        <v>11.864406779661017</v>
      </c>
      <c r="L139" s="41">
        <v>4896</v>
      </c>
      <c r="M139" s="4">
        <f>(L139/L$157)*100</f>
        <v>5.9827848299256559</v>
      </c>
    </row>
    <row r="140" spans="1:13">
      <c r="A140" s="43" t="s">
        <v>35</v>
      </c>
      <c r="B140" s="38">
        <v>15</v>
      </c>
      <c r="C140" s="2">
        <v>3</v>
      </c>
      <c r="D140" s="3">
        <v>5508</v>
      </c>
      <c r="E140" s="38">
        <v>5.5</v>
      </c>
      <c r="F140" s="2">
        <v>3</v>
      </c>
      <c r="G140" s="3">
        <v>2995.2</v>
      </c>
      <c r="H140" s="38">
        <v>20.5</v>
      </c>
      <c r="I140" s="4">
        <f t="shared" ref="I140:I157" si="76">(H140/H$157)*100</f>
        <v>12.576687116564417</v>
      </c>
      <c r="J140" s="2">
        <v>6</v>
      </c>
      <c r="K140" s="4">
        <f t="shared" ref="K140:K157" si="77">(J140/J$157)*100</f>
        <v>10.16949152542373</v>
      </c>
      <c r="L140" s="41">
        <v>8503.2000000000007</v>
      </c>
      <c r="M140" s="4">
        <f t="shared" ref="M140:M157" si="78">(L140/L$157)*100</f>
        <v>10.390689535503236</v>
      </c>
    </row>
    <row r="141" spans="1:13">
      <c r="A141" s="43" t="s">
        <v>9</v>
      </c>
      <c r="B141" s="38">
        <v>18</v>
      </c>
      <c r="C141" s="2">
        <v>6</v>
      </c>
      <c r="D141" s="3">
        <v>6609.6</v>
      </c>
      <c r="E141" s="38">
        <v>11</v>
      </c>
      <c r="F141" s="2">
        <v>4</v>
      </c>
      <c r="G141" s="3">
        <v>5990.4</v>
      </c>
      <c r="H141" s="38">
        <v>29</v>
      </c>
      <c r="I141" s="4">
        <f t="shared" si="76"/>
        <v>17.791411042944784</v>
      </c>
      <c r="J141" s="2">
        <v>10</v>
      </c>
      <c r="K141" s="4">
        <f t="shared" si="77"/>
        <v>16.949152542372879</v>
      </c>
      <c r="L141" s="41">
        <v>12600</v>
      </c>
      <c r="M141" s="4">
        <f t="shared" si="78"/>
        <v>15.396872724073379</v>
      </c>
    </row>
    <row r="142" spans="1:13">
      <c r="A142" s="43" t="s">
        <v>36</v>
      </c>
      <c r="B142" s="38">
        <v>0</v>
      </c>
      <c r="C142" s="2">
        <v>0</v>
      </c>
      <c r="D142" s="3">
        <v>0</v>
      </c>
      <c r="E142" s="38">
        <v>11</v>
      </c>
      <c r="F142" s="2">
        <v>4</v>
      </c>
      <c r="G142" s="3">
        <v>6424</v>
      </c>
      <c r="H142" s="38">
        <v>11</v>
      </c>
      <c r="I142" s="4">
        <f t="shared" si="76"/>
        <v>6.7484662576687118</v>
      </c>
      <c r="J142" s="2">
        <v>4</v>
      </c>
      <c r="K142" s="4">
        <f t="shared" si="77"/>
        <v>6.7796610169491522</v>
      </c>
      <c r="L142" s="41">
        <v>6424</v>
      </c>
      <c r="M142" s="4">
        <f t="shared" si="78"/>
        <v>7.8499611412259833</v>
      </c>
    </row>
    <row r="143" spans="1:13">
      <c r="A143" s="43" t="s">
        <v>41</v>
      </c>
      <c r="B143" s="38">
        <v>0</v>
      </c>
      <c r="C143" s="2">
        <v>0</v>
      </c>
      <c r="D143" s="3">
        <v>0</v>
      </c>
      <c r="E143" s="38">
        <v>18.5</v>
      </c>
      <c r="F143" s="2">
        <v>6</v>
      </c>
      <c r="G143" s="3">
        <v>10804</v>
      </c>
      <c r="H143" s="38">
        <v>18.5</v>
      </c>
      <c r="I143" s="4">
        <f t="shared" si="76"/>
        <v>11.349693251533742</v>
      </c>
      <c r="J143" s="2">
        <v>6</v>
      </c>
      <c r="K143" s="4">
        <f t="shared" si="77"/>
        <v>10.16949152542373</v>
      </c>
      <c r="L143" s="41">
        <v>10804</v>
      </c>
      <c r="M143" s="4">
        <f t="shared" si="78"/>
        <v>13.202207373880062</v>
      </c>
    </row>
    <row r="144" spans="1:13">
      <c r="A144" s="43" t="s">
        <v>55</v>
      </c>
      <c r="B144" s="38">
        <v>0</v>
      </c>
      <c r="C144" s="2">
        <v>0</v>
      </c>
      <c r="D144" s="3">
        <v>0</v>
      </c>
      <c r="E144" s="38">
        <v>3.5</v>
      </c>
      <c r="F144" s="2">
        <v>1</v>
      </c>
      <c r="G144" s="3">
        <v>2044</v>
      </c>
      <c r="H144" s="38">
        <v>3.5</v>
      </c>
      <c r="I144" s="4">
        <f t="shared" si="76"/>
        <v>2.147239263803681</v>
      </c>
      <c r="J144" s="2">
        <v>1</v>
      </c>
      <c r="K144" s="4">
        <f t="shared" si="77"/>
        <v>1.6949152542372881</v>
      </c>
      <c r="L144" s="41">
        <v>2044</v>
      </c>
      <c r="M144" s="4">
        <f t="shared" si="78"/>
        <v>2.4977149085719037</v>
      </c>
    </row>
    <row r="145" spans="1:13">
      <c r="A145" s="43" t="s">
        <v>33</v>
      </c>
      <c r="B145" s="38">
        <v>0</v>
      </c>
      <c r="C145" s="2">
        <v>0</v>
      </c>
      <c r="D145" s="3">
        <v>0</v>
      </c>
      <c r="E145" s="38">
        <v>9.5</v>
      </c>
      <c r="F145" s="2">
        <v>4</v>
      </c>
      <c r="G145" s="3">
        <v>5270</v>
      </c>
      <c r="H145" s="38">
        <v>9.5</v>
      </c>
      <c r="I145" s="4">
        <f t="shared" si="76"/>
        <v>5.8282208588957047</v>
      </c>
      <c r="J145" s="2">
        <v>4</v>
      </c>
      <c r="K145" s="4">
        <f t="shared" si="77"/>
        <v>6.7796610169491522</v>
      </c>
      <c r="L145" s="41">
        <v>5270</v>
      </c>
      <c r="M145" s="4">
        <f t="shared" si="78"/>
        <v>6.4398031155449775</v>
      </c>
    </row>
    <row r="146" spans="1:13">
      <c r="A146" s="43" t="s">
        <v>34</v>
      </c>
      <c r="B146" s="38">
        <v>0</v>
      </c>
      <c r="C146" s="2">
        <v>0</v>
      </c>
      <c r="D146" s="3">
        <v>0</v>
      </c>
      <c r="E146" s="38">
        <v>4</v>
      </c>
      <c r="F146" s="2">
        <v>1</v>
      </c>
      <c r="G146" s="3">
        <v>2336</v>
      </c>
      <c r="H146" s="38">
        <v>4</v>
      </c>
      <c r="I146" s="4">
        <f t="shared" si="76"/>
        <v>2.4539877300613497</v>
      </c>
      <c r="J146" s="2">
        <v>1</v>
      </c>
      <c r="K146" s="4">
        <f t="shared" si="77"/>
        <v>1.6949152542372881</v>
      </c>
      <c r="L146" s="41">
        <v>2336</v>
      </c>
      <c r="M146" s="4">
        <f t="shared" si="78"/>
        <v>2.8545313240821759</v>
      </c>
    </row>
    <row r="147" spans="1:13">
      <c r="A147" s="43" t="s">
        <v>43</v>
      </c>
      <c r="B147" s="38">
        <v>0</v>
      </c>
      <c r="C147" s="2">
        <v>0</v>
      </c>
      <c r="D147" s="3">
        <v>0</v>
      </c>
      <c r="E147" s="38">
        <v>1.5</v>
      </c>
      <c r="F147" s="2">
        <v>1</v>
      </c>
      <c r="G147" s="3">
        <v>876</v>
      </c>
      <c r="H147" s="38">
        <v>1.5</v>
      </c>
      <c r="I147" s="4">
        <f t="shared" si="76"/>
        <v>0.92024539877300615</v>
      </c>
      <c r="J147" s="2">
        <v>1</v>
      </c>
      <c r="K147" s="4">
        <f t="shared" si="77"/>
        <v>1.6949152542372881</v>
      </c>
      <c r="L147" s="41">
        <v>876</v>
      </c>
      <c r="M147" s="4">
        <f t="shared" si="78"/>
        <v>1.070449246530816</v>
      </c>
    </row>
    <row r="148" spans="1:13">
      <c r="A148" s="43" t="s">
        <v>65</v>
      </c>
      <c r="B148" s="38">
        <v>0</v>
      </c>
      <c r="C148" s="2">
        <v>0</v>
      </c>
      <c r="D148" s="3">
        <v>0</v>
      </c>
      <c r="E148" s="38">
        <v>7</v>
      </c>
      <c r="F148" s="2">
        <v>2</v>
      </c>
      <c r="G148" s="3">
        <v>4088</v>
      </c>
      <c r="H148" s="38">
        <v>7</v>
      </c>
      <c r="I148" s="4">
        <f t="shared" si="76"/>
        <v>4.294478527607362</v>
      </c>
      <c r="J148" s="2">
        <v>2</v>
      </c>
      <c r="K148" s="4">
        <f t="shared" si="77"/>
        <v>3.3898305084745761</v>
      </c>
      <c r="L148" s="41">
        <v>4088</v>
      </c>
      <c r="M148" s="4">
        <f t="shared" si="78"/>
        <v>4.9954298171438074</v>
      </c>
    </row>
    <row r="149" spans="1:13">
      <c r="A149" s="43" t="s">
        <v>60</v>
      </c>
      <c r="B149" s="38">
        <v>10</v>
      </c>
      <c r="C149" s="2">
        <v>5</v>
      </c>
      <c r="D149" s="3">
        <v>3849.6</v>
      </c>
      <c r="E149" s="38">
        <v>4</v>
      </c>
      <c r="F149" s="2">
        <v>1</v>
      </c>
      <c r="G149" s="3">
        <v>2336</v>
      </c>
      <c r="H149" s="38">
        <v>14</v>
      </c>
      <c r="I149" s="4">
        <f t="shared" si="76"/>
        <v>8.5889570552147241</v>
      </c>
      <c r="J149" s="2">
        <v>6</v>
      </c>
      <c r="K149" s="4">
        <f t="shared" si="77"/>
        <v>10.16949152542373</v>
      </c>
      <c r="L149" s="41">
        <v>6185.6</v>
      </c>
      <c r="M149" s="4">
        <f t="shared" si="78"/>
        <v>7.5586425334943099</v>
      </c>
    </row>
    <row r="150" spans="1:13">
      <c r="A150" s="43" t="s">
        <v>61</v>
      </c>
      <c r="B150" s="38">
        <v>0</v>
      </c>
      <c r="C150" s="2">
        <v>0</v>
      </c>
      <c r="D150" s="3">
        <v>0</v>
      </c>
      <c r="E150" s="38">
        <v>4</v>
      </c>
      <c r="F150" s="2">
        <v>2</v>
      </c>
      <c r="G150" s="3">
        <v>2546</v>
      </c>
      <c r="H150" s="38">
        <v>4</v>
      </c>
      <c r="I150" s="4">
        <f t="shared" si="76"/>
        <v>2.4539877300613497</v>
      </c>
      <c r="J150" s="2">
        <v>2</v>
      </c>
      <c r="K150" s="4">
        <f t="shared" si="77"/>
        <v>3.3898305084745761</v>
      </c>
      <c r="L150" s="41">
        <v>2546</v>
      </c>
      <c r="M150" s="4">
        <f t="shared" si="78"/>
        <v>3.1111458694833987</v>
      </c>
    </row>
    <row r="151" spans="1:13">
      <c r="A151" s="43" t="s">
        <v>51</v>
      </c>
      <c r="B151" s="38">
        <v>0</v>
      </c>
      <c r="C151" s="2">
        <v>0</v>
      </c>
      <c r="D151" s="3">
        <v>0</v>
      </c>
      <c r="E151" s="38">
        <v>3</v>
      </c>
      <c r="F151" s="2">
        <v>1</v>
      </c>
      <c r="G151" s="3">
        <v>2382</v>
      </c>
      <c r="H151" s="38">
        <v>3</v>
      </c>
      <c r="I151" s="4">
        <f t="shared" si="76"/>
        <v>1.8404907975460123</v>
      </c>
      <c r="J151" s="2">
        <v>1</v>
      </c>
      <c r="K151" s="4">
        <f t="shared" si="77"/>
        <v>1.6949152542372881</v>
      </c>
      <c r="L151" s="41">
        <v>2382</v>
      </c>
      <c r="M151" s="4">
        <f t="shared" si="78"/>
        <v>2.9107421292653006</v>
      </c>
    </row>
    <row r="152" spans="1:13">
      <c r="A152" s="43" t="s">
        <v>52</v>
      </c>
      <c r="B152" s="38">
        <v>0</v>
      </c>
      <c r="C152" s="2">
        <v>0</v>
      </c>
      <c r="D152" s="3">
        <v>0</v>
      </c>
      <c r="E152" s="38">
        <v>3.5</v>
      </c>
      <c r="F152" s="2">
        <v>1</v>
      </c>
      <c r="G152" s="3">
        <v>2779</v>
      </c>
      <c r="H152" s="38">
        <v>3.5</v>
      </c>
      <c r="I152" s="4">
        <f t="shared" si="76"/>
        <v>2.147239263803681</v>
      </c>
      <c r="J152" s="2">
        <v>1</v>
      </c>
      <c r="K152" s="4">
        <f t="shared" si="77"/>
        <v>1.6949152542372881</v>
      </c>
      <c r="L152" s="41">
        <v>2779</v>
      </c>
      <c r="M152" s="4">
        <f t="shared" si="78"/>
        <v>3.3958658174761838</v>
      </c>
    </row>
    <row r="153" spans="1:13">
      <c r="A153" s="43" t="s">
        <v>53</v>
      </c>
      <c r="B153" s="38">
        <v>0</v>
      </c>
      <c r="C153" s="2">
        <v>0</v>
      </c>
      <c r="D153" s="3">
        <v>0</v>
      </c>
      <c r="E153" s="38">
        <v>8</v>
      </c>
      <c r="F153" s="2">
        <v>2</v>
      </c>
      <c r="G153" s="3">
        <v>5512</v>
      </c>
      <c r="H153" s="38">
        <v>8</v>
      </c>
      <c r="I153" s="4">
        <f t="shared" si="76"/>
        <v>4.9079754601226995</v>
      </c>
      <c r="J153" s="2">
        <v>2</v>
      </c>
      <c r="K153" s="4">
        <f t="shared" si="77"/>
        <v>3.3898305084745761</v>
      </c>
      <c r="L153" s="41">
        <v>5512</v>
      </c>
      <c r="M153" s="4">
        <f t="shared" si="78"/>
        <v>6.7355208297692437</v>
      </c>
    </row>
    <row r="154" spans="1:13">
      <c r="A154" s="43" t="s">
        <v>70</v>
      </c>
      <c r="B154" s="38">
        <v>0</v>
      </c>
      <c r="C154" s="2">
        <v>0</v>
      </c>
      <c r="D154" s="3">
        <v>0</v>
      </c>
      <c r="E154" s="38">
        <v>5</v>
      </c>
      <c r="F154" s="2">
        <v>3</v>
      </c>
      <c r="G154" s="3">
        <v>2086</v>
      </c>
      <c r="H154" s="38">
        <v>5</v>
      </c>
      <c r="I154" s="4">
        <f t="shared" si="76"/>
        <v>3.0674846625766872</v>
      </c>
      <c r="J154" s="2">
        <v>3</v>
      </c>
      <c r="K154" s="4">
        <f t="shared" si="77"/>
        <v>5.0847457627118651</v>
      </c>
      <c r="L154" s="41">
        <v>2086</v>
      </c>
      <c r="M154" s="4">
        <f t="shared" si="78"/>
        <v>2.5490378176521484</v>
      </c>
    </row>
    <row r="155" spans="1:13">
      <c r="A155" s="43" t="s">
        <v>62</v>
      </c>
      <c r="B155" s="38">
        <v>0</v>
      </c>
      <c r="C155" s="2">
        <v>0</v>
      </c>
      <c r="D155" s="3">
        <v>0</v>
      </c>
      <c r="E155" s="38">
        <v>1.5</v>
      </c>
      <c r="F155" s="2">
        <v>1</v>
      </c>
      <c r="G155" s="3">
        <v>459</v>
      </c>
      <c r="H155" s="38">
        <v>1.5</v>
      </c>
      <c r="I155" s="4">
        <f t="shared" si="76"/>
        <v>0.92024539877300615</v>
      </c>
      <c r="J155" s="2">
        <v>1</v>
      </c>
      <c r="K155" s="4">
        <f t="shared" si="77"/>
        <v>1.6949152542372881</v>
      </c>
      <c r="L155" s="41">
        <v>459</v>
      </c>
      <c r="M155" s="4">
        <f t="shared" si="78"/>
        <v>0.56088607780553024</v>
      </c>
    </row>
    <row r="156" spans="1:13" ht="15.75" thickBot="1">
      <c r="A156" s="43" t="s">
        <v>63</v>
      </c>
      <c r="B156" s="38">
        <v>0</v>
      </c>
      <c r="C156" s="2">
        <v>0</v>
      </c>
      <c r="D156" s="3">
        <v>0</v>
      </c>
      <c r="E156" s="38">
        <v>3.5</v>
      </c>
      <c r="F156" s="2">
        <v>1</v>
      </c>
      <c r="G156" s="3">
        <v>2044</v>
      </c>
      <c r="H156" s="38">
        <v>3.5</v>
      </c>
      <c r="I156" s="4">
        <f t="shared" si="76"/>
        <v>2.147239263803681</v>
      </c>
      <c r="J156" s="2">
        <v>1</v>
      </c>
      <c r="K156" s="4">
        <f t="shared" si="77"/>
        <v>1.6949152542372881</v>
      </c>
      <c r="L156" s="41">
        <v>2044</v>
      </c>
      <c r="M156" s="4">
        <f t="shared" si="78"/>
        <v>2.4977149085719037</v>
      </c>
    </row>
    <row r="157" spans="1:13" ht="15.75" thickBot="1">
      <c r="A157" s="10"/>
      <c r="B157" s="39">
        <f>SUM(B139:B156)</f>
        <v>55</v>
      </c>
      <c r="C157" s="39">
        <f t="shared" ref="C157:H157" si="79">SUM(C139:C156)</f>
        <v>17</v>
      </c>
      <c r="D157" s="42">
        <f t="shared" si="79"/>
        <v>19639.2</v>
      </c>
      <c r="E157" s="39">
        <f t="shared" si="79"/>
        <v>108</v>
      </c>
      <c r="F157" s="39">
        <f t="shared" si="79"/>
        <v>42</v>
      </c>
      <c r="G157" s="42">
        <f t="shared" si="79"/>
        <v>62195.6</v>
      </c>
      <c r="H157" s="39">
        <f t="shared" si="79"/>
        <v>163</v>
      </c>
      <c r="I157" s="42">
        <f t="shared" si="76"/>
        <v>100</v>
      </c>
      <c r="J157" s="35">
        <f>SUM(J139:J156)</f>
        <v>59</v>
      </c>
      <c r="K157" s="42">
        <f t="shared" si="77"/>
        <v>100</v>
      </c>
      <c r="L157" s="42">
        <f>SUM(L139:L156)</f>
        <v>81834.799999999988</v>
      </c>
      <c r="M157" s="42">
        <f t="shared" si="78"/>
        <v>100</v>
      </c>
    </row>
    <row r="158" spans="1:13" s="5" customFormat="1" ht="22.5" customHeight="1" thickBot="1">
      <c r="A158" s="46" t="s">
        <v>71</v>
      </c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</row>
    <row r="159" spans="1:13">
      <c r="A159" s="47" t="s">
        <v>0</v>
      </c>
      <c r="B159" s="49" t="s">
        <v>1</v>
      </c>
      <c r="C159" s="49"/>
      <c r="D159" s="49"/>
      <c r="E159" s="49" t="s">
        <v>2</v>
      </c>
      <c r="F159" s="49"/>
      <c r="G159" s="49"/>
      <c r="H159" s="49" t="s">
        <v>3</v>
      </c>
      <c r="I159" s="49"/>
      <c r="J159" s="49"/>
      <c r="K159" s="49"/>
      <c r="L159" s="49"/>
      <c r="M159" s="50"/>
    </row>
    <row r="160" spans="1:13" ht="27.75" customHeight="1" thickBot="1">
      <c r="A160" s="48"/>
      <c r="B160" s="6" t="s">
        <v>4</v>
      </c>
      <c r="C160" s="6" t="s">
        <v>5</v>
      </c>
      <c r="D160" s="7" t="s">
        <v>6</v>
      </c>
      <c r="E160" s="6" t="s">
        <v>4</v>
      </c>
      <c r="F160" s="6" t="s">
        <v>5</v>
      </c>
      <c r="G160" s="8" t="s">
        <v>6</v>
      </c>
      <c r="H160" s="6" t="s">
        <v>4</v>
      </c>
      <c r="I160" s="6" t="s">
        <v>7</v>
      </c>
      <c r="J160" s="6" t="s">
        <v>5</v>
      </c>
      <c r="K160" s="6" t="s">
        <v>7</v>
      </c>
      <c r="L160" s="8" t="s">
        <v>6</v>
      </c>
      <c r="M160" s="9" t="s">
        <v>7</v>
      </c>
    </row>
    <row r="161" spans="1:13">
      <c r="A161" s="43" t="s">
        <v>59</v>
      </c>
      <c r="B161" s="43">
        <v>0</v>
      </c>
      <c r="C161" s="43">
        <v>0</v>
      </c>
      <c r="D161" s="43">
        <v>0</v>
      </c>
      <c r="E161" s="43">
        <v>3</v>
      </c>
      <c r="F161" s="43">
        <v>1</v>
      </c>
      <c r="G161" s="44">
        <v>1752</v>
      </c>
      <c r="H161" s="43">
        <v>3</v>
      </c>
      <c r="I161" s="4">
        <f>(H161/H$178)*100</f>
        <v>1.0657193605683837</v>
      </c>
      <c r="J161" s="43">
        <v>1</v>
      </c>
      <c r="K161" s="4">
        <f>(J161/J$178)*100</f>
        <v>1.4705882352941175</v>
      </c>
      <c r="L161" s="44">
        <v>1752</v>
      </c>
      <c r="M161" s="4">
        <f>(L161/L$178)*100</f>
        <v>1.3442835149177488</v>
      </c>
    </row>
    <row r="162" spans="1:13">
      <c r="A162" s="43" t="s">
        <v>8</v>
      </c>
      <c r="B162" s="43">
        <v>55</v>
      </c>
      <c r="C162" s="43">
        <v>12</v>
      </c>
      <c r="D162" s="44">
        <v>16830</v>
      </c>
      <c r="E162" s="43">
        <v>5</v>
      </c>
      <c r="F162" s="43">
        <v>1</v>
      </c>
      <c r="G162" s="44">
        <v>1530</v>
      </c>
      <c r="H162" s="43">
        <v>60</v>
      </c>
      <c r="I162" s="4">
        <f t="shared" ref="I162:I177" si="80">(H162/H$178)*100</f>
        <v>21.314387211367674</v>
      </c>
      <c r="J162" s="43">
        <v>13</v>
      </c>
      <c r="K162" s="4">
        <f t="shared" ref="K162:K177" si="81">(J162/J$178)*100</f>
        <v>19.117647058823529</v>
      </c>
      <c r="L162" s="44">
        <v>18360</v>
      </c>
      <c r="M162" s="4">
        <f t="shared" ref="M162:M177" si="82">(L162/L$178)*100</f>
        <v>14.087354642631203</v>
      </c>
    </row>
    <row r="163" spans="1:13">
      <c r="A163" s="43" t="s">
        <v>35</v>
      </c>
      <c r="B163" s="43">
        <v>34</v>
      </c>
      <c r="C163" s="43">
        <v>8</v>
      </c>
      <c r="D163" s="44">
        <v>12484.8</v>
      </c>
      <c r="E163" s="43">
        <v>15</v>
      </c>
      <c r="F163" s="43">
        <v>5</v>
      </c>
      <c r="G163" s="44">
        <v>7370</v>
      </c>
      <c r="H163" s="43">
        <v>49</v>
      </c>
      <c r="I163" s="4">
        <f t="shared" si="80"/>
        <v>17.406749555950267</v>
      </c>
      <c r="J163" s="43">
        <v>13</v>
      </c>
      <c r="K163" s="4">
        <f t="shared" si="81"/>
        <v>19.117647058823529</v>
      </c>
      <c r="L163" s="44">
        <v>19854.8</v>
      </c>
      <c r="M163" s="4">
        <f t="shared" si="82"/>
        <v>15.234292426934315</v>
      </c>
    </row>
    <row r="164" spans="1:13">
      <c r="A164" s="43" t="s">
        <v>9</v>
      </c>
      <c r="B164" s="43">
        <v>10</v>
      </c>
      <c r="C164" s="43">
        <v>2</v>
      </c>
      <c r="D164" s="44">
        <v>3672</v>
      </c>
      <c r="E164" s="43">
        <v>0</v>
      </c>
      <c r="F164" s="43">
        <v>0</v>
      </c>
      <c r="G164" s="43">
        <v>0</v>
      </c>
      <c r="H164" s="43">
        <v>10</v>
      </c>
      <c r="I164" s="4">
        <f t="shared" si="80"/>
        <v>3.5523978685612785</v>
      </c>
      <c r="J164" s="43">
        <v>2</v>
      </c>
      <c r="K164" s="4">
        <f t="shared" si="81"/>
        <v>2.9411764705882351</v>
      </c>
      <c r="L164" s="44">
        <v>3672</v>
      </c>
      <c r="M164" s="4">
        <f t="shared" si="82"/>
        <v>2.8174709285262405</v>
      </c>
    </row>
    <row r="165" spans="1:13">
      <c r="A165" s="43" t="s">
        <v>36</v>
      </c>
      <c r="B165" s="43">
        <v>0</v>
      </c>
      <c r="C165" s="43">
        <v>0</v>
      </c>
      <c r="D165" s="43">
        <v>0</v>
      </c>
      <c r="E165" s="43">
        <v>4.5</v>
      </c>
      <c r="F165" s="43">
        <v>1</v>
      </c>
      <c r="G165" s="44">
        <v>2628</v>
      </c>
      <c r="H165" s="43">
        <v>4.5</v>
      </c>
      <c r="I165" s="4">
        <f t="shared" si="80"/>
        <v>1.5985790408525755</v>
      </c>
      <c r="J165" s="43">
        <v>1</v>
      </c>
      <c r="K165" s="4">
        <f t="shared" si="81"/>
        <v>1.4705882352941175</v>
      </c>
      <c r="L165" s="44">
        <v>2628</v>
      </c>
      <c r="M165" s="4">
        <f t="shared" si="82"/>
        <v>2.0164252723766229</v>
      </c>
    </row>
    <row r="166" spans="1:13">
      <c r="A166" s="43" t="s">
        <v>41</v>
      </c>
      <c r="B166" s="43">
        <v>27</v>
      </c>
      <c r="C166" s="43">
        <v>7</v>
      </c>
      <c r="D166" s="44">
        <v>9914.4</v>
      </c>
      <c r="E166" s="43">
        <v>7</v>
      </c>
      <c r="F166" s="43">
        <v>2</v>
      </c>
      <c r="G166" s="44">
        <v>4088</v>
      </c>
      <c r="H166" s="43">
        <v>34</v>
      </c>
      <c r="I166" s="4">
        <f t="shared" si="80"/>
        <v>12.078152753108348</v>
      </c>
      <c r="J166" s="43">
        <v>9</v>
      </c>
      <c r="K166" s="4">
        <f t="shared" si="81"/>
        <v>13.23529411764706</v>
      </c>
      <c r="L166" s="44">
        <v>14002.4</v>
      </c>
      <c r="M166" s="4">
        <f t="shared" si="82"/>
        <v>10.74383304182893</v>
      </c>
    </row>
    <row r="167" spans="1:13">
      <c r="A167" s="43" t="s">
        <v>42</v>
      </c>
      <c r="B167" s="43">
        <v>18</v>
      </c>
      <c r="C167" s="43">
        <v>3</v>
      </c>
      <c r="D167" s="44">
        <v>6609.6</v>
      </c>
      <c r="E167" s="43">
        <v>0</v>
      </c>
      <c r="F167" s="43">
        <v>0</v>
      </c>
      <c r="G167" s="43">
        <v>0</v>
      </c>
      <c r="H167" s="43">
        <v>18</v>
      </c>
      <c r="I167" s="4">
        <f t="shared" si="80"/>
        <v>6.3943161634103021</v>
      </c>
      <c r="J167" s="43">
        <v>3</v>
      </c>
      <c r="K167" s="4">
        <f t="shared" si="81"/>
        <v>4.4117647058823533</v>
      </c>
      <c r="L167" s="44">
        <v>6609.6</v>
      </c>
      <c r="M167" s="4">
        <f t="shared" si="82"/>
        <v>5.0714476713472338</v>
      </c>
    </row>
    <row r="168" spans="1:13">
      <c r="A168" s="43" t="s">
        <v>55</v>
      </c>
      <c r="B168" s="43">
        <v>20</v>
      </c>
      <c r="C168" s="43">
        <v>4</v>
      </c>
      <c r="D168" s="44">
        <v>7344</v>
      </c>
      <c r="E168" s="43">
        <v>0</v>
      </c>
      <c r="F168" s="43">
        <v>0</v>
      </c>
      <c r="G168" s="43">
        <v>0</v>
      </c>
      <c r="H168" s="43">
        <v>20</v>
      </c>
      <c r="I168" s="4">
        <f t="shared" si="80"/>
        <v>7.104795737122557</v>
      </c>
      <c r="J168" s="43">
        <v>4</v>
      </c>
      <c r="K168" s="4">
        <f t="shared" si="81"/>
        <v>5.8823529411764701</v>
      </c>
      <c r="L168" s="44">
        <v>7344</v>
      </c>
      <c r="M168" s="4">
        <f t="shared" si="82"/>
        <v>5.634941857052481</v>
      </c>
    </row>
    <row r="169" spans="1:13">
      <c r="A169" s="43" t="s">
        <v>33</v>
      </c>
      <c r="B169" s="43">
        <v>18</v>
      </c>
      <c r="C169" s="43">
        <v>4</v>
      </c>
      <c r="D169" s="44">
        <v>6609.6</v>
      </c>
      <c r="E169" s="43">
        <v>15.5</v>
      </c>
      <c r="F169" s="43">
        <v>4</v>
      </c>
      <c r="G169" s="44">
        <v>9052</v>
      </c>
      <c r="H169" s="43">
        <v>33.5</v>
      </c>
      <c r="I169" s="4">
        <f t="shared" si="80"/>
        <v>11.900532859680284</v>
      </c>
      <c r="J169" s="43">
        <v>8</v>
      </c>
      <c r="K169" s="4">
        <f t="shared" si="81"/>
        <v>11.76470588235294</v>
      </c>
      <c r="L169" s="44">
        <v>15661.6</v>
      </c>
      <c r="M169" s="4">
        <f t="shared" si="82"/>
        <v>12.016912498422268</v>
      </c>
    </row>
    <row r="170" spans="1:13">
      <c r="A170" s="43" t="s">
        <v>43</v>
      </c>
      <c r="B170" s="43">
        <v>0</v>
      </c>
      <c r="C170" s="43">
        <v>0</v>
      </c>
      <c r="D170" s="43">
        <v>0</v>
      </c>
      <c r="E170" s="43">
        <v>5.5</v>
      </c>
      <c r="F170" s="43">
        <v>2</v>
      </c>
      <c r="G170" s="44">
        <v>3212</v>
      </c>
      <c r="H170" s="43">
        <v>5.5</v>
      </c>
      <c r="I170" s="4">
        <f t="shared" si="80"/>
        <v>1.9538188277087036</v>
      </c>
      <c r="J170" s="43">
        <v>2</v>
      </c>
      <c r="K170" s="4">
        <f t="shared" si="81"/>
        <v>2.9411764705882351</v>
      </c>
      <c r="L170" s="44">
        <v>3212</v>
      </c>
      <c r="M170" s="4">
        <f t="shared" si="82"/>
        <v>2.4645197773492065</v>
      </c>
    </row>
    <row r="171" spans="1:13">
      <c r="A171" s="43" t="s">
        <v>65</v>
      </c>
      <c r="B171" s="43">
        <v>0</v>
      </c>
      <c r="C171" s="43">
        <v>0</v>
      </c>
      <c r="D171" s="43">
        <v>0</v>
      </c>
      <c r="E171" s="43">
        <v>4.5</v>
      </c>
      <c r="F171" s="43">
        <v>1</v>
      </c>
      <c r="G171" s="44">
        <v>3573</v>
      </c>
      <c r="H171" s="43">
        <v>4.5</v>
      </c>
      <c r="I171" s="4">
        <f t="shared" si="80"/>
        <v>1.5985790408525755</v>
      </c>
      <c r="J171" s="43">
        <v>1</v>
      </c>
      <c r="K171" s="4">
        <f t="shared" si="81"/>
        <v>1.4705882352941175</v>
      </c>
      <c r="L171" s="44">
        <v>3573</v>
      </c>
      <c r="M171" s="4">
        <f t="shared" si="82"/>
        <v>2.7415097025120532</v>
      </c>
    </row>
    <row r="172" spans="1:13">
      <c r="A172" s="43" t="s">
        <v>61</v>
      </c>
      <c r="B172" s="43">
        <v>0</v>
      </c>
      <c r="C172" s="43">
        <v>0</v>
      </c>
      <c r="D172" s="43">
        <v>0</v>
      </c>
      <c r="E172" s="43">
        <v>4</v>
      </c>
      <c r="F172" s="43">
        <v>1</v>
      </c>
      <c r="G172" s="44">
        <v>3176</v>
      </c>
      <c r="H172" s="43">
        <v>4</v>
      </c>
      <c r="I172" s="4">
        <f t="shared" si="80"/>
        <v>1.4209591474245116</v>
      </c>
      <c r="J172" s="43">
        <v>2</v>
      </c>
      <c r="K172" s="4">
        <f t="shared" si="81"/>
        <v>2.9411764705882351</v>
      </c>
      <c r="L172" s="44">
        <v>3176</v>
      </c>
      <c r="M172" s="4">
        <f t="shared" si="82"/>
        <v>2.4368975133440474</v>
      </c>
    </row>
    <row r="173" spans="1:13">
      <c r="A173" s="43" t="s">
        <v>52</v>
      </c>
      <c r="B173" s="43">
        <v>0</v>
      </c>
      <c r="C173" s="43">
        <v>0</v>
      </c>
      <c r="D173" s="43">
        <v>0</v>
      </c>
      <c r="E173" s="43">
        <v>7.5</v>
      </c>
      <c r="F173" s="43">
        <v>2</v>
      </c>
      <c r="G173" s="44">
        <v>5325</v>
      </c>
      <c r="H173" s="43">
        <v>7.5</v>
      </c>
      <c r="I173" s="4">
        <f t="shared" si="80"/>
        <v>2.6642984014209592</v>
      </c>
      <c r="J173" s="43">
        <v>2</v>
      </c>
      <c r="K173" s="4">
        <f t="shared" si="81"/>
        <v>2.9411764705882351</v>
      </c>
      <c r="L173" s="44">
        <v>5325</v>
      </c>
      <c r="M173" s="4">
        <f t="shared" si="82"/>
        <v>4.0857932174298019</v>
      </c>
    </row>
    <row r="174" spans="1:13">
      <c r="A174" s="43" t="s">
        <v>53</v>
      </c>
      <c r="B174" s="43">
        <v>0</v>
      </c>
      <c r="C174" s="43">
        <v>0</v>
      </c>
      <c r="D174" s="43">
        <v>0</v>
      </c>
      <c r="E174" s="43">
        <v>19.5</v>
      </c>
      <c r="F174" s="43">
        <v>4</v>
      </c>
      <c r="G174" s="44">
        <v>20612.25</v>
      </c>
      <c r="H174" s="43">
        <v>19.5</v>
      </c>
      <c r="I174" s="4">
        <f t="shared" si="80"/>
        <v>6.9271758436944939</v>
      </c>
      <c r="J174" s="43">
        <v>4</v>
      </c>
      <c r="K174" s="4">
        <f t="shared" si="81"/>
        <v>5.8823529411764701</v>
      </c>
      <c r="L174" s="44">
        <v>20612.25</v>
      </c>
      <c r="M174" s="4">
        <f t="shared" si="82"/>
        <v>15.815472534453978</v>
      </c>
    </row>
    <row r="175" spans="1:13">
      <c r="A175" s="43" t="s">
        <v>66</v>
      </c>
      <c r="B175" s="43">
        <v>0</v>
      </c>
      <c r="C175" s="43">
        <v>0</v>
      </c>
      <c r="D175" s="43">
        <v>0</v>
      </c>
      <c r="E175" s="43">
        <v>4.5</v>
      </c>
      <c r="F175" s="43">
        <v>1</v>
      </c>
      <c r="G175" s="44">
        <v>2628</v>
      </c>
      <c r="H175" s="43">
        <v>4.5</v>
      </c>
      <c r="I175" s="4">
        <f t="shared" si="80"/>
        <v>1.5985790408525755</v>
      </c>
      <c r="J175" s="43">
        <v>1</v>
      </c>
      <c r="K175" s="4">
        <f t="shared" si="81"/>
        <v>1.4705882352941175</v>
      </c>
      <c r="L175" s="44">
        <v>2628</v>
      </c>
      <c r="M175" s="4">
        <f t="shared" si="82"/>
        <v>2.0164252723766229</v>
      </c>
    </row>
    <row r="176" spans="1:13">
      <c r="A176" s="43" t="s">
        <v>72</v>
      </c>
      <c r="B176" s="43">
        <v>0</v>
      </c>
      <c r="C176" s="43">
        <v>0</v>
      </c>
      <c r="D176" s="43">
        <v>0</v>
      </c>
      <c r="E176" s="43">
        <v>1.5</v>
      </c>
      <c r="F176" s="43">
        <v>1</v>
      </c>
      <c r="G176" s="43">
        <v>459</v>
      </c>
      <c r="H176" s="43">
        <v>1.5</v>
      </c>
      <c r="I176" s="4">
        <f t="shared" si="80"/>
        <v>0.53285968028419184</v>
      </c>
      <c r="J176" s="43">
        <v>1</v>
      </c>
      <c r="K176" s="4">
        <f t="shared" si="81"/>
        <v>1.4705882352941175</v>
      </c>
      <c r="L176" s="43">
        <v>459</v>
      </c>
      <c r="M176" s="4">
        <f t="shared" si="82"/>
        <v>0.35218386606578006</v>
      </c>
    </row>
    <row r="177" spans="1:13" ht="15.75" thickBot="1">
      <c r="A177" s="43" t="s">
        <v>62</v>
      </c>
      <c r="B177" s="43">
        <v>0</v>
      </c>
      <c r="C177" s="43">
        <v>0</v>
      </c>
      <c r="D177" s="43">
        <v>0</v>
      </c>
      <c r="E177" s="43">
        <v>2.5</v>
      </c>
      <c r="F177" s="43">
        <v>1</v>
      </c>
      <c r="G177" s="44">
        <v>1460</v>
      </c>
      <c r="H177" s="43">
        <v>2.5</v>
      </c>
      <c r="I177" s="4">
        <f t="shared" si="80"/>
        <v>0.88809946714031962</v>
      </c>
      <c r="J177" s="43">
        <v>1</v>
      </c>
      <c r="K177" s="4">
        <f t="shared" si="81"/>
        <v>1.4705882352941175</v>
      </c>
      <c r="L177" s="44">
        <v>1460</v>
      </c>
      <c r="M177" s="4">
        <f t="shared" si="82"/>
        <v>1.1202362624314575</v>
      </c>
    </row>
    <row r="178" spans="1:13" ht="15.75" thickBot="1">
      <c r="A178" s="10"/>
      <c r="B178" s="39">
        <f>SUM(B160:B177)</f>
        <v>182</v>
      </c>
      <c r="C178" s="39">
        <f t="shared" ref="C178:H178" si="83">SUM(C160:C177)</f>
        <v>40</v>
      </c>
      <c r="D178" s="42">
        <f t="shared" si="83"/>
        <v>63464.4</v>
      </c>
      <c r="E178" s="39">
        <f>SUM(E161:E177)</f>
        <v>99.5</v>
      </c>
      <c r="F178" s="39">
        <f t="shared" si="83"/>
        <v>27</v>
      </c>
      <c r="G178" s="42">
        <f t="shared" si="83"/>
        <v>66865.25</v>
      </c>
      <c r="H178" s="39">
        <f t="shared" si="83"/>
        <v>281.5</v>
      </c>
      <c r="I178" s="42">
        <f>SUM(I161:I177)</f>
        <v>100</v>
      </c>
      <c r="J178" s="35">
        <f>SUM(J160:J177)</f>
        <v>68</v>
      </c>
      <c r="K178" s="42">
        <f>SUM(K161:K177)</f>
        <v>99.999999999999972</v>
      </c>
      <c r="L178" s="42">
        <f>SUM(L160:L177)</f>
        <v>130329.65000000001</v>
      </c>
      <c r="M178" s="42">
        <f>SUM(M161:M177)</f>
        <v>99.999999999999986</v>
      </c>
    </row>
    <row r="179" spans="1:13">
      <c r="A179" s="45" t="s">
        <v>10</v>
      </c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</row>
  </sheetData>
  <mergeCells count="66">
    <mergeCell ref="A135:M135"/>
    <mergeCell ref="A119:M119"/>
    <mergeCell ref="A120:A121"/>
    <mergeCell ref="B120:D120"/>
    <mergeCell ref="E120:G120"/>
    <mergeCell ref="H120:M120"/>
    <mergeCell ref="A97:M97"/>
    <mergeCell ref="A78:M78"/>
    <mergeCell ref="A79:A80"/>
    <mergeCell ref="B79:D79"/>
    <mergeCell ref="E79:G79"/>
    <mergeCell ref="H79:M79"/>
    <mergeCell ref="A63:M63"/>
    <mergeCell ref="A50:M50"/>
    <mergeCell ref="A51:A52"/>
    <mergeCell ref="B51:D51"/>
    <mergeCell ref="E51:G51"/>
    <mergeCell ref="H51:M51"/>
    <mergeCell ref="A35:M35"/>
    <mergeCell ref="A19:M19"/>
    <mergeCell ref="B9:D9"/>
    <mergeCell ref="E9:G9"/>
    <mergeCell ref="H9:M9"/>
    <mergeCell ref="A1:M1"/>
    <mergeCell ref="A2:M2"/>
    <mergeCell ref="A7:M7"/>
    <mergeCell ref="A3:A4"/>
    <mergeCell ref="B3:D3"/>
    <mergeCell ref="E3:G3"/>
    <mergeCell ref="H3:M3"/>
    <mergeCell ref="A8:M8"/>
    <mergeCell ref="A9:A10"/>
    <mergeCell ref="A20:M20"/>
    <mergeCell ref="A21:A22"/>
    <mergeCell ref="B21:D21"/>
    <mergeCell ref="E21:G21"/>
    <mergeCell ref="H21:M21"/>
    <mergeCell ref="A49:M49"/>
    <mergeCell ref="A36:M36"/>
    <mergeCell ref="A37:A38"/>
    <mergeCell ref="B37:D37"/>
    <mergeCell ref="E37:G37"/>
    <mergeCell ref="H37:M37"/>
    <mergeCell ref="A77:M77"/>
    <mergeCell ref="A64:M64"/>
    <mergeCell ref="A65:A66"/>
    <mergeCell ref="B65:D65"/>
    <mergeCell ref="E65:G65"/>
    <mergeCell ref="H65:M65"/>
    <mergeCell ref="A118:M118"/>
    <mergeCell ref="A98:M98"/>
    <mergeCell ref="A99:A100"/>
    <mergeCell ref="B99:D99"/>
    <mergeCell ref="E99:G99"/>
    <mergeCell ref="H99:M99"/>
    <mergeCell ref="A179:M179"/>
    <mergeCell ref="A136:M136"/>
    <mergeCell ref="A137:A138"/>
    <mergeCell ref="B137:D137"/>
    <mergeCell ref="E137:G137"/>
    <mergeCell ref="H137:M137"/>
    <mergeCell ref="A158:M158"/>
    <mergeCell ref="A159:A160"/>
    <mergeCell ref="B159:D159"/>
    <mergeCell ref="E159:G159"/>
    <mergeCell ref="H159:M159"/>
  </mergeCells>
  <pageMargins left="0.51181102362204722" right="0.51181102362204722" top="0.78740157480314965" bottom="0.78740157480314965" header="0.31496062992125984" footer="0.31496062992125984"/>
  <pageSetup paperSize="9" orientation="landscape" r:id="rId1"/>
  <ignoredErrors>
    <ignoredError sqref="L23:L33 J23:J33 J101 J102:J11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pane ySplit="1" topLeftCell="A10" activePane="bottomLeft" state="frozen"/>
      <selection pane="bottomLeft" activeCell="E13" sqref="E13"/>
    </sheetView>
  </sheetViews>
  <sheetFormatPr defaultRowHeight="15"/>
  <cols>
    <col min="1" max="1" width="14.7109375" customWidth="1"/>
    <col min="2" max="2" width="11.5703125" bestFit="1" customWidth="1"/>
    <col min="3" max="4" width="13.28515625" bestFit="1" customWidth="1"/>
    <col min="5" max="5" width="12.5703125" customWidth="1"/>
  </cols>
  <sheetData>
    <row r="1" spans="1:5" ht="36" customHeight="1">
      <c r="A1" s="28" t="s">
        <v>27</v>
      </c>
      <c r="B1" s="29" t="s">
        <v>26</v>
      </c>
      <c r="C1" s="29" t="s">
        <v>25</v>
      </c>
      <c r="D1" s="28" t="s">
        <v>13</v>
      </c>
      <c r="E1" s="29" t="s">
        <v>24</v>
      </c>
    </row>
    <row r="2" spans="1:5">
      <c r="A2" s="24" t="s">
        <v>28</v>
      </c>
      <c r="E2" s="25">
        <v>49607.59</v>
      </c>
    </row>
    <row r="3" spans="1:5">
      <c r="A3" s="26" t="s">
        <v>29</v>
      </c>
      <c r="E3" s="27">
        <v>69156.61</v>
      </c>
    </row>
    <row r="4" spans="1:5">
      <c r="A4" s="24" t="s">
        <v>30</v>
      </c>
      <c r="B4" s="30">
        <v>133</v>
      </c>
      <c r="C4" s="30">
        <v>58</v>
      </c>
      <c r="D4" s="30">
        <v>191</v>
      </c>
      <c r="E4" s="25">
        <v>61008.99</v>
      </c>
    </row>
    <row r="5" spans="1:5">
      <c r="A5" s="26" t="s">
        <v>39</v>
      </c>
      <c r="B5" s="30">
        <v>92.9</v>
      </c>
      <c r="C5" s="30">
        <v>63</v>
      </c>
      <c r="D5" s="30">
        <v>155.80000000000001</v>
      </c>
      <c r="E5" s="27">
        <v>55939.76</v>
      </c>
    </row>
    <row r="6" spans="1:5">
      <c r="A6" t="s">
        <v>32</v>
      </c>
      <c r="B6" s="17">
        <v>0</v>
      </c>
      <c r="C6" s="17">
        <v>1.5</v>
      </c>
      <c r="D6" s="17">
        <f t="shared" ref="D6:D17" si="0">SUM(B6:C6)</f>
        <v>1.5</v>
      </c>
      <c r="E6" s="15">
        <v>1191</v>
      </c>
    </row>
    <row r="7" spans="1:5">
      <c r="A7" t="s">
        <v>31</v>
      </c>
      <c r="B7" s="17">
        <v>40</v>
      </c>
      <c r="C7" s="17">
        <v>24.5</v>
      </c>
      <c r="D7" s="17">
        <f t="shared" si="0"/>
        <v>64.5</v>
      </c>
      <c r="E7" s="15">
        <v>25365.599999999999</v>
      </c>
    </row>
    <row r="8" spans="1:5">
      <c r="A8" s="16" t="s">
        <v>23</v>
      </c>
      <c r="B8" s="17">
        <v>70.5</v>
      </c>
      <c r="C8" s="17">
        <v>33.5</v>
      </c>
      <c r="D8" s="17">
        <f t="shared" si="0"/>
        <v>104</v>
      </c>
      <c r="E8" s="15">
        <v>48114.75</v>
      </c>
    </row>
    <row r="9" spans="1:5">
      <c r="A9" s="16" t="s">
        <v>22</v>
      </c>
      <c r="B9" s="17">
        <v>68</v>
      </c>
      <c r="C9" s="17">
        <v>34.5</v>
      </c>
      <c r="D9" s="17">
        <f t="shared" si="0"/>
        <v>102.5</v>
      </c>
      <c r="E9" s="15">
        <v>42679.199999999997</v>
      </c>
    </row>
    <row r="10" spans="1:5">
      <c r="A10" s="16" t="s">
        <v>21</v>
      </c>
      <c r="B10" s="17">
        <v>135</v>
      </c>
      <c r="C10" s="17">
        <v>14</v>
      </c>
      <c r="D10" s="17">
        <f t="shared" si="0"/>
        <v>149</v>
      </c>
      <c r="E10" s="15">
        <v>56105.8</v>
      </c>
    </row>
    <row r="11" spans="1:5">
      <c r="A11" t="s">
        <v>20</v>
      </c>
      <c r="B11" s="17">
        <v>93</v>
      </c>
      <c r="C11" s="17">
        <v>27.5</v>
      </c>
      <c r="D11" s="17">
        <f t="shared" si="0"/>
        <v>120.5</v>
      </c>
      <c r="E11" s="15">
        <v>45955.6</v>
      </c>
    </row>
    <row r="12" spans="1:5">
      <c r="A12" t="s">
        <v>19</v>
      </c>
      <c r="B12" s="17">
        <v>191</v>
      </c>
      <c r="C12" s="17">
        <v>33.5</v>
      </c>
      <c r="D12" s="17">
        <f t="shared" si="0"/>
        <v>224.5</v>
      </c>
      <c r="E12" s="15">
        <v>84125.2</v>
      </c>
    </row>
    <row r="13" spans="1:5">
      <c r="A13" t="s">
        <v>18</v>
      </c>
      <c r="B13" s="17"/>
      <c r="C13" s="17"/>
      <c r="D13" s="17">
        <f t="shared" si="0"/>
        <v>0</v>
      </c>
      <c r="E13" s="15"/>
    </row>
    <row r="14" spans="1:5">
      <c r="A14" t="s">
        <v>17</v>
      </c>
      <c r="B14" s="17"/>
      <c r="C14" s="17"/>
      <c r="D14" s="17">
        <f t="shared" si="0"/>
        <v>0</v>
      </c>
      <c r="E14" s="15"/>
    </row>
    <row r="15" spans="1:5">
      <c r="A15" t="s">
        <v>16</v>
      </c>
      <c r="B15" s="17"/>
      <c r="C15" s="17"/>
      <c r="D15" s="17">
        <f t="shared" si="0"/>
        <v>0</v>
      </c>
      <c r="E15" s="15"/>
    </row>
    <row r="16" spans="1:5">
      <c r="A16" t="s">
        <v>15</v>
      </c>
      <c r="B16" s="30"/>
      <c r="C16" s="30"/>
      <c r="D16" s="17">
        <f t="shared" si="0"/>
        <v>0</v>
      </c>
      <c r="E16" s="15"/>
    </row>
    <row r="17" spans="1:5">
      <c r="A17" t="s">
        <v>14</v>
      </c>
      <c r="B17" s="30"/>
      <c r="C17" s="30"/>
      <c r="D17" s="17">
        <f t="shared" si="0"/>
        <v>0</v>
      </c>
      <c r="E17" s="15"/>
    </row>
    <row r="18" spans="1:5">
      <c r="A18" s="18" t="s">
        <v>40</v>
      </c>
      <c r="B18" s="31">
        <f>AVERAGE(B6:B17)</f>
        <v>85.357142857142861</v>
      </c>
      <c r="C18" s="31">
        <f>AVERAGE(C6:C17)</f>
        <v>24.142857142857142</v>
      </c>
      <c r="D18" s="32">
        <f>SUM(B18:C18)</f>
        <v>109.5</v>
      </c>
      <c r="E18" s="19">
        <f>AVERAGE(E6:E17)</f>
        <v>43362.450000000004</v>
      </c>
    </row>
    <row r="19" spans="1:5">
      <c r="A19" s="20" t="s">
        <v>13</v>
      </c>
      <c r="B19" s="21">
        <f>SUM(B6:B18)</f>
        <v>682.85714285714289</v>
      </c>
      <c r="C19" s="21">
        <f>SUM(C6:C18)</f>
        <v>193.14285714285714</v>
      </c>
      <c r="D19" s="22">
        <f>SUM(B19:C19)</f>
        <v>876</v>
      </c>
      <c r="E19" s="23">
        <f>SUM(E6:E18)</f>
        <v>346899.60000000003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TABELA 19</vt:lpstr>
      <vt:lpstr>GRÁFICO TABELA 19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2013-09-19T19:34:15Z</cp:lastPrinted>
  <dcterms:created xsi:type="dcterms:W3CDTF">2013-04-10T20:02:21Z</dcterms:created>
  <dcterms:modified xsi:type="dcterms:W3CDTF">2016-01-20T20:23:13Z</dcterms:modified>
</cp:coreProperties>
</file>