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H135" i="1"/>
  <c r="H104"/>
  <c r="F104"/>
  <c r="B104"/>
  <c r="D13" i="4"/>
  <c r="D14"/>
  <c r="E135" i="1"/>
  <c r="D135"/>
  <c r="C135"/>
  <c r="B135"/>
  <c r="K135"/>
  <c r="J135"/>
  <c r="L135"/>
  <c r="M125" s="1"/>
  <c r="K127"/>
  <c r="I124"/>
  <c r="K124"/>
  <c r="K131"/>
  <c r="G135"/>
  <c r="F135"/>
  <c r="D12" i="4"/>
  <c r="H119" i="1"/>
  <c r="I109" s="1"/>
  <c r="G119"/>
  <c r="F119"/>
  <c r="E119"/>
  <c r="D119"/>
  <c r="C119"/>
  <c r="B119"/>
  <c r="J104"/>
  <c r="K88" s="1"/>
  <c r="K93"/>
  <c r="K97"/>
  <c r="K99"/>
  <c r="K101"/>
  <c r="K103"/>
  <c r="G104"/>
  <c r="E104"/>
  <c r="D104"/>
  <c r="C104"/>
  <c r="I88"/>
  <c r="E83"/>
  <c r="D11" i="4"/>
  <c r="D10"/>
  <c r="H83" i="1"/>
  <c r="I70" s="1"/>
  <c r="G83"/>
  <c r="D83"/>
  <c r="C83"/>
  <c r="B83"/>
  <c r="J83"/>
  <c r="K70" s="1"/>
  <c r="F83"/>
  <c r="H64"/>
  <c r="I61" s="1"/>
  <c r="C64"/>
  <c r="D64"/>
  <c r="E64"/>
  <c r="F64"/>
  <c r="G64"/>
  <c r="B64"/>
  <c r="J64"/>
  <c r="K61" s="1"/>
  <c r="D9" i="4"/>
  <c r="E55" i="1"/>
  <c r="B55"/>
  <c r="C55"/>
  <c r="F55"/>
  <c r="H55"/>
  <c r="I46" s="1"/>
  <c r="G55"/>
  <c r="D55"/>
  <c r="J55"/>
  <c r="K46" s="1"/>
  <c r="D8" i="4"/>
  <c r="J40" i="1"/>
  <c r="K34" s="1"/>
  <c r="H40"/>
  <c r="I33" s="1"/>
  <c r="G40"/>
  <c r="F40"/>
  <c r="E40"/>
  <c r="D40"/>
  <c r="C40"/>
  <c r="B40"/>
  <c r="D7" i="4"/>
  <c r="J28" i="1"/>
  <c r="K21" s="1"/>
  <c r="H28"/>
  <c r="I22" s="1"/>
  <c r="G28"/>
  <c r="F28"/>
  <c r="E28"/>
  <c r="D28"/>
  <c r="C28"/>
  <c r="B28"/>
  <c r="D6" i="4"/>
  <c r="D5"/>
  <c r="J16" i="1"/>
  <c r="K14" s="1"/>
  <c r="H16"/>
  <c r="G16"/>
  <c r="F16"/>
  <c r="E16"/>
  <c r="D16"/>
  <c r="C16"/>
  <c r="B16"/>
  <c r="B17" i="4"/>
  <c r="B18" s="1"/>
  <c r="C17"/>
  <c r="C18" s="1"/>
  <c r="E17"/>
  <c r="E18" s="1"/>
  <c r="B7" i="1"/>
  <c r="C7"/>
  <c r="D7"/>
  <c r="E7"/>
  <c r="F7"/>
  <c r="G7"/>
  <c r="H7"/>
  <c r="I6" s="1"/>
  <c r="J7"/>
  <c r="K5" s="1"/>
  <c r="M123" l="1"/>
  <c r="M134"/>
  <c r="M132"/>
  <c r="M130"/>
  <c r="M128"/>
  <c r="M126"/>
  <c r="M124"/>
  <c r="M135"/>
  <c r="M133"/>
  <c r="M131"/>
  <c r="M129"/>
  <c r="M127"/>
  <c r="K123"/>
  <c r="I123"/>
  <c r="I133"/>
  <c r="I131"/>
  <c r="I129"/>
  <c r="I127"/>
  <c r="I125"/>
  <c r="I134"/>
  <c r="I132"/>
  <c r="I130"/>
  <c r="I128"/>
  <c r="I126"/>
  <c r="K133"/>
  <c r="K129"/>
  <c r="K125"/>
  <c r="K134"/>
  <c r="K132"/>
  <c r="K130"/>
  <c r="K128"/>
  <c r="K126"/>
  <c r="I118"/>
  <c r="I116"/>
  <c r="I114"/>
  <c r="I112"/>
  <c r="I110"/>
  <c r="I108"/>
  <c r="I117"/>
  <c r="I115"/>
  <c r="I113"/>
  <c r="I111"/>
  <c r="L119"/>
  <c r="K95"/>
  <c r="K91"/>
  <c r="J119"/>
  <c r="L83"/>
  <c r="M69" s="1"/>
  <c r="I68"/>
  <c r="I79"/>
  <c r="I75"/>
  <c r="I71"/>
  <c r="K68"/>
  <c r="K79"/>
  <c r="I81"/>
  <c r="I77"/>
  <c r="I73"/>
  <c r="I69"/>
  <c r="K81"/>
  <c r="K77"/>
  <c r="K89"/>
  <c r="K75"/>
  <c r="K73"/>
  <c r="K71"/>
  <c r="K69"/>
  <c r="M82"/>
  <c r="M80"/>
  <c r="M78"/>
  <c r="M76"/>
  <c r="M74"/>
  <c r="M72"/>
  <c r="M70"/>
  <c r="I103"/>
  <c r="I101"/>
  <c r="I99"/>
  <c r="I97"/>
  <c r="I95"/>
  <c r="I93"/>
  <c r="I91"/>
  <c r="I89"/>
  <c r="K59"/>
  <c r="I82"/>
  <c r="I80"/>
  <c r="I78"/>
  <c r="I76"/>
  <c r="I74"/>
  <c r="I72"/>
  <c r="K82"/>
  <c r="K80"/>
  <c r="K78"/>
  <c r="K76"/>
  <c r="K74"/>
  <c r="K72"/>
  <c r="M68"/>
  <c r="M81"/>
  <c r="M79"/>
  <c r="M77"/>
  <c r="M75"/>
  <c r="M73"/>
  <c r="M71"/>
  <c r="I87"/>
  <c r="I102"/>
  <c r="I100"/>
  <c r="I98"/>
  <c r="I96"/>
  <c r="I94"/>
  <c r="I92"/>
  <c r="I90"/>
  <c r="K87"/>
  <c r="K102"/>
  <c r="K100"/>
  <c r="K98"/>
  <c r="K96"/>
  <c r="K94"/>
  <c r="K92"/>
  <c r="K90"/>
  <c r="L104"/>
  <c r="I62"/>
  <c r="K60"/>
  <c r="L64"/>
  <c r="M60" s="1"/>
  <c r="I59"/>
  <c r="I60"/>
  <c r="K62"/>
  <c r="M63"/>
  <c r="I63"/>
  <c r="K63"/>
  <c r="M59"/>
  <c r="I44"/>
  <c r="I53"/>
  <c r="I51"/>
  <c r="I49"/>
  <c r="I47"/>
  <c r="I45"/>
  <c r="K53"/>
  <c r="K51"/>
  <c r="K49"/>
  <c r="K47"/>
  <c r="K45"/>
  <c r="I54"/>
  <c r="I52"/>
  <c r="I50"/>
  <c r="I48"/>
  <c r="K44"/>
  <c r="K54"/>
  <c r="K52"/>
  <c r="K50"/>
  <c r="K48"/>
  <c r="L55"/>
  <c r="I32"/>
  <c r="I38"/>
  <c r="I36"/>
  <c r="I34"/>
  <c r="K32"/>
  <c r="K39"/>
  <c r="K37"/>
  <c r="K35"/>
  <c r="K33"/>
  <c r="L40"/>
  <c r="I39"/>
  <c r="I37"/>
  <c r="I35"/>
  <c r="K38"/>
  <c r="K36"/>
  <c r="K12"/>
  <c r="K6"/>
  <c r="K7" s="1"/>
  <c r="I27"/>
  <c r="I25"/>
  <c r="I23"/>
  <c r="I21"/>
  <c r="K26"/>
  <c r="K24"/>
  <c r="K22"/>
  <c r="I20"/>
  <c r="I26"/>
  <c r="I24"/>
  <c r="K20"/>
  <c r="K27"/>
  <c r="K25"/>
  <c r="K23"/>
  <c r="L28"/>
  <c r="I5"/>
  <c r="I7" s="1"/>
  <c r="I15"/>
  <c r="I13"/>
  <c r="L16"/>
  <c r="I12"/>
  <c r="I14"/>
  <c r="K15"/>
  <c r="K13"/>
  <c r="I28"/>
  <c r="L7"/>
  <c r="D18" i="4"/>
  <c r="D17"/>
  <c r="I135" i="1" l="1"/>
  <c r="M109"/>
  <c r="M111"/>
  <c r="M113"/>
  <c r="M115"/>
  <c r="M117"/>
  <c r="M108"/>
  <c r="M110"/>
  <c r="M112"/>
  <c r="M114"/>
  <c r="M116"/>
  <c r="M118"/>
  <c r="K109"/>
  <c r="K111"/>
  <c r="K113"/>
  <c r="K115"/>
  <c r="K117"/>
  <c r="K110"/>
  <c r="K112"/>
  <c r="K114"/>
  <c r="K116"/>
  <c r="K118"/>
  <c r="K108"/>
  <c r="I119"/>
  <c r="K28"/>
  <c r="I64"/>
  <c r="I83"/>
  <c r="M88"/>
  <c r="M90"/>
  <c r="M92"/>
  <c r="M94"/>
  <c r="M96"/>
  <c r="M98"/>
  <c r="M100"/>
  <c r="M102"/>
  <c r="M87"/>
  <c r="M89"/>
  <c r="M91"/>
  <c r="M93"/>
  <c r="M95"/>
  <c r="M97"/>
  <c r="M99"/>
  <c r="M101"/>
  <c r="M103"/>
  <c r="K104"/>
  <c r="I104"/>
  <c r="K16"/>
  <c r="I16"/>
  <c r="K64"/>
  <c r="M83"/>
  <c r="K83"/>
  <c r="M62"/>
  <c r="M61"/>
  <c r="I55"/>
  <c r="M46"/>
  <c r="M48"/>
  <c r="M50"/>
  <c r="M52"/>
  <c r="M54"/>
  <c r="M45"/>
  <c r="M47"/>
  <c r="M49"/>
  <c r="M51"/>
  <c r="M53"/>
  <c r="M44"/>
  <c r="K40"/>
  <c r="K55"/>
  <c r="M33"/>
  <c r="M35"/>
  <c r="M37"/>
  <c r="M39"/>
  <c r="M32"/>
  <c r="M34"/>
  <c r="M36"/>
  <c r="M38"/>
  <c r="M21"/>
  <c r="M23"/>
  <c r="M25"/>
  <c r="M27"/>
  <c r="M22"/>
  <c r="M24"/>
  <c r="M26"/>
  <c r="M20"/>
  <c r="I40"/>
  <c r="M6"/>
  <c r="M5"/>
  <c r="M14"/>
  <c r="M12"/>
  <c r="M15"/>
  <c r="M13"/>
  <c r="K119" l="1"/>
  <c r="M119"/>
  <c r="M104"/>
  <c r="M55"/>
  <c r="M64"/>
  <c r="M40"/>
  <c r="M16"/>
  <c r="M28"/>
  <c r="M7"/>
</calcChain>
</file>

<file path=xl/sharedStrings.xml><?xml version="1.0" encoding="utf-8"?>
<sst xmlns="http://schemas.openxmlformats.org/spreadsheetml/2006/main" count="298" uniqueCount="62">
  <si>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</si>
  <si>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</si>
  <si>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</si>
  <si>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</si>
  <si>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</si>
  <si>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</si>
  <si>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</si>
  <si>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</si>
  <si>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 xml:space="preserve">DIR. DE ADM. E FINANÇAS - DAF </t>
  </si>
  <si>
    <t xml:space="preserve">DIR. DE CONTR. DOS MUNICÍPIOS - DMU </t>
  </si>
  <si>
    <t xml:space="preserve">DIRETORIA DE ATIVIDADES ESPECIAIS - DAE </t>
  </si>
  <si>
    <t>FONTE: Diretoria de Administração e Finanças -  DAF</t>
  </si>
  <si>
    <t xml:space="preserve">GAB. DO PRESIDENTE - GAP </t>
  </si>
  <si>
    <t xml:space="preserve">GABINETE DE CONSELHEIROS - GAC 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</si>
  <si>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</si>
  <si>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</si>
  <si>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</si>
  <si>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</si>
  <si>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</si>
  <si>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</si>
  <si>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</si>
  <si>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</si>
  <si>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</si>
  <si>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</si>
  <si>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</si>
  <si>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</si>
  <si>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</si>
  <si>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</si>
  <si>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</si>
  <si>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</si>
  <si>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</si>
  <si>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</si>
  <si>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</si>
  <si>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</si>
  <si>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</si>
  <si>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Méd./Mês 2014</t>
  </si>
  <si>
    <t>Mês: Fev / 2014</t>
  </si>
  <si>
    <t>Mês: Jan / 2014</t>
  </si>
  <si>
    <t>Mês: Mar / 2014</t>
  </si>
  <si>
    <t xml:space="preserve">DIRETORIA DE CONTROLE DE ATOS DE PESSOAL (DAP) - DAP </t>
  </si>
  <si>
    <t xml:space="preserve">DIRETORIA DE CONTROLE DE LICITAÇÕES E CONTRATAÇÕES - DLC </t>
  </si>
  <si>
    <t xml:space="preserve">DIRETORIA DE INFORMÁTICA - DIN </t>
  </si>
  <si>
    <t xml:space="preserve">PRESIDÊNCIA (GAP) - ACOM - ACOM </t>
  </si>
  <si>
    <t>Mês: Abr / 2014</t>
  </si>
  <si>
    <t xml:space="preserve">DIR. DE CONTR. ADM. ESTADUAL - DCE </t>
  </si>
  <si>
    <t xml:space="preserve">GAB. PRESIDÊNCIA E COORD. GERAL - GAP/AUDI </t>
  </si>
  <si>
    <t>Mês: Maio / 2014</t>
  </si>
  <si>
    <t xml:space="preserve">CORPO DE AUDITORES - CORPO DE AUDITORES </t>
  </si>
  <si>
    <t xml:space="preserve">DIRETORIA DE CONTROLE DE ATOS DE PESSOAL - DAP </t>
  </si>
  <si>
    <t xml:space="preserve">DIRETORIA DE CONTROLE DE CONTAS DE GOVERNO (DCG) - DCG </t>
  </si>
  <si>
    <t xml:space="preserve">DIRETORIA GERAL DE PLANEJAMENTO E ADMINISTRAÇÃO (DGPA) - DGPA </t>
  </si>
  <si>
    <t>Mês:Junho / 2014</t>
  </si>
  <si>
    <t xml:space="preserve">DIR. DE PLANEJ. E PROJ. ESPECIAIS - DPE </t>
  </si>
  <si>
    <t xml:space="preserve">DIRETORIA DE GESTÃO DE PESSOAS (DGP) - DGP </t>
  </si>
  <si>
    <t xml:space="preserve">CONSULTORIA GERAL - COG </t>
  </si>
  <si>
    <t xml:space="preserve">PRESIDÊNCIA (GAP) - ICON </t>
  </si>
  <si>
    <t>Mês:Julho / 2014</t>
  </si>
  <si>
    <t>Mês: Agosto / 2014</t>
  </si>
  <si>
    <t xml:space="preserve">DIRETORIA GERAL DE CONTROLE EXTERNO (DGCE) - DGCE </t>
  </si>
  <si>
    <t xml:space="preserve">PRESIDÊNCIA (GAP) - OUVI - GAP/OUVI </t>
  </si>
  <si>
    <t>Mês: Setembro / 2014</t>
  </si>
  <si>
    <t>Mês: Outubro / 2014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</si>
</sst>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"/>
    <numFmt numFmtId="165" formatCode="#,##0.0_ ;\-#,##0.0\ "/>
    <numFmt numFmtId="166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indent="3"/>
    </xf>
    <xf numFmtId="43" fontId="4" fillId="0" borderId="0" xfId="1" applyFont="1" applyFill="1" applyBorder="1" applyAlignment="1"/>
    <xf numFmtId="2" fontId="4" fillId="0" borderId="0" xfId="0" applyNumberFormat="1" applyFo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2" fontId="2" fillId="7" borderId="8" xfId="0" applyNumberFormat="1" applyFont="1" applyFill="1" applyBorder="1" applyAlignment="1"/>
    <xf numFmtId="43" fontId="2" fillId="7" borderId="8" xfId="1" applyFont="1" applyFill="1" applyBorder="1" applyAlignment="1"/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2" xfId="1" applyNumberFormat="1" applyFont="1" applyFill="1" applyBorder="1" applyAlignment="1">
      <alignment horizontal="center"/>
    </xf>
    <xf numFmtId="43" fontId="0" fillId="6" borderId="12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2" fillId="7" borderId="8" xfId="0" applyFont="1" applyFill="1" applyBorder="1" applyAlignment="1">
      <alignment horizontal="right" indent="3"/>
    </xf>
    <xf numFmtId="164" fontId="4" fillId="0" borderId="0" xfId="0" applyNumberFormat="1" applyFont="1" applyAlignment="1">
      <alignment horizontal="right" indent="1"/>
    </xf>
    <xf numFmtId="2" fontId="2" fillId="7" borderId="8" xfId="0" applyNumberFormat="1" applyFont="1" applyFill="1" applyBorder="1" applyAlignment="1">
      <alignment horizontal="right" indent="1"/>
    </xf>
    <xf numFmtId="4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indent="2"/>
    </xf>
    <xf numFmtId="0" fontId="2" fillId="7" borderId="8" xfId="0" applyFont="1" applyFill="1" applyBorder="1" applyAlignment="1">
      <alignment horizontal="right" indent="2"/>
    </xf>
    <xf numFmtId="165" fontId="2" fillId="7" borderId="8" xfId="1" applyNumberFormat="1" applyFont="1" applyFill="1" applyBorder="1" applyAlignment="1">
      <alignment horizontal="right" indent="2"/>
    </xf>
    <xf numFmtId="165" fontId="2" fillId="7" borderId="8" xfId="1" applyNumberFormat="1" applyFont="1" applyFill="1" applyBorder="1" applyAlignment="1">
      <alignment horizontal="right" indent="1"/>
    </xf>
    <xf numFmtId="164" fontId="4" fillId="0" borderId="0" xfId="0" applyNumberFormat="1" applyFont="1" applyAlignment="1">
      <alignment horizontal="right" indent="2"/>
    </xf>
    <xf numFmtId="164" fontId="2" fillId="7" borderId="8" xfId="0" applyNumberFormat="1" applyFont="1" applyFill="1" applyBorder="1" applyAlignment="1">
      <alignment horizontal="right" indent="2"/>
    </xf>
    <xf numFmtId="43" fontId="2" fillId="7" borderId="8" xfId="1" applyFont="1" applyFill="1" applyBorder="1" applyAlignment="1">
      <alignment horizontal="right" indent="2"/>
    </xf>
    <xf numFmtId="166" fontId="2" fillId="7" borderId="8" xfId="1" applyNumberFormat="1" applyFont="1" applyFill="1" applyBorder="1" applyAlignment="1">
      <alignment horizontal="right" indent="1"/>
    </xf>
    <xf numFmtId="0" fontId="7" fillId="0" borderId="11" xfId="0" applyNumberFormat="1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43" fontId="0" fillId="0" borderId="0" xfId="0" applyNumberForma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 Out /</a:t>
            </a:r>
            <a:r>
              <a:rPr lang="en-US" sz="1000" b="0" i="1" baseline="0"/>
              <a:t> 2014</a:t>
            </a:r>
            <a:endParaRPr lang="en-US" sz="1000" b="0" i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19'!$A$5:$A$17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2014</c:v>
                </c:pt>
              </c:strCache>
            </c:strRef>
          </c:cat>
          <c:val>
            <c:numRef>
              <c:f>'GRÁFICO TABELA 19'!$B$5:$B$17</c:f>
              <c:numCache>
                <c:formatCode>0.0</c:formatCode>
                <c:ptCount val="13"/>
                <c:pt idx="0">
                  <c:v>0</c:v>
                </c:pt>
                <c:pt idx="1">
                  <c:v>50</c:v>
                </c:pt>
                <c:pt idx="2">
                  <c:v>61</c:v>
                </c:pt>
                <c:pt idx="3">
                  <c:v>90</c:v>
                </c:pt>
                <c:pt idx="4">
                  <c:v>187</c:v>
                </c:pt>
                <c:pt idx="5">
                  <c:v>54</c:v>
                </c:pt>
                <c:pt idx="6">
                  <c:v>122</c:v>
                </c:pt>
                <c:pt idx="7">
                  <c:v>132.5</c:v>
                </c:pt>
                <c:pt idx="8">
                  <c:v>143</c:v>
                </c:pt>
                <c:pt idx="9">
                  <c:v>133</c:v>
                </c:pt>
                <c:pt idx="12">
                  <c:v>97.25</c:v>
                </c:pt>
              </c:numCache>
            </c:numRef>
          </c:val>
        </c:ser>
        <c:ser>
          <c:idx val="1"/>
          <c:order val="1"/>
          <c:tx>
            <c:v>Outros fins</c:v>
          </c:tx>
          <c:cat>
            <c:strRef>
              <c:f>'GRÁFICO TABELA 19'!$A$5:$A$17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2014</c:v>
                </c:pt>
              </c:strCache>
            </c:strRef>
          </c:cat>
          <c:val>
            <c:numRef>
              <c:f>'GRÁFICO TABELA 19'!$C$5:$C$17</c:f>
              <c:numCache>
                <c:formatCode>0.0</c:formatCode>
                <c:ptCount val="13"/>
                <c:pt idx="0">
                  <c:v>4.5</c:v>
                </c:pt>
                <c:pt idx="1">
                  <c:v>6</c:v>
                </c:pt>
                <c:pt idx="2">
                  <c:v>21.5</c:v>
                </c:pt>
                <c:pt idx="3">
                  <c:v>47</c:v>
                </c:pt>
                <c:pt idx="4">
                  <c:v>35.5</c:v>
                </c:pt>
                <c:pt idx="5">
                  <c:v>19.5</c:v>
                </c:pt>
                <c:pt idx="6">
                  <c:v>194</c:v>
                </c:pt>
                <c:pt idx="7">
                  <c:v>158.5</c:v>
                </c:pt>
                <c:pt idx="8">
                  <c:v>47.5</c:v>
                </c:pt>
                <c:pt idx="9">
                  <c:v>106</c:v>
                </c:pt>
                <c:pt idx="12">
                  <c:v>64</c:v>
                </c:pt>
              </c:numCache>
            </c:numRef>
          </c:val>
        </c:ser>
        <c:marker val="1"/>
        <c:axId val="81829888"/>
        <c:axId val="81831424"/>
      </c:lineChart>
      <c:catAx>
        <c:axId val="81829888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1831424"/>
        <c:crosses val="autoZero"/>
        <c:auto val="1"/>
        <c:lblAlgn val="ctr"/>
        <c:lblOffset val="100"/>
      </c:catAx>
      <c:valAx>
        <c:axId val="81831424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1829888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</c:legend>
    <c:plotVisOnly val="1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41" footer="0.314960620000004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Out / 2014</a:t>
            </a:r>
          </a:p>
        </c:rich>
      </c:tx>
      <c:layout>
        <c:manualLayout>
          <c:xMode val="edge"/>
          <c:yMode val="edge"/>
          <c:x val="0.29776474093817767"/>
          <c:y val="3.261976526611441E-2"/>
        </c:manualLayout>
      </c:layout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25"/>
          <c:y val="0.20607860291973307"/>
          <c:w val="0.83058900719641182"/>
          <c:h val="0.67644897329011466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Val val="1"/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</c:dLbl>
            <c:dLbl>
              <c:idx val="2"/>
              <c:layout>
                <c:manualLayout>
                  <c:x val="2.5990908502997352E-3"/>
                  <c:y val="0.19979028316267933"/>
                </c:manualLayout>
              </c:layout>
              <c:showVal val="1"/>
            </c:dLbl>
            <c:dLbl>
              <c:idx val="3"/>
              <c:layout>
                <c:manualLayout>
                  <c:x val="2.5990908502997352E-3"/>
                  <c:y val="6.0763944628590937E-3"/>
                </c:manualLayout>
              </c:layout>
              <c:showVal val="1"/>
            </c:dLbl>
            <c:dLbl>
              <c:idx val="4"/>
              <c:layout>
                <c:manualLayout>
                  <c:x val="5.1981817005994687E-3"/>
                  <c:y val="7.6303602686122088E-2"/>
                </c:manualLayout>
              </c:layout>
              <c:showVal val="1"/>
            </c:dLbl>
            <c:dLbl>
              <c:idx val="5"/>
              <c:layout>
                <c:manualLayout>
                  <c:x val="2.5990908502997348E-3"/>
                  <c:y val="9.8059316603075264E-2"/>
                </c:manualLayout>
              </c:layout>
              <c:showVal val="1"/>
            </c:dLbl>
            <c:dLbl>
              <c:idx val="6"/>
              <c:layout>
                <c:manualLayout>
                  <c:x val="2.5990908502997352E-3"/>
                  <c:y val="0.22486062755805067"/>
                </c:manualLayout>
              </c:layout>
              <c:showVal val="1"/>
            </c:dLbl>
            <c:dLbl>
              <c:idx val="7"/>
              <c:layout>
                <c:manualLayout>
                  <c:x val="5.1981817005994687E-3"/>
                  <c:y val="0.29629629629629628"/>
                </c:manualLayout>
              </c:layout>
              <c:showVal val="1"/>
            </c:dLbl>
            <c:dLbl>
              <c:idx val="8"/>
              <c:layout>
                <c:manualLayout>
                  <c:x val="2.5990908502997348E-3"/>
                  <c:y val="5.2807418813385416E-2"/>
                </c:manualLayout>
              </c:layout>
              <c:showVal val="1"/>
            </c:dLbl>
            <c:dLbl>
              <c:idx val="9"/>
              <c:layout>
                <c:manualLayout>
                  <c:x val="5.1981817005994687E-3"/>
                  <c:y val="0.20043572984749636"/>
                </c:manualLayout>
              </c:layout>
              <c:showVal val="1"/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</c:dLbl>
            <c:dLbl>
              <c:idx val="11"/>
              <c:layout>
                <c:manualLayout>
                  <c:x val="2.5990908502997348E-3"/>
                  <c:y val="0.18348617962189329"/>
                </c:manualLayout>
              </c:layout>
              <c:showVal val="1"/>
            </c:dLbl>
            <c:dLbl>
              <c:idx val="12"/>
              <c:layout>
                <c:manualLayout>
                  <c:x val="2.5990908502997348E-3"/>
                  <c:y val="0.20155515373027566"/>
                </c:manualLayout>
              </c:layout>
              <c:showVal val="1"/>
            </c:dLbl>
            <c:dLbl>
              <c:idx val="15"/>
              <c:layout>
                <c:manualLayout>
                  <c:x val="2.5990908502997348E-3"/>
                  <c:y val="0.1794087089636289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'GRÁFICO TABELA 19'!$A$2:$A$17</c:f>
              <c:strCache>
                <c:ptCount val="16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MAIO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Méd./Mês 2014</c:v>
                </c:pt>
              </c:strCache>
            </c:strRef>
          </c:cat>
          <c:val>
            <c:numRef>
              <c:f>'GRÁFICO TABELA 19'!$E$2:$E$17</c:f>
              <c:numCache>
                <c:formatCode>_-* #,##0.00_-;\-* #,##0.00_-;_-* "-"??_-;_-@_-</c:formatCode>
                <c:ptCount val="16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1947</c:v>
                </c:pt>
                <c:pt idx="4">
                  <c:v>17509.8</c:v>
                </c:pt>
                <c:pt idx="5">
                  <c:v>30068.97</c:v>
                </c:pt>
                <c:pt idx="6">
                  <c:v>45648.3</c:v>
                </c:pt>
                <c:pt idx="7">
                  <c:v>66326.100000000006</c:v>
                </c:pt>
                <c:pt idx="8">
                  <c:v>19937.8</c:v>
                </c:pt>
                <c:pt idx="9">
                  <c:v>85447</c:v>
                </c:pt>
                <c:pt idx="10">
                  <c:v>109767.5</c:v>
                </c:pt>
                <c:pt idx="11">
                  <c:v>68451.8</c:v>
                </c:pt>
                <c:pt idx="12">
                  <c:v>114759.42</c:v>
                </c:pt>
                <c:pt idx="15">
                  <c:v>55986.368999999992</c:v>
                </c:pt>
              </c:numCache>
            </c:numRef>
          </c:val>
        </c:ser>
        <c:shape val="cylinder"/>
        <c:axId val="81848576"/>
        <c:axId val="89079808"/>
        <c:axId val="0"/>
      </c:bar3DChart>
      <c:catAx>
        <c:axId val="81848576"/>
        <c:scaling>
          <c:orientation val="minMax"/>
        </c:scaling>
        <c:axPos val="b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89079808"/>
        <c:crosses val="autoZero"/>
        <c:auto val="1"/>
        <c:lblAlgn val="ctr"/>
        <c:lblOffset val="100"/>
      </c:catAx>
      <c:valAx>
        <c:axId val="89079808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1848576"/>
        <c:crosses val="autoZero"/>
        <c:crossBetween val="between"/>
      </c:valAx>
    </c:plotArea>
    <c:plotVisOnly val="1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19</xdr:row>
      <xdr:rowOff>76199</xdr:rowOff>
    </xdr:from>
    <xdr:to>
      <xdr:col>6</xdr:col>
      <xdr:colOff>380999</xdr:colOff>
      <xdr:row>35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19</xdr:row>
      <xdr:rowOff>104774</xdr:rowOff>
    </xdr:from>
    <xdr:to>
      <xdr:col>15</xdr:col>
      <xdr:colOff>352424</xdr:colOff>
      <xdr:row>35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9"/>
  <sheetViews>
    <sheetView tabSelected="1" topLeftCell="A112" workbookViewId="0">
      <selection activeCell="D137" sqref="D137:D140"/>
    </sheetView>
  </sheetViews>
  <sheetFormatPr defaultRowHeight="15"/>
  <cols>
    <col min="1" max="1" width="51.85546875" bestFit="1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12" max="12" width="11.7109375" customWidth="1"/>
  </cols>
  <sheetData>
    <row r="1" spans="1:13" ht="30" customHeight="1">
      <c r="A1" s="53" t="s">
        <v>14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s="5" customFormat="1" ht="22.5" customHeight="1" thickBot="1">
      <c r="A2" s="48" t="s">
        <v>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>
      <c r="A3" s="49" t="s">
        <v>0</v>
      </c>
      <c r="B3" s="51" t="s">
        <v>1</v>
      </c>
      <c r="C3" s="51"/>
      <c r="D3" s="51"/>
      <c r="E3" s="51" t="s">
        <v>2</v>
      </c>
      <c r="F3" s="51"/>
      <c r="G3" s="51"/>
      <c r="H3" s="51" t="s">
        <v>3</v>
      </c>
      <c r="I3" s="51"/>
      <c r="J3" s="51"/>
      <c r="K3" s="51"/>
      <c r="L3" s="51"/>
      <c r="M3" s="52"/>
    </row>
    <row r="4" spans="1:13" ht="27.75" customHeight="1" thickBot="1">
      <c r="A4" s="50"/>
      <c r="B4" s="6" t="s">
        <v>4</v>
      </c>
      <c r="C4" s="6" t="s">
        <v>5</v>
      </c>
      <c r="D4" s="7" t="s">
        <v>6</v>
      </c>
      <c r="E4" s="6" t="s">
        <v>4</v>
      </c>
      <c r="F4" s="6" t="s">
        <v>5</v>
      </c>
      <c r="G4" s="8" t="s">
        <v>6</v>
      </c>
      <c r="H4" s="6" t="s">
        <v>4</v>
      </c>
      <c r="I4" s="6" t="s">
        <v>7</v>
      </c>
      <c r="J4" s="6" t="s">
        <v>5</v>
      </c>
      <c r="K4" s="6" t="s">
        <v>7</v>
      </c>
      <c r="L4" s="8" t="s">
        <v>6</v>
      </c>
      <c r="M4" s="9" t="s">
        <v>7</v>
      </c>
    </row>
    <row r="5" spans="1:13">
      <c r="A5" s="1" t="s">
        <v>9</v>
      </c>
      <c r="B5" s="33">
        <v>0</v>
      </c>
      <c r="C5" s="33">
        <v>0</v>
      </c>
      <c r="D5" s="3">
        <v>0</v>
      </c>
      <c r="E5" s="34">
        <v>4</v>
      </c>
      <c r="F5" s="33">
        <v>2</v>
      </c>
      <c r="G5" s="3">
        <v>1852</v>
      </c>
      <c r="H5" s="34">
        <v>4</v>
      </c>
      <c r="I5" s="4">
        <f>+(H5/H$7)*100</f>
        <v>88.888888888888886</v>
      </c>
      <c r="J5" s="33">
        <v>2</v>
      </c>
      <c r="K5" s="4">
        <f>+(J5/J$7)*100</f>
        <v>66.666666666666657</v>
      </c>
      <c r="L5" s="3">
        <v>1852</v>
      </c>
      <c r="M5" s="4">
        <f>+(L5/L$7)*100</f>
        <v>95.120698510529024</v>
      </c>
    </row>
    <row r="6" spans="1:13" ht="15.75" thickBot="1">
      <c r="A6" s="1" t="s">
        <v>12</v>
      </c>
      <c r="B6" s="33">
        <v>0</v>
      </c>
      <c r="C6" s="33">
        <v>0</v>
      </c>
      <c r="D6" s="3">
        <v>0</v>
      </c>
      <c r="E6" s="34">
        <v>0.5</v>
      </c>
      <c r="F6" s="33">
        <v>1</v>
      </c>
      <c r="G6" s="3">
        <v>95</v>
      </c>
      <c r="H6" s="34">
        <v>0.5</v>
      </c>
      <c r="I6" s="4">
        <f>+(H6/H$7)*100</f>
        <v>11.111111111111111</v>
      </c>
      <c r="J6" s="33">
        <v>1</v>
      </c>
      <c r="K6" s="4">
        <f>+(J6/J$7)*100</f>
        <v>33.333333333333329</v>
      </c>
      <c r="L6" s="3">
        <v>95</v>
      </c>
      <c r="M6" s="4">
        <f>+(L6/L$7)*100</f>
        <v>4.879301489470981</v>
      </c>
    </row>
    <row r="7" spans="1:13" ht="15.75" thickBot="1">
      <c r="A7" s="10" t="s">
        <v>3</v>
      </c>
      <c r="B7" s="11">
        <f t="shared" ref="B7:K7" si="0">SUM(B5:B6)</f>
        <v>0</v>
      </c>
      <c r="C7" s="11">
        <f t="shared" si="0"/>
        <v>0</v>
      </c>
      <c r="D7" s="12">
        <f t="shared" si="0"/>
        <v>0</v>
      </c>
      <c r="E7" s="11">
        <f t="shared" si="0"/>
        <v>4.5</v>
      </c>
      <c r="F7" s="11">
        <f t="shared" si="0"/>
        <v>3</v>
      </c>
      <c r="G7" s="12">
        <f t="shared" si="0"/>
        <v>1947</v>
      </c>
      <c r="H7" s="11">
        <f t="shared" si="0"/>
        <v>4.5</v>
      </c>
      <c r="I7" s="13">
        <f t="shared" si="0"/>
        <v>100</v>
      </c>
      <c r="J7" s="11">
        <f t="shared" si="0"/>
        <v>3</v>
      </c>
      <c r="K7" s="13">
        <f t="shared" si="0"/>
        <v>99.999999999999986</v>
      </c>
      <c r="L7" s="14">
        <f t="shared" ref="L7" si="1">G7+D7</f>
        <v>1947</v>
      </c>
      <c r="M7" s="13">
        <f>SUM(M5:M6)</f>
        <v>100</v>
      </c>
    </row>
    <row r="8" spans="1:13">
      <c r="A8" s="47" t="s">
        <v>11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1:13" s="5" customFormat="1" ht="22.5" customHeight="1" thickBot="1">
      <c r="A9" s="48" t="s">
        <v>36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3">
      <c r="A10" s="49" t="s">
        <v>0</v>
      </c>
      <c r="B10" s="51" t="s">
        <v>1</v>
      </c>
      <c r="C10" s="51"/>
      <c r="D10" s="51"/>
      <c r="E10" s="51" t="s">
        <v>2</v>
      </c>
      <c r="F10" s="51"/>
      <c r="G10" s="51"/>
      <c r="H10" s="51" t="s">
        <v>3</v>
      </c>
      <c r="I10" s="51"/>
      <c r="J10" s="51"/>
      <c r="K10" s="51"/>
      <c r="L10" s="51"/>
      <c r="M10" s="52"/>
    </row>
    <row r="11" spans="1:13" ht="27.75" customHeight="1" thickBot="1">
      <c r="A11" s="50"/>
      <c r="B11" s="6" t="s">
        <v>4</v>
      </c>
      <c r="C11" s="6" t="s">
        <v>5</v>
      </c>
      <c r="D11" s="7" t="s">
        <v>6</v>
      </c>
      <c r="E11" s="6" t="s">
        <v>4</v>
      </c>
      <c r="F11" s="6" t="s">
        <v>5</v>
      </c>
      <c r="G11" s="8" t="s">
        <v>6</v>
      </c>
      <c r="H11" s="6" t="s">
        <v>4</v>
      </c>
      <c r="I11" s="6" t="s">
        <v>7</v>
      </c>
      <c r="J11" s="6" t="s">
        <v>5</v>
      </c>
      <c r="K11" s="6" t="s">
        <v>7</v>
      </c>
      <c r="L11" s="8" t="s">
        <v>6</v>
      </c>
      <c r="M11" s="9" t="s">
        <v>7</v>
      </c>
    </row>
    <row r="12" spans="1:13">
      <c r="A12" s="1" t="s">
        <v>8</v>
      </c>
      <c r="B12" s="2">
        <v>7</v>
      </c>
      <c r="C12" s="2">
        <v>4</v>
      </c>
      <c r="D12" s="3">
        <v>1596</v>
      </c>
      <c r="E12" s="2">
        <v>0</v>
      </c>
      <c r="F12" s="2">
        <v>0</v>
      </c>
      <c r="G12" s="3">
        <v>0</v>
      </c>
      <c r="H12" s="2">
        <v>7</v>
      </c>
      <c r="I12" s="36">
        <f>(H12/H$16)*100</f>
        <v>12.5</v>
      </c>
      <c r="J12" s="2">
        <v>4</v>
      </c>
      <c r="K12" s="36">
        <f>(J12/J$16)*100</f>
        <v>23.52941176470588</v>
      </c>
      <c r="L12" s="3">
        <v>1596</v>
      </c>
      <c r="M12" s="36">
        <f>(L12/L$16)*100</f>
        <v>9.1148956584312781</v>
      </c>
    </row>
    <row r="13" spans="1:13">
      <c r="A13" s="1" t="s">
        <v>10</v>
      </c>
      <c r="B13" s="2">
        <v>43</v>
      </c>
      <c r="C13" s="2">
        <v>11</v>
      </c>
      <c r="D13" s="3">
        <v>12280.8</v>
      </c>
      <c r="E13" s="2">
        <v>0</v>
      </c>
      <c r="F13" s="2">
        <v>0</v>
      </c>
      <c r="G13" s="3">
        <v>0</v>
      </c>
      <c r="H13" s="2">
        <v>43</v>
      </c>
      <c r="I13" s="36">
        <f t="shared" ref="I13:I15" si="2">(H13/H$16)*100</f>
        <v>76.785714285714292</v>
      </c>
      <c r="J13" s="2">
        <v>11</v>
      </c>
      <c r="K13" s="36">
        <f t="shared" ref="K13:M15" si="3">(J13/J$16)*100</f>
        <v>64.705882352941174</v>
      </c>
      <c r="L13" s="3">
        <v>12280.8</v>
      </c>
      <c r="M13" s="36">
        <f t="shared" si="3"/>
        <v>70.136723434876473</v>
      </c>
    </row>
    <row r="14" spans="1:13">
      <c r="A14" s="1" t="s">
        <v>12</v>
      </c>
      <c r="B14" s="2">
        <v>0</v>
      </c>
      <c r="C14" s="2">
        <v>0</v>
      </c>
      <c r="D14" s="3">
        <v>0</v>
      </c>
      <c r="E14" s="2">
        <v>3</v>
      </c>
      <c r="F14" s="2">
        <v>1</v>
      </c>
      <c r="G14" s="3">
        <v>1251</v>
      </c>
      <c r="H14" s="2">
        <v>3</v>
      </c>
      <c r="I14" s="36">
        <f t="shared" si="2"/>
        <v>5.3571428571428568</v>
      </c>
      <c r="J14" s="2">
        <v>1</v>
      </c>
      <c r="K14" s="36">
        <f t="shared" si="3"/>
        <v>5.8823529411764701</v>
      </c>
      <c r="L14" s="3">
        <v>1251</v>
      </c>
      <c r="M14" s="36">
        <f t="shared" si="3"/>
        <v>7.1445704691087286</v>
      </c>
    </row>
    <row r="15" spans="1:13" ht="15.75" thickBot="1">
      <c r="A15" s="1" t="s">
        <v>13</v>
      </c>
      <c r="B15" s="2">
        <v>0</v>
      </c>
      <c r="C15" s="2">
        <v>0</v>
      </c>
      <c r="D15" s="3">
        <v>0</v>
      </c>
      <c r="E15" s="2">
        <v>3</v>
      </c>
      <c r="F15" s="2">
        <v>1</v>
      </c>
      <c r="G15" s="3">
        <v>2382</v>
      </c>
      <c r="H15" s="2">
        <v>3</v>
      </c>
      <c r="I15" s="36">
        <f t="shared" si="2"/>
        <v>5.3571428571428568</v>
      </c>
      <c r="J15" s="2">
        <v>1</v>
      </c>
      <c r="K15" s="36">
        <f t="shared" si="3"/>
        <v>5.8823529411764701</v>
      </c>
      <c r="L15" s="3">
        <v>2382</v>
      </c>
      <c r="M15" s="36">
        <f t="shared" si="3"/>
        <v>13.603810437583524</v>
      </c>
    </row>
    <row r="16" spans="1:13" ht="15.75" thickBot="1">
      <c r="A16" s="10" t="s">
        <v>3</v>
      </c>
      <c r="B16" s="35">
        <f t="shared" ref="B16:K16" si="4">SUM(B12:B15)</f>
        <v>50</v>
      </c>
      <c r="C16" s="35">
        <f t="shared" si="4"/>
        <v>15</v>
      </c>
      <c r="D16" s="12">
        <f t="shared" si="4"/>
        <v>13876.8</v>
      </c>
      <c r="E16" s="35">
        <f t="shared" si="4"/>
        <v>6</v>
      </c>
      <c r="F16" s="35">
        <f t="shared" si="4"/>
        <v>2</v>
      </c>
      <c r="G16" s="12">
        <f t="shared" si="4"/>
        <v>3633</v>
      </c>
      <c r="H16" s="35">
        <f t="shared" si="4"/>
        <v>56</v>
      </c>
      <c r="I16" s="37">
        <f t="shared" si="4"/>
        <v>100.00000000000001</v>
      </c>
      <c r="J16" s="35">
        <f t="shared" si="4"/>
        <v>17</v>
      </c>
      <c r="K16" s="37">
        <f t="shared" si="4"/>
        <v>99.999999999999986</v>
      </c>
      <c r="L16" s="14">
        <f t="shared" ref="L16" si="5">G16+D16</f>
        <v>17509.8</v>
      </c>
      <c r="M16" s="37">
        <f>SUM(M12:M15)</f>
        <v>100</v>
      </c>
    </row>
    <row r="17" spans="1:13" s="5" customFormat="1" ht="22.5" customHeight="1" thickBot="1">
      <c r="A17" s="48" t="s">
        <v>38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 spans="1:13">
      <c r="A18" s="49" t="s">
        <v>0</v>
      </c>
      <c r="B18" s="51" t="s">
        <v>1</v>
      </c>
      <c r="C18" s="51"/>
      <c r="D18" s="51"/>
      <c r="E18" s="51" t="s">
        <v>2</v>
      </c>
      <c r="F18" s="51"/>
      <c r="G18" s="51"/>
      <c r="H18" s="51" t="s">
        <v>3</v>
      </c>
      <c r="I18" s="51"/>
      <c r="J18" s="51"/>
      <c r="K18" s="51"/>
      <c r="L18" s="51"/>
      <c r="M18" s="52"/>
    </row>
    <row r="19" spans="1:13" ht="27.75" customHeight="1" thickBot="1">
      <c r="A19" s="50"/>
      <c r="B19" s="6" t="s">
        <v>4</v>
      </c>
      <c r="C19" s="6" t="s">
        <v>5</v>
      </c>
      <c r="D19" s="7" t="s">
        <v>6</v>
      </c>
      <c r="E19" s="6" t="s">
        <v>4</v>
      </c>
      <c r="F19" s="6" t="s">
        <v>5</v>
      </c>
      <c r="G19" s="8" t="s">
        <v>6</v>
      </c>
      <c r="H19" s="6" t="s">
        <v>4</v>
      </c>
      <c r="I19" s="6" t="s">
        <v>7</v>
      </c>
      <c r="J19" s="6" t="s">
        <v>5</v>
      </c>
      <c r="K19" s="6" t="s">
        <v>7</v>
      </c>
      <c r="L19" s="8" t="s">
        <v>6</v>
      </c>
      <c r="M19" s="9" t="s">
        <v>7</v>
      </c>
    </row>
    <row r="20" spans="1:13">
      <c r="A20" s="1" t="s">
        <v>8</v>
      </c>
      <c r="B20" s="2">
        <v>15</v>
      </c>
      <c r="C20" s="2">
        <v>4</v>
      </c>
      <c r="D20" s="3">
        <v>3420</v>
      </c>
      <c r="E20" s="2">
        <v>0</v>
      </c>
      <c r="F20" s="2">
        <v>0</v>
      </c>
      <c r="G20" s="3">
        <v>0</v>
      </c>
      <c r="H20" s="2">
        <v>15</v>
      </c>
      <c r="I20" s="36">
        <f>(H20/H$28)*100</f>
        <v>18.181818181818183</v>
      </c>
      <c r="J20" s="2">
        <v>4</v>
      </c>
      <c r="K20" s="36">
        <f>(J20/J$28)*100</f>
        <v>15.384615384615385</v>
      </c>
      <c r="L20" s="3">
        <v>3420</v>
      </c>
      <c r="M20" s="36">
        <f>(L20/L$28)*100</f>
        <v>11.373851515366171</v>
      </c>
    </row>
    <row r="21" spans="1:13">
      <c r="A21" s="1" t="s">
        <v>9</v>
      </c>
      <c r="B21" s="2">
        <v>11</v>
      </c>
      <c r="C21" s="2">
        <v>4</v>
      </c>
      <c r="D21" s="3">
        <v>3159</v>
      </c>
      <c r="E21" s="2">
        <v>4</v>
      </c>
      <c r="F21" s="2">
        <v>3</v>
      </c>
      <c r="G21" s="3">
        <v>1518</v>
      </c>
      <c r="H21" s="2">
        <v>15</v>
      </c>
      <c r="I21" s="36">
        <f t="shared" ref="I21:I27" si="6">(H21/H$28)*100</f>
        <v>18.181818181818183</v>
      </c>
      <c r="J21" s="2">
        <v>7</v>
      </c>
      <c r="K21" s="36">
        <f t="shared" ref="K21:K27" si="7">(J21/J$28)*100</f>
        <v>26.923076923076923</v>
      </c>
      <c r="L21" s="3">
        <v>4677</v>
      </c>
      <c r="M21" s="36">
        <f t="shared" ref="M21:M27" si="8">(L21/L$28)*100</f>
        <v>15.55424080039988</v>
      </c>
    </row>
    <row r="22" spans="1:13">
      <c r="A22" s="1" t="s">
        <v>10</v>
      </c>
      <c r="B22" s="2">
        <v>10</v>
      </c>
      <c r="C22" s="2">
        <v>4</v>
      </c>
      <c r="D22" s="3">
        <v>2856</v>
      </c>
      <c r="E22" s="2">
        <v>0</v>
      </c>
      <c r="F22" s="2">
        <v>0</v>
      </c>
      <c r="G22" s="3">
        <v>0</v>
      </c>
      <c r="H22" s="2">
        <v>10</v>
      </c>
      <c r="I22" s="36">
        <f t="shared" si="6"/>
        <v>12.121212121212121</v>
      </c>
      <c r="J22" s="2">
        <v>4</v>
      </c>
      <c r="K22" s="36">
        <f t="shared" si="7"/>
        <v>15.384615384615385</v>
      </c>
      <c r="L22" s="3">
        <v>2856</v>
      </c>
      <c r="M22" s="36">
        <f t="shared" si="8"/>
        <v>9.4981637216040316</v>
      </c>
    </row>
    <row r="23" spans="1:13">
      <c r="A23" s="1" t="s">
        <v>39</v>
      </c>
      <c r="B23" s="2">
        <v>5</v>
      </c>
      <c r="C23" s="2">
        <v>1</v>
      </c>
      <c r="D23" s="3">
        <v>1428</v>
      </c>
      <c r="E23" s="2">
        <v>0</v>
      </c>
      <c r="F23" s="2">
        <v>0</v>
      </c>
      <c r="G23" s="3">
        <v>0</v>
      </c>
      <c r="H23" s="2">
        <v>5</v>
      </c>
      <c r="I23" s="36">
        <f t="shared" si="6"/>
        <v>6.0606060606060606</v>
      </c>
      <c r="J23" s="2">
        <v>1</v>
      </c>
      <c r="K23" s="36">
        <f t="shared" si="7"/>
        <v>3.8461538461538463</v>
      </c>
      <c r="L23" s="3">
        <v>1428</v>
      </c>
      <c r="M23" s="36">
        <f t="shared" si="8"/>
        <v>4.7490818608020158</v>
      </c>
    </row>
    <row r="24" spans="1:13">
      <c r="A24" s="1" t="s">
        <v>40</v>
      </c>
      <c r="B24" s="2">
        <v>20</v>
      </c>
      <c r="C24" s="2">
        <v>4</v>
      </c>
      <c r="D24" s="3">
        <v>5712</v>
      </c>
      <c r="E24" s="2">
        <v>0</v>
      </c>
      <c r="F24" s="2">
        <v>0</v>
      </c>
      <c r="G24" s="3">
        <v>0</v>
      </c>
      <c r="H24" s="2">
        <v>20</v>
      </c>
      <c r="I24" s="36">
        <f t="shared" si="6"/>
        <v>24.242424242424242</v>
      </c>
      <c r="J24" s="2">
        <v>4</v>
      </c>
      <c r="K24" s="36">
        <f t="shared" si="7"/>
        <v>15.384615384615385</v>
      </c>
      <c r="L24" s="3">
        <v>5712</v>
      </c>
      <c r="M24" s="36">
        <f t="shared" si="8"/>
        <v>18.996327443208063</v>
      </c>
    </row>
    <row r="25" spans="1:13">
      <c r="A25" s="1" t="s">
        <v>41</v>
      </c>
      <c r="B25" s="2">
        <v>0</v>
      </c>
      <c r="C25" s="2">
        <v>0</v>
      </c>
      <c r="D25" s="3">
        <v>0</v>
      </c>
      <c r="E25" s="2">
        <v>3.5</v>
      </c>
      <c r="F25" s="2">
        <v>1</v>
      </c>
      <c r="G25" s="3">
        <v>1459.5</v>
      </c>
      <c r="H25" s="2">
        <v>3.5</v>
      </c>
      <c r="I25" s="36">
        <f t="shared" si="6"/>
        <v>4.2424242424242431</v>
      </c>
      <c r="J25" s="2">
        <v>1</v>
      </c>
      <c r="K25" s="36">
        <f t="shared" si="7"/>
        <v>3.8461538461538463</v>
      </c>
      <c r="L25" s="3">
        <v>1459.5</v>
      </c>
      <c r="M25" s="36">
        <f t="shared" si="8"/>
        <v>4.8538410194961781</v>
      </c>
    </row>
    <row r="26" spans="1:13">
      <c r="A26" s="1" t="s">
        <v>13</v>
      </c>
      <c r="B26" s="2">
        <v>0</v>
      </c>
      <c r="C26" s="2">
        <v>0</v>
      </c>
      <c r="D26" s="3">
        <v>0</v>
      </c>
      <c r="E26" s="2">
        <v>11</v>
      </c>
      <c r="F26" s="2">
        <v>3</v>
      </c>
      <c r="G26" s="3">
        <v>9127.4699999999993</v>
      </c>
      <c r="H26" s="2">
        <v>11</v>
      </c>
      <c r="I26" s="36">
        <f t="shared" si="6"/>
        <v>13.333333333333334</v>
      </c>
      <c r="J26" s="2">
        <v>3</v>
      </c>
      <c r="K26" s="36">
        <f t="shared" si="7"/>
        <v>11.538461538461538</v>
      </c>
      <c r="L26" s="3">
        <v>9127.4699999999993</v>
      </c>
      <c r="M26" s="36">
        <f t="shared" si="8"/>
        <v>30.355113593847744</v>
      </c>
    </row>
    <row r="27" spans="1:13" ht="15.75" thickBot="1">
      <c r="A27" s="1" t="s">
        <v>42</v>
      </c>
      <c r="B27" s="2">
        <v>0</v>
      </c>
      <c r="C27" s="2">
        <v>0</v>
      </c>
      <c r="D27" s="3">
        <v>0</v>
      </c>
      <c r="E27" s="2">
        <v>3</v>
      </c>
      <c r="F27" s="2">
        <v>2</v>
      </c>
      <c r="G27" s="3">
        <v>1389</v>
      </c>
      <c r="H27" s="2">
        <v>3</v>
      </c>
      <c r="I27" s="36">
        <f t="shared" si="6"/>
        <v>3.6363636363636362</v>
      </c>
      <c r="J27" s="2">
        <v>2</v>
      </c>
      <c r="K27" s="36">
        <f t="shared" si="7"/>
        <v>7.6923076923076925</v>
      </c>
      <c r="L27" s="3">
        <v>1389</v>
      </c>
      <c r="M27" s="36">
        <f t="shared" si="8"/>
        <v>4.6193800452759106</v>
      </c>
    </row>
    <row r="28" spans="1:13" ht="15.75" thickBot="1">
      <c r="A28" s="10" t="s">
        <v>3</v>
      </c>
      <c r="B28" s="35">
        <f t="shared" ref="B28" si="9">SUM(B20:B27)</f>
        <v>61</v>
      </c>
      <c r="C28" s="35">
        <f t="shared" ref="C28" si="10">SUM(C20:C27)</f>
        <v>17</v>
      </c>
      <c r="D28" s="12">
        <f t="shared" ref="D28" si="11">SUM(D20:D27)</f>
        <v>16575</v>
      </c>
      <c r="E28" s="35">
        <f t="shared" ref="E28" si="12">SUM(E20:E27)</f>
        <v>21.5</v>
      </c>
      <c r="F28" s="35">
        <f t="shared" ref="F28" si="13">SUM(F20:F27)</f>
        <v>9</v>
      </c>
      <c r="G28" s="12">
        <f t="shared" ref="G28" si="14">SUM(G20:G27)</f>
        <v>13493.97</v>
      </c>
      <c r="H28" s="35">
        <f t="shared" ref="H28" si="15">SUM(H20:H27)</f>
        <v>82.5</v>
      </c>
      <c r="I28" s="37">
        <f t="shared" ref="I28" si="16">SUM(I20:I27)</f>
        <v>100</v>
      </c>
      <c r="J28" s="35">
        <f t="shared" ref="J28" si="17">SUM(J20:J27)</f>
        <v>26</v>
      </c>
      <c r="K28" s="37">
        <f t="shared" ref="K28" si="18">SUM(K20:K27)</f>
        <v>99.999999999999986</v>
      </c>
      <c r="L28" s="14">
        <f t="shared" ref="L28" si="19">G28+D28</f>
        <v>30068.97</v>
      </c>
      <c r="M28" s="37">
        <f>SUM(M20:M27)</f>
        <v>100</v>
      </c>
    </row>
    <row r="29" spans="1:13" s="5" customFormat="1" ht="22.5" customHeight="1" thickBot="1">
      <c r="A29" s="48" t="s">
        <v>43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3">
      <c r="A30" s="49" t="s">
        <v>0</v>
      </c>
      <c r="B30" s="51" t="s">
        <v>1</v>
      </c>
      <c r="C30" s="51"/>
      <c r="D30" s="51"/>
      <c r="E30" s="51" t="s">
        <v>2</v>
      </c>
      <c r="F30" s="51"/>
      <c r="G30" s="51"/>
      <c r="H30" s="51" t="s">
        <v>3</v>
      </c>
      <c r="I30" s="51"/>
      <c r="J30" s="51"/>
      <c r="K30" s="51"/>
      <c r="L30" s="51"/>
      <c r="M30" s="52"/>
    </row>
    <row r="31" spans="1:13" ht="27.75" customHeight="1" thickBot="1">
      <c r="A31" s="50"/>
      <c r="B31" s="6" t="s">
        <v>4</v>
      </c>
      <c r="C31" s="6" t="s">
        <v>5</v>
      </c>
      <c r="D31" s="7" t="s">
        <v>6</v>
      </c>
      <c r="E31" s="6" t="s">
        <v>4</v>
      </c>
      <c r="F31" s="6" t="s">
        <v>5</v>
      </c>
      <c r="G31" s="8" t="s">
        <v>6</v>
      </c>
      <c r="H31" s="6" t="s">
        <v>4</v>
      </c>
      <c r="I31" s="6" t="s">
        <v>7</v>
      </c>
      <c r="J31" s="6" t="s">
        <v>5</v>
      </c>
      <c r="K31" s="6" t="s">
        <v>7</v>
      </c>
      <c r="L31" s="8" t="s">
        <v>6</v>
      </c>
      <c r="M31" s="9" t="s">
        <v>7</v>
      </c>
    </row>
    <row r="32" spans="1:13">
      <c r="A32" s="1" t="s">
        <v>8</v>
      </c>
      <c r="B32" s="2">
        <v>23</v>
      </c>
      <c r="C32" s="2">
        <v>7</v>
      </c>
      <c r="D32" s="3">
        <v>5244</v>
      </c>
      <c r="E32" s="39">
        <v>0</v>
      </c>
      <c r="F32" s="2">
        <v>0</v>
      </c>
      <c r="G32" s="3">
        <v>0</v>
      </c>
      <c r="H32" s="36">
        <v>23</v>
      </c>
      <c r="I32" s="36">
        <f>(H32/H$40)*100</f>
        <v>16.788321167883211</v>
      </c>
      <c r="J32" s="3">
        <v>7</v>
      </c>
      <c r="K32" s="36">
        <f>(J32/J$40)*100</f>
        <v>16.279069767441861</v>
      </c>
      <c r="L32" s="3">
        <v>5244</v>
      </c>
      <c r="M32" s="36">
        <f>(L32/L$40)*100</f>
        <v>11.487831967455525</v>
      </c>
    </row>
    <row r="33" spans="1:13">
      <c r="A33" s="1" t="s">
        <v>44</v>
      </c>
      <c r="B33" s="2">
        <v>36</v>
      </c>
      <c r="C33" s="2">
        <v>10</v>
      </c>
      <c r="D33" s="3">
        <v>10281.6</v>
      </c>
      <c r="E33" s="39">
        <v>12.5</v>
      </c>
      <c r="F33" s="2">
        <v>5</v>
      </c>
      <c r="G33" s="3">
        <v>4424.1000000000004</v>
      </c>
      <c r="H33" s="36">
        <v>48.5</v>
      </c>
      <c r="I33" s="36">
        <f t="shared" ref="I33:I39" si="20">(H33/H$40)*100</f>
        <v>35.401459854014597</v>
      </c>
      <c r="J33" s="3">
        <v>15</v>
      </c>
      <c r="K33" s="36">
        <f t="shared" ref="K33:K39" si="21">(J33/J$40)*100</f>
        <v>34.883720930232556</v>
      </c>
      <c r="L33" s="3">
        <v>14705.7</v>
      </c>
      <c r="M33" s="36">
        <f t="shared" ref="M33:M39" si="22">(L33/L$40)*100</f>
        <v>32.215219405761012</v>
      </c>
    </row>
    <row r="34" spans="1:13">
      <c r="A34" s="1" t="s">
        <v>9</v>
      </c>
      <c r="B34" s="2">
        <v>10</v>
      </c>
      <c r="C34" s="2">
        <v>4</v>
      </c>
      <c r="D34" s="3">
        <v>2856</v>
      </c>
      <c r="E34" s="39">
        <v>9</v>
      </c>
      <c r="F34" s="2">
        <v>4</v>
      </c>
      <c r="G34" s="3">
        <v>4000</v>
      </c>
      <c r="H34" s="36">
        <v>19</v>
      </c>
      <c r="I34" s="36">
        <f t="shared" si="20"/>
        <v>13.868613138686131</v>
      </c>
      <c r="J34" s="3">
        <v>8</v>
      </c>
      <c r="K34" s="36">
        <f t="shared" si="21"/>
        <v>18.604651162790699</v>
      </c>
      <c r="L34" s="3">
        <v>6856</v>
      </c>
      <c r="M34" s="36">
        <f t="shared" si="22"/>
        <v>15.019179246543684</v>
      </c>
    </row>
    <row r="35" spans="1:13">
      <c r="A35" s="1" t="s">
        <v>10</v>
      </c>
      <c r="B35" s="2">
        <v>1</v>
      </c>
      <c r="C35" s="2">
        <v>2</v>
      </c>
      <c r="D35" s="3">
        <v>285.60000000000002</v>
      </c>
      <c r="E35" s="39">
        <v>11</v>
      </c>
      <c r="F35" s="2">
        <v>2</v>
      </c>
      <c r="G35" s="3">
        <v>4587</v>
      </c>
      <c r="H35" s="36">
        <v>12</v>
      </c>
      <c r="I35" s="36">
        <f t="shared" si="20"/>
        <v>8.7591240875912408</v>
      </c>
      <c r="J35" s="3">
        <v>4</v>
      </c>
      <c r="K35" s="36">
        <f t="shared" si="21"/>
        <v>9.3023255813953494</v>
      </c>
      <c r="L35" s="3">
        <v>4872.6000000000004</v>
      </c>
      <c r="M35" s="36">
        <f t="shared" si="22"/>
        <v>10.674220069531616</v>
      </c>
    </row>
    <row r="36" spans="1:13">
      <c r="A36" s="1" t="s">
        <v>39</v>
      </c>
      <c r="B36" s="2">
        <v>20</v>
      </c>
      <c r="C36" s="2">
        <v>4</v>
      </c>
      <c r="D36" s="3">
        <v>5712</v>
      </c>
      <c r="E36" s="39">
        <v>0</v>
      </c>
      <c r="F36" s="2">
        <v>0</v>
      </c>
      <c r="G36" s="3">
        <v>0</v>
      </c>
      <c r="H36" s="36">
        <v>20</v>
      </c>
      <c r="I36" s="36">
        <f t="shared" si="20"/>
        <v>14.5985401459854</v>
      </c>
      <c r="J36" s="3">
        <v>4</v>
      </c>
      <c r="K36" s="36">
        <f t="shared" si="21"/>
        <v>9.3023255813953494</v>
      </c>
      <c r="L36" s="3">
        <v>5712</v>
      </c>
      <c r="M36" s="36">
        <f t="shared" si="22"/>
        <v>12.513061822674668</v>
      </c>
    </row>
    <row r="37" spans="1:13">
      <c r="A37" s="1" t="s">
        <v>41</v>
      </c>
      <c r="B37" s="2">
        <v>0</v>
      </c>
      <c r="C37" s="2">
        <v>0</v>
      </c>
      <c r="D37" s="3">
        <v>0</v>
      </c>
      <c r="E37" s="39">
        <v>5</v>
      </c>
      <c r="F37" s="2">
        <v>2</v>
      </c>
      <c r="G37" s="3">
        <v>2223</v>
      </c>
      <c r="H37" s="36">
        <v>5</v>
      </c>
      <c r="I37" s="36">
        <f t="shared" si="20"/>
        <v>3.6496350364963499</v>
      </c>
      <c r="J37" s="3">
        <v>2</v>
      </c>
      <c r="K37" s="36">
        <f t="shared" si="21"/>
        <v>4.6511627906976747</v>
      </c>
      <c r="L37" s="3">
        <v>2223</v>
      </c>
      <c r="M37" s="36">
        <f t="shared" si="22"/>
        <v>4.8698418122909297</v>
      </c>
    </row>
    <row r="38" spans="1:13">
      <c r="A38" s="1" t="s">
        <v>45</v>
      </c>
      <c r="B38" s="2">
        <v>0</v>
      </c>
      <c r="C38" s="2">
        <v>0</v>
      </c>
      <c r="D38" s="3">
        <v>0</v>
      </c>
      <c r="E38" s="39">
        <v>4</v>
      </c>
      <c r="F38" s="2">
        <v>1</v>
      </c>
      <c r="G38" s="3">
        <v>1668</v>
      </c>
      <c r="H38" s="36">
        <v>4</v>
      </c>
      <c r="I38" s="36">
        <f t="shared" si="20"/>
        <v>2.9197080291970803</v>
      </c>
      <c r="J38" s="3">
        <v>1</v>
      </c>
      <c r="K38" s="36">
        <f t="shared" si="21"/>
        <v>2.3255813953488373</v>
      </c>
      <c r="L38" s="3">
        <v>1668</v>
      </c>
      <c r="M38" s="36">
        <f t="shared" si="22"/>
        <v>3.6540243557810479</v>
      </c>
    </row>
    <row r="39" spans="1:13" ht="15.75" thickBot="1">
      <c r="A39" s="1" t="s">
        <v>13</v>
      </c>
      <c r="B39" s="2">
        <v>0</v>
      </c>
      <c r="C39" s="2">
        <v>0</v>
      </c>
      <c r="D39" s="3">
        <v>0</v>
      </c>
      <c r="E39" s="39">
        <v>5.5</v>
      </c>
      <c r="F39" s="2">
        <v>2</v>
      </c>
      <c r="G39" s="3">
        <v>4367</v>
      </c>
      <c r="H39" s="36">
        <v>5.5</v>
      </c>
      <c r="I39" s="36">
        <f t="shared" si="20"/>
        <v>4.0145985401459852</v>
      </c>
      <c r="J39" s="3">
        <v>2</v>
      </c>
      <c r="K39" s="36">
        <f t="shared" si="21"/>
        <v>4.6511627906976747</v>
      </c>
      <c r="L39" s="3">
        <v>4367</v>
      </c>
      <c r="M39" s="36">
        <f t="shared" si="22"/>
        <v>9.5666213199615324</v>
      </c>
    </row>
    <row r="40" spans="1:13" ht="15.75" thickBot="1">
      <c r="A40" s="10" t="s">
        <v>3</v>
      </c>
      <c r="B40" s="35">
        <f t="shared" ref="B40" si="23">SUM(B32:B39)</f>
        <v>90</v>
      </c>
      <c r="C40" s="35">
        <f t="shared" ref="C40:K40" si="24">SUM(C32:C39)</f>
        <v>27</v>
      </c>
      <c r="D40" s="12">
        <f t="shared" si="24"/>
        <v>24379.199999999997</v>
      </c>
      <c r="E40" s="40">
        <f t="shared" si="24"/>
        <v>47</v>
      </c>
      <c r="F40" s="35">
        <f t="shared" si="24"/>
        <v>16</v>
      </c>
      <c r="G40" s="12">
        <f t="shared" si="24"/>
        <v>21269.1</v>
      </c>
      <c r="H40" s="42">
        <f t="shared" si="24"/>
        <v>137</v>
      </c>
      <c r="I40" s="37">
        <f t="shared" si="24"/>
        <v>100</v>
      </c>
      <c r="J40" s="35">
        <f t="shared" si="24"/>
        <v>43</v>
      </c>
      <c r="K40" s="37">
        <f t="shared" si="24"/>
        <v>99.999999999999986</v>
      </c>
      <c r="L40" s="14">
        <f t="shared" ref="L40" si="25">G40+D40</f>
        <v>45648.299999999996</v>
      </c>
      <c r="M40" s="37">
        <f>SUM(M32:M39)</f>
        <v>100.00000000000001</v>
      </c>
    </row>
    <row r="41" spans="1:13" s="5" customFormat="1" ht="22.5" customHeight="1" thickBot="1">
      <c r="A41" s="48" t="s">
        <v>46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</row>
    <row r="42" spans="1:13">
      <c r="A42" s="49" t="s">
        <v>0</v>
      </c>
      <c r="B42" s="51" t="s">
        <v>1</v>
      </c>
      <c r="C42" s="51"/>
      <c r="D42" s="51"/>
      <c r="E42" s="51" t="s">
        <v>2</v>
      </c>
      <c r="F42" s="51"/>
      <c r="G42" s="51"/>
      <c r="H42" s="51" t="s">
        <v>3</v>
      </c>
      <c r="I42" s="51"/>
      <c r="J42" s="51"/>
      <c r="K42" s="51"/>
      <c r="L42" s="51"/>
      <c r="M42" s="52"/>
    </row>
    <row r="43" spans="1:13" ht="27.75" customHeight="1" thickBot="1">
      <c r="A43" s="50"/>
      <c r="B43" s="6" t="s">
        <v>4</v>
      </c>
      <c r="C43" s="6" t="s">
        <v>5</v>
      </c>
      <c r="D43" s="7" t="s">
        <v>6</v>
      </c>
      <c r="E43" s="6" t="s">
        <v>4</v>
      </c>
      <c r="F43" s="6" t="s">
        <v>5</v>
      </c>
      <c r="G43" s="8" t="s">
        <v>6</v>
      </c>
      <c r="H43" s="6" t="s">
        <v>4</v>
      </c>
      <c r="I43" s="6" t="s">
        <v>7</v>
      </c>
      <c r="J43" s="6" t="s">
        <v>5</v>
      </c>
      <c r="K43" s="6" t="s">
        <v>7</v>
      </c>
      <c r="L43" s="8" t="s">
        <v>6</v>
      </c>
      <c r="M43" s="9" t="s">
        <v>7</v>
      </c>
    </row>
    <row r="44" spans="1:13">
      <c r="A44" s="1" t="s">
        <v>47</v>
      </c>
      <c r="B44" s="43">
        <v>0</v>
      </c>
      <c r="C44" s="2">
        <v>0</v>
      </c>
      <c r="D44" s="3">
        <v>0</v>
      </c>
      <c r="E44" s="43">
        <v>5</v>
      </c>
      <c r="F44" s="2">
        <v>2</v>
      </c>
      <c r="G44" s="3">
        <v>3257.5</v>
      </c>
      <c r="H44" s="36">
        <v>5</v>
      </c>
      <c r="I44" s="36">
        <f>(H44/H$55)*100</f>
        <v>2.2471910112359552</v>
      </c>
      <c r="J44" s="2">
        <v>2</v>
      </c>
      <c r="K44" s="36">
        <f>(J44/J$55)*100</f>
        <v>6.666666666666667</v>
      </c>
      <c r="L44" s="38">
        <v>3257.5</v>
      </c>
      <c r="M44" s="36">
        <f>(L44/L$55)*100</f>
        <v>4.911339578235415</v>
      </c>
    </row>
    <row r="45" spans="1:13">
      <c r="A45" s="1" t="s">
        <v>8</v>
      </c>
      <c r="B45" s="43">
        <v>43</v>
      </c>
      <c r="C45" s="2">
        <v>9</v>
      </c>
      <c r="D45" s="3">
        <v>9804</v>
      </c>
      <c r="E45" s="43">
        <v>2</v>
      </c>
      <c r="F45" s="2">
        <v>1</v>
      </c>
      <c r="G45" s="3">
        <v>380</v>
      </c>
      <c r="H45" s="36">
        <v>45</v>
      </c>
      <c r="I45" s="36">
        <f t="shared" ref="I45:I54" si="26">(H45/H$55)*100</f>
        <v>20.224719101123593</v>
      </c>
      <c r="J45" s="2">
        <v>10</v>
      </c>
      <c r="K45" s="36">
        <f t="shared" ref="K45:K54" si="27">(J45/J$55)*100</f>
        <v>33.333333333333329</v>
      </c>
      <c r="L45" s="38">
        <v>10184</v>
      </c>
      <c r="M45" s="36">
        <f t="shared" ref="M45:M54" si="28">(L45/L$55)*100</f>
        <v>15.354438147275355</v>
      </c>
    </row>
    <row r="46" spans="1:13">
      <c r="A46" s="1" t="s">
        <v>44</v>
      </c>
      <c r="B46" s="43">
        <v>57</v>
      </c>
      <c r="C46" s="2">
        <v>13</v>
      </c>
      <c r="D46" s="3">
        <v>16250.4</v>
      </c>
      <c r="E46" s="43">
        <v>0</v>
      </c>
      <c r="F46" s="2">
        <v>0</v>
      </c>
      <c r="G46" s="3">
        <v>0</v>
      </c>
      <c r="H46" s="36">
        <v>57</v>
      </c>
      <c r="I46" s="36">
        <f t="shared" si="26"/>
        <v>25.617977528089884</v>
      </c>
      <c r="J46" s="2">
        <v>13</v>
      </c>
      <c r="K46" s="36">
        <f t="shared" si="27"/>
        <v>43.333333333333336</v>
      </c>
      <c r="L46" s="38">
        <v>16250.4</v>
      </c>
      <c r="M46" s="36">
        <f t="shared" si="28"/>
        <v>24.500762143409606</v>
      </c>
    </row>
    <row r="47" spans="1:13">
      <c r="A47" s="1" t="s">
        <v>9</v>
      </c>
      <c r="B47" s="43">
        <v>56</v>
      </c>
      <c r="C47" s="2">
        <v>12</v>
      </c>
      <c r="D47" s="3">
        <v>15993.6</v>
      </c>
      <c r="E47" s="43">
        <v>0</v>
      </c>
      <c r="F47" s="2">
        <v>0</v>
      </c>
      <c r="G47" s="3">
        <v>0</v>
      </c>
      <c r="H47" s="36">
        <v>56</v>
      </c>
      <c r="I47" s="36">
        <f t="shared" si="26"/>
        <v>25.168539325842698</v>
      </c>
      <c r="J47" s="2">
        <v>12</v>
      </c>
      <c r="K47" s="36">
        <f t="shared" si="27"/>
        <v>40</v>
      </c>
      <c r="L47" s="38">
        <v>15993.6</v>
      </c>
      <c r="M47" s="36">
        <f t="shared" si="28"/>
        <v>24.113584245116172</v>
      </c>
    </row>
    <row r="48" spans="1:13">
      <c r="A48" s="1" t="s">
        <v>10</v>
      </c>
      <c r="B48" s="43">
        <v>1</v>
      </c>
      <c r="C48" s="2">
        <v>2</v>
      </c>
      <c r="D48" s="3">
        <v>285.60000000000002</v>
      </c>
      <c r="E48" s="43">
        <v>7</v>
      </c>
      <c r="F48" s="2">
        <v>2</v>
      </c>
      <c r="G48" s="3">
        <v>2919</v>
      </c>
      <c r="H48" s="36">
        <v>8</v>
      </c>
      <c r="I48" s="36">
        <f t="shared" si="26"/>
        <v>3.5955056179775284</v>
      </c>
      <c r="J48" s="2">
        <v>4</v>
      </c>
      <c r="K48" s="36">
        <f t="shared" si="27"/>
        <v>13.333333333333334</v>
      </c>
      <c r="L48" s="38">
        <v>3204.6</v>
      </c>
      <c r="M48" s="36">
        <f t="shared" si="28"/>
        <v>4.8315821373486454</v>
      </c>
    </row>
    <row r="49" spans="1:13">
      <c r="A49" s="1" t="s">
        <v>48</v>
      </c>
      <c r="B49" s="43">
        <v>25</v>
      </c>
      <c r="C49" s="2">
        <v>5</v>
      </c>
      <c r="D49" s="3">
        <v>7140</v>
      </c>
      <c r="E49" s="43">
        <v>1.5</v>
      </c>
      <c r="F49" s="2">
        <v>1</v>
      </c>
      <c r="G49" s="3">
        <v>400.5</v>
      </c>
      <c r="H49" s="36">
        <v>26.5</v>
      </c>
      <c r="I49" s="36">
        <f t="shared" si="26"/>
        <v>11.910112359550562</v>
      </c>
      <c r="J49" s="2">
        <v>6</v>
      </c>
      <c r="K49" s="36">
        <f t="shared" si="27"/>
        <v>20</v>
      </c>
      <c r="L49" s="38">
        <v>7540.5</v>
      </c>
      <c r="M49" s="36">
        <f t="shared" si="28"/>
        <v>11.368827656081089</v>
      </c>
    </row>
    <row r="50" spans="1:13">
      <c r="A50" s="1" t="s">
        <v>49</v>
      </c>
      <c r="B50" s="43">
        <v>0</v>
      </c>
      <c r="C50" s="2">
        <v>0</v>
      </c>
      <c r="D50" s="3">
        <v>0</v>
      </c>
      <c r="E50" s="43">
        <v>8.5</v>
      </c>
      <c r="F50" s="2">
        <v>3</v>
      </c>
      <c r="G50" s="3">
        <v>2023</v>
      </c>
      <c r="H50" s="36">
        <v>8.5</v>
      </c>
      <c r="I50" s="36">
        <f t="shared" si="26"/>
        <v>3.8202247191011236</v>
      </c>
      <c r="J50" s="2">
        <v>3</v>
      </c>
      <c r="K50" s="36">
        <f t="shared" si="27"/>
        <v>10</v>
      </c>
      <c r="L50" s="38">
        <v>2023</v>
      </c>
      <c r="M50" s="36">
        <f t="shared" si="28"/>
        <v>3.0500813405280871</v>
      </c>
    </row>
    <row r="51" spans="1:13">
      <c r="A51" s="1" t="s">
        <v>40</v>
      </c>
      <c r="B51" s="43">
        <v>5</v>
      </c>
      <c r="C51" s="2">
        <v>1</v>
      </c>
      <c r="D51" s="3">
        <v>1428</v>
      </c>
      <c r="E51" s="43">
        <v>1.5</v>
      </c>
      <c r="F51" s="2">
        <v>1</v>
      </c>
      <c r="G51" s="3">
        <v>357</v>
      </c>
      <c r="H51" s="36">
        <v>6.5</v>
      </c>
      <c r="I51" s="36">
        <f t="shared" si="26"/>
        <v>2.9213483146067416</v>
      </c>
      <c r="J51" s="2">
        <v>2</v>
      </c>
      <c r="K51" s="36">
        <f t="shared" si="27"/>
        <v>6.666666666666667</v>
      </c>
      <c r="L51" s="38">
        <v>1785</v>
      </c>
      <c r="M51" s="36">
        <f t="shared" si="28"/>
        <v>2.6912482416424304</v>
      </c>
    </row>
    <row r="52" spans="1:13">
      <c r="A52" s="1" t="s">
        <v>50</v>
      </c>
      <c r="B52" s="43">
        <v>0</v>
      </c>
      <c r="C52" s="2">
        <v>0</v>
      </c>
      <c r="D52" s="3">
        <v>0</v>
      </c>
      <c r="E52" s="43">
        <v>3.5</v>
      </c>
      <c r="F52" s="2">
        <v>1</v>
      </c>
      <c r="G52" s="3">
        <v>1781.5</v>
      </c>
      <c r="H52" s="36">
        <v>3.5</v>
      </c>
      <c r="I52" s="36">
        <f t="shared" si="26"/>
        <v>1.5730337078651686</v>
      </c>
      <c r="J52" s="2">
        <v>1</v>
      </c>
      <c r="K52" s="36">
        <f t="shared" si="27"/>
        <v>3.3333333333333335</v>
      </c>
      <c r="L52" s="38">
        <v>1781.5</v>
      </c>
      <c r="M52" s="36">
        <f t="shared" si="28"/>
        <v>2.6859712843058761</v>
      </c>
    </row>
    <row r="53" spans="1:13">
      <c r="A53" s="1" t="s">
        <v>12</v>
      </c>
      <c r="B53" s="43">
        <v>0</v>
      </c>
      <c r="C53" s="2">
        <v>0</v>
      </c>
      <c r="D53" s="3">
        <v>0</v>
      </c>
      <c r="E53" s="43">
        <v>3</v>
      </c>
      <c r="F53" s="2">
        <v>1</v>
      </c>
      <c r="G53" s="3">
        <v>1527</v>
      </c>
      <c r="H53" s="36">
        <v>3</v>
      </c>
      <c r="I53" s="36">
        <f t="shared" si="26"/>
        <v>1.348314606741573</v>
      </c>
      <c r="J53" s="2">
        <v>1</v>
      </c>
      <c r="K53" s="36">
        <f t="shared" si="27"/>
        <v>3.3333333333333335</v>
      </c>
      <c r="L53" s="38">
        <v>1527</v>
      </c>
      <c r="M53" s="36">
        <f t="shared" si="28"/>
        <v>2.3022611008336082</v>
      </c>
    </row>
    <row r="54" spans="1:13" ht="15.75" thickBot="1">
      <c r="A54" s="1" t="s">
        <v>13</v>
      </c>
      <c r="B54" s="43">
        <v>0</v>
      </c>
      <c r="C54" s="2">
        <v>0</v>
      </c>
      <c r="D54" s="3">
        <v>0</v>
      </c>
      <c r="E54" s="43">
        <v>3.5</v>
      </c>
      <c r="F54" s="2">
        <v>1</v>
      </c>
      <c r="G54" s="3">
        <v>2779</v>
      </c>
      <c r="H54" s="36">
        <v>3.5</v>
      </c>
      <c r="I54" s="36">
        <f t="shared" si="26"/>
        <v>1.5730337078651686</v>
      </c>
      <c r="J54" s="2">
        <v>1</v>
      </c>
      <c r="K54" s="36">
        <f t="shared" si="27"/>
        <v>3.3333333333333335</v>
      </c>
      <c r="L54" s="38">
        <v>2779</v>
      </c>
      <c r="M54" s="36">
        <f t="shared" si="28"/>
        <v>4.1899041252237046</v>
      </c>
    </row>
    <row r="55" spans="1:13" ht="15.75" thickBot="1">
      <c r="A55" s="10" t="s">
        <v>3</v>
      </c>
      <c r="B55" s="41">
        <f t="shared" ref="B55:I55" si="29">SUM(B44:B54)</f>
        <v>187</v>
      </c>
      <c r="C55" s="35">
        <f t="shared" si="29"/>
        <v>42</v>
      </c>
      <c r="D55" s="12">
        <f t="shared" si="29"/>
        <v>50901.599999999999</v>
      </c>
      <c r="E55" s="44">
        <f t="shared" si="29"/>
        <v>35.5</v>
      </c>
      <c r="F55" s="35">
        <f t="shared" si="29"/>
        <v>13</v>
      </c>
      <c r="G55" s="12">
        <f t="shared" si="29"/>
        <v>15424.5</v>
      </c>
      <c r="H55" s="42">
        <f t="shared" si="29"/>
        <v>222.5</v>
      </c>
      <c r="I55" s="37">
        <f t="shared" si="29"/>
        <v>99.999999999999986</v>
      </c>
      <c r="J55" s="35">
        <f t="shared" ref="J55:K55" si="30">SUM(J47:J54)</f>
        <v>30</v>
      </c>
      <c r="K55" s="37">
        <f t="shared" si="30"/>
        <v>100</v>
      </c>
      <c r="L55" s="14">
        <f t="shared" ref="L55" si="31">G55+D55</f>
        <v>66326.100000000006</v>
      </c>
      <c r="M55" s="37">
        <f>SUM(M44:M54)</f>
        <v>99.999999999999986</v>
      </c>
    </row>
    <row r="56" spans="1:13" s="5" customFormat="1" ht="22.5" customHeight="1" thickBot="1">
      <c r="A56" s="48" t="s">
        <v>51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</row>
    <row r="57" spans="1:13">
      <c r="A57" s="49" t="s">
        <v>0</v>
      </c>
      <c r="B57" s="51" t="s">
        <v>1</v>
      </c>
      <c r="C57" s="51"/>
      <c r="D57" s="51"/>
      <c r="E57" s="51" t="s">
        <v>2</v>
      </c>
      <c r="F57" s="51"/>
      <c r="G57" s="51"/>
      <c r="H57" s="51" t="s">
        <v>3</v>
      </c>
      <c r="I57" s="51"/>
      <c r="J57" s="51"/>
      <c r="K57" s="51"/>
      <c r="L57" s="51"/>
      <c r="M57" s="52"/>
    </row>
    <row r="58" spans="1:13" ht="27.75" customHeight="1" thickBot="1">
      <c r="A58" s="50"/>
      <c r="B58" s="6" t="s">
        <v>4</v>
      </c>
      <c r="C58" s="6" t="s">
        <v>5</v>
      </c>
      <c r="D58" s="7" t="s">
        <v>6</v>
      </c>
      <c r="E58" s="6" t="s">
        <v>4</v>
      </c>
      <c r="F58" s="6" t="s">
        <v>5</v>
      </c>
      <c r="G58" s="8" t="s">
        <v>6</v>
      </c>
      <c r="H58" s="6" t="s">
        <v>4</v>
      </c>
      <c r="I58" s="6" t="s">
        <v>7</v>
      </c>
      <c r="J58" s="6" t="s">
        <v>5</v>
      </c>
      <c r="K58" s="6" t="s">
        <v>7</v>
      </c>
      <c r="L58" s="8" t="s">
        <v>6</v>
      </c>
      <c r="M58" s="9" t="s">
        <v>7</v>
      </c>
    </row>
    <row r="59" spans="1:13">
      <c r="A59" s="1" t="s">
        <v>8</v>
      </c>
      <c r="B59" s="43">
        <v>13</v>
      </c>
      <c r="C59" s="2">
        <v>4</v>
      </c>
      <c r="D59" s="3">
        <v>2964</v>
      </c>
      <c r="E59" s="43">
        <v>5.5</v>
      </c>
      <c r="F59" s="2">
        <v>3</v>
      </c>
      <c r="G59" s="3">
        <v>1303</v>
      </c>
      <c r="H59" s="36">
        <v>18.5</v>
      </c>
      <c r="I59" s="36">
        <f>(H59/H$64)*100</f>
        <v>25.170068027210885</v>
      </c>
      <c r="J59" s="2">
        <v>7</v>
      </c>
      <c r="K59" s="36">
        <f>(J59/J$64)*100</f>
        <v>26.923076923076923</v>
      </c>
      <c r="L59" s="38">
        <v>4267</v>
      </c>
      <c r="M59" s="36">
        <f>(L59/L$64)*100</f>
        <v>21.401558848017334</v>
      </c>
    </row>
    <row r="60" spans="1:13">
      <c r="A60" s="1" t="s">
        <v>9</v>
      </c>
      <c r="B60" s="43">
        <v>0</v>
      </c>
      <c r="C60" s="2">
        <v>0</v>
      </c>
      <c r="D60" s="3">
        <v>0</v>
      </c>
      <c r="E60" s="43">
        <v>1</v>
      </c>
      <c r="F60" s="2">
        <v>1</v>
      </c>
      <c r="G60" s="3">
        <v>267</v>
      </c>
      <c r="H60" s="36">
        <v>1</v>
      </c>
      <c r="I60" s="36">
        <f t="shared" ref="I60:I63" si="32">(H60/H$64)*100</f>
        <v>1.3605442176870748</v>
      </c>
      <c r="J60" s="2">
        <v>1</v>
      </c>
      <c r="K60" s="36">
        <f t="shared" ref="K60:K63" si="33">(J60/J$64)*100</f>
        <v>3.8461538461538463</v>
      </c>
      <c r="L60" s="38">
        <v>267</v>
      </c>
      <c r="M60" s="36">
        <f t="shared" ref="M60:M63" si="34">(L60/L$64)*100</f>
        <v>1.3391648025358867</v>
      </c>
    </row>
    <row r="61" spans="1:13">
      <c r="A61" s="1" t="s">
        <v>52</v>
      </c>
      <c r="B61" s="43">
        <v>0</v>
      </c>
      <c r="C61" s="2">
        <v>0</v>
      </c>
      <c r="D61" s="3">
        <v>0</v>
      </c>
      <c r="E61" s="43">
        <v>12</v>
      </c>
      <c r="F61" s="2">
        <v>4</v>
      </c>
      <c r="G61" s="3">
        <v>3427.2</v>
      </c>
      <c r="H61" s="36">
        <v>12</v>
      </c>
      <c r="I61" s="36">
        <f t="shared" si="32"/>
        <v>16.326530612244898</v>
      </c>
      <c r="J61" s="2">
        <v>4</v>
      </c>
      <c r="K61" s="36">
        <f t="shared" si="33"/>
        <v>15.384615384615385</v>
      </c>
      <c r="L61" s="38">
        <v>3427.2</v>
      </c>
      <c r="M61" s="36">
        <f t="shared" si="34"/>
        <v>17.189459218168505</v>
      </c>
    </row>
    <row r="62" spans="1:13">
      <c r="A62" s="1" t="s">
        <v>10</v>
      </c>
      <c r="B62" s="43">
        <v>41</v>
      </c>
      <c r="C62" s="2">
        <v>13</v>
      </c>
      <c r="D62" s="3">
        <v>11709.6</v>
      </c>
      <c r="E62" s="43">
        <v>0</v>
      </c>
      <c r="F62" s="2">
        <v>0</v>
      </c>
      <c r="G62" s="3">
        <v>0</v>
      </c>
      <c r="H62" s="36">
        <v>41</v>
      </c>
      <c r="I62" s="36">
        <f t="shared" si="32"/>
        <v>55.782312925170061</v>
      </c>
      <c r="J62" s="2">
        <v>13</v>
      </c>
      <c r="K62" s="36">
        <f t="shared" si="33"/>
        <v>50</v>
      </c>
      <c r="L62" s="38">
        <v>11709.6</v>
      </c>
      <c r="M62" s="36">
        <f t="shared" si="34"/>
        <v>58.730652328742394</v>
      </c>
    </row>
    <row r="63" spans="1:13" ht="15.75" thickBot="1">
      <c r="A63" s="1" t="s">
        <v>53</v>
      </c>
      <c r="B63" s="43">
        <v>0</v>
      </c>
      <c r="C63" s="2">
        <v>0</v>
      </c>
      <c r="D63" s="3">
        <v>0</v>
      </c>
      <c r="E63" s="43">
        <v>1</v>
      </c>
      <c r="F63" s="2">
        <v>1</v>
      </c>
      <c r="G63" s="3">
        <v>267</v>
      </c>
      <c r="H63" s="36">
        <v>1</v>
      </c>
      <c r="I63" s="36">
        <f t="shared" si="32"/>
        <v>1.3605442176870748</v>
      </c>
      <c r="J63" s="2">
        <v>1</v>
      </c>
      <c r="K63" s="36">
        <f t="shared" si="33"/>
        <v>3.8461538461538463</v>
      </c>
      <c r="L63" s="38">
        <v>267</v>
      </c>
      <c r="M63" s="36">
        <f t="shared" si="34"/>
        <v>1.3391648025358867</v>
      </c>
    </row>
    <row r="64" spans="1:13" ht="15.75" thickBot="1">
      <c r="A64" s="10" t="s">
        <v>3</v>
      </c>
      <c r="B64" s="41">
        <f>SUM(B59:B63)</f>
        <v>54</v>
      </c>
      <c r="C64" s="41">
        <f t="shared" ref="C64:G64" si="35">SUM(C59:C63)</f>
        <v>17</v>
      </c>
      <c r="D64" s="41">
        <f t="shared" si="35"/>
        <v>14673.6</v>
      </c>
      <c r="E64" s="41">
        <f t="shared" si="35"/>
        <v>19.5</v>
      </c>
      <c r="F64" s="41">
        <f t="shared" si="35"/>
        <v>9</v>
      </c>
      <c r="G64" s="45">
        <f t="shared" si="35"/>
        <v>5264.2</v>
      </c>
      <c r="H64" s="42">
        <f>SUM(H59:H63)</f>
        <v>73.5</v>
      </c>
      <c r="I64" s="37">
        <f>SUM(I59:I63)</f>
        <v>100</v>
      </c>
      <c r="J64" s="35">
        <f t="shared" ref="J64:K64" si="36">SUM(J56:J63)</f>
        <v>26</v>
      </c>
      <c r="K64" s="37">
        <f t="shared" si="36"/>
        <v>100</v>
      </c>
      <c r="L64" s="14">
        <f t="shared" ref="L64" si="37">G64+D64</f>
        <v>19937.8</v>
      </c>
      <c r="M64" s="37">
        <f>SUM(M59:M63)</f>
        <v>100.00000000000001</v>
      </c>
    </row>
    <row r="65" spans="1:13" s="5" customFormat="1" ht="22.5" customHeight="1" thickBot="1">
      <c r="A65" s="48" t="s">
        <v>56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</row>
    <row r="66" spans="1:13">
      <c r="A66" s="49" t="s">
        <v>0</v>
      </c>
      <c r="B66" s="51" t="s">
        <v>1</v>
      </c>
      <c r="C66" s="51"/>
      <c r="D66" s="51"/>
      <c r="E66" s="51" t="s">
        <v>2</v>
      </c>
      <c r="F66" s="51"/>
      <c r="G66" s="51"/>
      <c r="H66" s="51" t="s">
        <v>3</v>
      </c>
      <c r="I66" s="51"/>
      <c r="J66" s="51"/>
      <c r="K66" s="51"/>
      <c r="L66" s="51"/>
      <c r="M66" s="52"/>
    </row>
    <row r="67" spans="1:13" ht="27.75" customHeight="1" thickBot="1">
      <c r="A67" s="50"/>
      <c r="B67" s="6" t="s">
        <v>4</v>
      </c>
      <c r="C67" s="6" t="s">
        <v>5</v>
      </c>
      <c r="D67" s="7" t="s">
        <v>6</v>
      </c>
      <c r="E67" s="6" t="s">
        <v>4</v>
      </c>
      <c r="F67" s="6" t="s">
        <v>5</v>
      </c>
      <c r="G67" s="8" t="s">
        <v>6</v>
      </c>
      <c r="H67" s="6" t="s">
        <v>4</v>
      </c>
      <c r="I67" s="6" t="s">
        <v>7</v>
      </c>
      <c r="J67" s="6" t="s">
        <v>5</v>
      </c>
      <c r="K67" s="6" t="s">
        <v>7</v>
      </c>
      <c r="L67" s="8" t="s">
        <v>6</v>
      </c>
      <c r="M67" s="9" t="s">
        <v>7</v>
      </c>
    </row>
    <row r="68" spans="1:13">
      <c r="A68" s="1" t="s">
        <v>54</v>
      </c>
      <c r="B68" s="43">
        <v>0</v>
      </c>
      <c r="C68" s="2">
        <v>0</v>
      </c>
      <c r="D68" s="3">
        <v>0</v>
      </c>
      <c r="E68" s="43">
        <v>10.5</v>
      </c>
      <c r="F68" s="2">
        <v>3</v>
      </c>
      <c r="G68" s="3">
        <v>2803.5</v>
      </c>
      <c r="H68" s="36">
        <v>10.5</v>
      </c>
      <c r="I68" s="36">
        <f>(H68/H$83)*100</f>
        <v>3.3227848101265818</v>
      </c>
      <c r="J68" s="2">
        <v>3</v>
      </c>
      <c r="K68" s="36">
        <f>(J68/J$83)*100</f>
        <v>7.1428571428571423</v>
      </c>
      <c r="L68" s="38">
        <v>2803.5</v>
      </c>
      <c r="M68" s="36">
        <f>(L68/L$83)*100</f>
        <v>3.2809811930202346</v>
      </c>
    </row>
    <row r="69" spans="1:13">
      <c r="A69" s="1" t="s">
        <v>47</v>
      </c>
      <c r="B69" s="43">
        <v>1</v>
      </c>
      <c r="C69" s="2">
        <v>2</v>
      </c>
      <c r="D69" s="3">
        <v>274.2</v>
      </c>
      <c r="E69" s="43">
        <v>6</v>
      </c>
      <c r="F69" s="2">
        <v>1</v>
      </c>
      <c r="G69" s="3">
        <v>1140</v>
      </c>
      <c r="H69" s="36">
        <v>7</v>
      </c>
      <c r="I69" s="36">
        <f t="shared" ref="I69:I82" si="38">(H69/H$83)*100</f>
        <v>2.2151898734177213</v>
      </c>
      <c r="J69" s="2">
        <v>3</v>
      </c>
      <c r="K69" s="36">
        <f t="shared" ref="K69:K82" si="39">(J69/J$83)*100</f>
        <v>7.1428571428571423</v>
      </c>
      <c r="L69" s="38">
        <v>1414.2</v>
      </c>
      <c r="M69" s="36">
        <f t="shared" ref="M69:M82" si="40">(L69/L$83)*100</f>
        <v>1.6550610319847392</v>
      </c>
    </row>
    <row r="70" spans="1:13">
      <c r="A70" s="1" t="s">
        <v>8</v>
      </c>
      <c r="B70" s="43">
        <v>31</v>
      </c>
      <c r="C70" s="2">
        <v>8</v>
      </c>
      <c r="D70" s="3">
        <v>7068</v>
      </c>
      <c r="E70" s="43">
        <v>11</v>
      </c>
      <c r="F70" s="2">
        <v>4</v>
      </c>
      <c r="G70" s="3">
        <v>2090</v>
      </c>
      <c r="H70" s="36">
        <v>42</v>
      </c>
      <c r="I70" s="36">
        <f t="shared" si="38"/>
        <v>13.291139240506327</v>
      </c>
      <c r="J70" s="2">
        <v>12</v>
      </c>
      <c r="K70" s="36">
        <f t="shared" si="39"/>
        <v>28.571428571428569</v>
      </c>
      <c r="L70" s="38">
        <v>9158</v>
      </c>
      <c r="M70" s="36">
        <f t="shared" si="40"/>
        <v>10.717754865589196</v>
      </c>
    </row>
    <row r="71" spans="1:13">
      <c r="A71" s="1" t="s">
        <v>44</v>
      </c>
      <c r="B71" s="43">
        <v>25</v>
      </c>
      <c r="C71" s="2">
        <v>5</v>
      </c>
      <c r="D71" s="3">
        <v>7140</v>
      </c>
      <c r="E71" s="43">
        <v>10.5</v>
      </c>
      <c r="F71" s="2">
        <v>3</v>
      </c>
      <c r="G71" s="3">
        <v>2571.5</v>
      </c>
      <c r="H71" s="36">
        <v>35.5</v>
      </c>
      <c r="I71" s="36">
        <f t="shared" si="38"/>
        <v>11.234177215189874</v>
      </c>
      <c r="J71" s="2">
        <v>8</v>
      </c>
      <c r="K71" s="36">
        <f t="shared" si="39"/>
        <v>19.047619047619047</v>
      </c>
      <c r="L71" s="38">
        <v>9711.5</v>
      </c>
      <c r="M71" s="36">
        <f t="shared" si="40"/>
        <v>11.365524828256111</v>
      </c>
    </row>
    <row r="72" spans="1:13">
      <c r="A72" s="1" t="s">
        <v>9</v>
      </c>
      <c r="B72" s="43">
        <v>22</v>
      </c>
      <c r="C72" s="2">
        <v>6</v>
      </c>
      <c r="D72" s="3">
        <v>6283.2</v>
      </c>
      <c r="E72" s="43">
        <v>21</v>
      </c>
      <c r="F72" s="2">
        <v>6</v>
      </c>
      <c r="G72" s="3">
        <v>5128.5</v>
      </c>
      <c r="H72" s="36">
        <v>43</v>
      </c>
      <c r="I72" s="36">
        <f t="shared" si="38"/>
        <v>13.60759493670886</v>
      </c>
      <c r="J72" s="2">
        <v>12</v>
      </c>
      <c r="K72" s="36">
        <f t="shared" si="39"/>
        <v>28.571428571428569</v>
      </c>
      <c r="L72" s="38">
        <v>11411.7</v>
      </c>
      <c r="M72" s="36">
        <f t="shared" si="40"/>
        <v>13.355296265521318</v>
      </c>
    </row>
    <row r="73" spans="1:13">
      <c r="A73" s="1" t="s">
        <v>52</v>
      </c>
      <c r="B73" s="43">
        <v>0</v>
      </c>
      <c r="C73" s="2">
        <v>0</v>
      </c>
      <c r="D73" s="3">
        <v>0</v>
      </c>
      <c r="E73" s="43">
        <v>7.5</v>
      </c>
      <c r="F73" s="2">
        <v>3</v>
      </c>
      <c r="G73" s="3">
        <v>2477.1</v>
      </c>
      <c r="H73" s="36">
        <v>7.5</v>
      </c>
      <c r="I73" s="36">
        <f t="shared" si="38"/>
        <v>2.3734177215189876</v>
      </c>
      <c r="J73" s="2">
        <v>3</v>
      </c>
      <c r="K73" s="36">
        <f t="shared" si="39"/>
        <v>7.1428571428571423</v>
      </c>
      <c r="L73" s="38">
        <v>2477.1</v>
      </c>
      <c r="M73" s="36">
        <f t="shared" si="40"/>
        <v>2.8989900172036469</v>
      </c>
    </row>
    <row r="74" spans="1:13">
      <c r="A74" s="1" t="s">
        <v>10</v>
      </c>
      <c r="B74" s="43">
        <v>16.5</v>
      </c>
      <c r="C74" s="2">
        <v>6</v>
      </c>
      <c r="D74" s="3">
        <v>6674.6</v>
      </c>
      <c r="E74" s="43">
        <v>0</v>
      </c>
      <c r="F74" s="2">
        <v>0</v>
      </c>
      <c r="G74" s="3">
        <v>0</v>
      </c>
      <c r="H74" s="36">
        <v>16.5</v>
      </c>
      <c r="I74" s="36">
        <f t="shared" si="38"/>
        <v>5.2215189873417724</v>
      </c>
      <c r="J74" s="2">
        <v>6</v>
      </c>
      <c r="K74" s="36">
        <f t="shared" si="39"/>
        <v>14.285714285714285</v>
      </c>
      <c r="L74" s="38">
        <v>6674.6</v>
      </c>
      <c r="M74" s="36">
        <f t="shared" si="40"/>
        <v>7.8113918569405598</v>
      </c>
    </row>
    <row r="75" spans="1:13">
      <c r="A75" s="1" t="s">
        <v>48</v>
      </c>
      <c r="B75" s="43">
        <v>20</v>
      </c>
      <c r="C75" s="2">
        <v>4</v>
      </c>
      <c r="D75" s="3">
        <v>5712</v>
      </c>
      <c r="E75" s="43">
        <v>21</v>
      </c>
      <c r="F75" s="2">
        <v>6</v>
      </c>
      <c r="G75" s="3">
        <v>5230</v>
      </c>
      <c r="H75" s="36">
        <v>41</v>
      </c>
      <c r="I75" s="36">
        <f t="shared" si="38"/>
        <v>12.974683544303797</v>
      </c>
      <c r="J75" s="2">
        <v>10</v>
      </c>
      <c r="K75" s="36">
        <f t="shared" si="39"/>
        <v>23.809523809523807</v>
      </c>
      <c r="L75" s="38">
        <v>10942</v>
      </c>
      <c r="M75" s="36">
        <f t="shared" si="40"/>
        <v>12.805598792233782</v>
      </c>
    </row>
    <row r="76" spans="1:13">
      <c r="A76" s="1" t="s">
        <v>40</v>
      </c>
      <c r="B76" s="43">
        <v>6</v>
      </c>
      <c r="C76" s="2">
        <v>2</v>
      </c>
      <c r="D76" s="3">
        <v>1713.6</v>
      </c>
      <c r="E76" s="43">
        <v>27</v>
      </c>
      <c r="F76" s="2">
        <v>8</v>
      </c>
      <c r="G76" s="3">
        <v>7703</v>
      </c>
      <c r="H76" s="36">
        <v>33</v>
      </c>
      <c r="I76" s="36">
        <f t="shared" si="38"/>
        <v>10.443037974683545</v>
      </c>
      <c r="J76" s="2">
        <v>10</v>
      </c>
      <c r="K76" s="36">
        <f t="shared" si="39"/>
        <v>23.809523809523807</v>
      </c>
      <c r="L76" s="38">
        <v>9416.6</v>
      </c>
      <c r="M76" s="36">
        <f t="shared" si="40"/>
        <v>11.02039860966447</v>
      </c>
    </row>
    <row r="77" spans="1:13">
      <c r="A77" s="1" t="s">
        <v>53</v>
      </c>
      <c r="B77" s="43">
        <v>0</v>
      </c>
      <c r="C77" s="2">
        <v>0</v>
      </c>
      <c r="D77" s="3">
        <v>0</v>
      </c>
      <c r="E77" s="43">
        <v>6</v>
      </c>
      <c r="F77" s="2">
        <v>2</v>
      </c>
      <c r="G77" s="3">
        <v>2778</v>
      </c>
      <c r="H77" s="36">
        <v>6</v>
      </c>
      <c r="I77" s="36">
        <f t="shared" si="38"/>
        <v>1.89873417721519</v>
      </c>
      <c r="J77" s="2">
        <v>2</v>
      </c>
      <c r="K77" s="36">
        <f t="shared" si="39"/>
        <v>4.7619047619047619</v>
      </c>
      <c r="L77" s="38">
        <v>2778</v>
      </c>
      <c r="M77" s="36">
        <f t="shared" si="40"/>
        <v>3.2511381324095638</v>
      </c>
    </row>
    <row r="78" spans="1:13">
      <c r="A78" s="1" t="s">
        <v>41</v>
      </c>
      <c r="B78" s="43">
        <v>0</v>
      </c>
      <c r="C78" s="2">
        <v>0</v>
      </c>
      <c r="D78" s="3">
        <v>0</v>
      </c>
      <c r="E78" s="43">
        <v>13.5</v>
      </c>
      <c r="F78" s="2">
        <v>4</v>
      </c>
      <c r="G78" s="3">
        <v>3982</v>
      </c>
      <c r="H78" s="36">
        <v>13.5</v>
      </c>
      <c r="I78" s="36">
        <f t="shared" si="38"/>
        <v>4.2721518987341769</v>
      </c>
      <c r="J78" s="2">
        <v>4</v>
      </c>
      <c r="K78" s="36">
        <f t="shared" si="39"/>
        <v>9.5238095238095237</v>
      </c>
      <c r="L78" s="38">
        <v>3982</v>
      </c>
      <c r="M78" s="36">
        <f t="shared" si="40"/>
        <v>4.6601987196741845</v>
      </c>
    </row>
    <row r="79" spans="1:13">
      <c r="A79" s="1" t="s">
        <v>12</v>
      </c>
      <c r="B79" s="43">
        <v>0.5</v>
      </c>
      <c r="C79" s="2">
        <v>1</v>
      </c>
      <c r="D79" s="3">
        <v>142.80000000000001</v>
      </c>
      <c r="E79" s="43">
        <v>12.5</v>
      </c>
      <c r="F79" s="2">
        <v>3</v>
      </c>
      <c r="G79" s="3">
        <v>2975</v>
      </c>
      <c r="H79" s="36">
        <v>13</v>
      </c>
      <c r="I79" s="36">
        <f t="shared" si="38"/>
        <v>4.1139240506329111</v>
      </c>
      <c r="J79" s="2">
        <v>4</v>
      </c>
      <c r="K79" s="36">
        <f t="shared" si="39"/>
        <v>9.5238095238095237</v>
      </c>
      <c r="L79" s="38">
        <v>3117.8</v>
      </c>
      <c r="M79" s="36">
        <f t="shared" si="40"/>
        <v>3.648811543998034</v>
      </c>
    </row>
    <row r="80" spans="1:13">
      <c r="A80" s="1" t="s">
        <v>13</v>
      </c>
      <c r="B80" s="43">
        <v>0</v>
      </c>
      <c r="C80" s="2">
        <v>0</v>
      </c>
      <c r="D80" s="3">
        <v>0</v>
      </c>
      <c r="E80" s="43">
        <v>4</v>
      </c>
      <c r="F80" s="2">
        <v>1</v>
      </c>
      <c r="G80" s="3">
        <v>1680</v>
      </c>
      <c r="H80" s="36">
        <v>4</v>
      </c>
      <c r="I80" s="36">
        <f t="shared" si="38"/>
        <v>1.2658227848101267</v>
      </c>
      <c r="J80" s="2">
        <v>1</v>
      </c>
      <c r="K80" s="36">
        <f t="shared" si="39"/>
        <v>2.3809523809523809</v>
      </c>
      <c r="L80" s="38">
        <v>1680</v>
      </c>
      <c r="M80" s="36">
        <f t="shared" si="40"/>
        <v>1.9661310519971447</v>
      </c>
    </row>
    <row r="81" spans="1:13">
      <c r="A81" s="1" t="s">
        <v>42</v>
      </c>
      <c r="B81" s="43">
        <v>0</v>
      </c>
      <c r="C81" s="2">
        <v>0</v>
      </c>
      <c r="D81" s="3">
        <v>0</v>
      </c>
      <c r="E81" s="43">
        <v>10.5</v>
      </c>
      <c r="F81" s="2">
        <v>3</v>
      </c>
      <c r="G81" s="3">
        <v>2163</v>
      </c>
      <c r="H81" s="36">
        <v>10.5</v>
      </c>
      <c r="I81" s="36">
        <f t="shared" si="38"/>
        <v>3.3227848101265818</v>
      </c>
      <c r="J81" s="2">
        <v>3</v>
      </c>
      <c r="K81" s="36">
        <f t="shared" si="39"/>
        <v>7.1428571428571423</v>
      </c>
      <c r="L81" s="38">
        <v>2163</v>
      </c>
      <c r="M81" s="36">
        <f t="shared" si="40"/>
        <v>2.5313937294463233</v>
      </c>
    </row>
    <row r="82" spans="1:13" ht="15.75" thickBot="1">
      <c r="A82" s="1" t="s">
        <v>55</v>
      </c>
      <c r="B82" s="43">
        <v>0</v>
      </c>
      <c r="C82" s="2">
        <v>0</v>
      </c>
      <c r="D82" s="3">
        <v>0</v>
      </c>
      <c r="E82" s="43">
        <v>33</v>
      </c>
      <c r="F82" s="2">
        <v>8</v>
      </c>
      <c r="G82" s="3">
        <v>7717</v>
      </c>
      <c r="H82" s="36">
        <v>33</v>
      </c>
      <c r="I82" s="36">
        <f t="shared" si="38"/>
        <v>10.443037974683545</v>
      </c>
      <c r="J82" s="2">
        <v>8</v>
      </c>
      <c r="K82" s="36">
        <f t="shared" si="39"/>
        <v>19.047619047619047</v>
      </c>
      <c r="L82" s="38">
        <v>7717</v>
      </c>
      <c r="M82" s="36">
        <f t="shared" si="40"/>
        <v>9.0313293620606938</v>
      </c>
    </row>
    <row r="83" spans="1:13" ht="15.75" thickBot="1">
      <c r="A83" s="10" t="s">
        <v>3</v>
      </c>
      <c r="B83" s="41">
        <f>SUM(B68:B82)</f>
        <v>122</v>
      </c>
      <c r="C83" s="41">
        <f>SUM(C68:C82)</f>
        <v>34</v>
      </c>
      <c r="D83" s="45">
        <f>SUM(D68:D82)</f>
        <v>35008.400000000001</v>
      </c>
      <c r="E83" s="41">
        <f>SUM(E68:E82)</f>
        <v>194</v>
      </c>
      <c r="F83" s="41">
        <f t="shared" ref="F83" si="41">SUM(F78:F82)</f>
        <v>19</v>
      </c>
      <c r="G83" s="45">
        <f>SUM(G68:G82)</f>
        <v>50438.6</v>
      </c>
      <c r="H83" s="42">
        <f>SUM(H68:H82)</f>
        <v>316</v>
      </c>
      <c r="I83" s="37">
        <f>SUM(I68:I82)</f>
        <v>100.00000000000001</v>
      </c>
      <c r="J83" s="35">
        <f t="shared" ref="J83:K83" si="42">SUM(J75:J82)</f>
        <v>42</v>
      </c>
      <c r="K83" s="37">
        <f t="shared" si="42"/>
        <v>99.999999999999986</v>
      </c>
      <c r="L83" s="14">
        <f t="shared" ref="L83" si="43">G83+D83</f>
        <v>85447</v>
      </c>
      <c r="M83" s="37">
        <f>SUM(M68:M82)</f>
        <v>99.999999999999986</v>
      </c>
    </row>
    <row r="84" spans="1:13" s="5" customFormat="1" ht="22.5" customHeight="1" thickBot="1">
      <c r="A84" s="48" t="s">
        <v>57</v>
      </c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</row>
    <row r="85" spans="1:13">
      <c r="A85" s="49" t="s">
        <v>0</v>
      </c>
      <c r="B85" s="51" t="s">
        <v>1</v>
      </c>
      <c r="C85" s="51"/>
      <c r="D85" s="51"/>
      <c r="E85" s="51" t="s">
        <v>2</v>
      </c>
      <c r="F85" s="51"/>
      <c r="G85" s="51"/>
      <c r="H85" s="51" t="s">
        <v>3</v>
      </c>
      <c r="I85" s="51"/>
      <c r="J85" s="51"/>
      <c r="K85" s="51"/>
      <c r="L85" s="51"/>
      <c r="M85" s="52"/>
    </row>
    <row r="86" spans="1:13" ht="27.75" customHeight="1" thickBot="1">
      <c r="A86" s="50"/>
      <c r="B86" s="6" t="s">
        <v>4</v>
      </c>
      <c r="C86" s="6" t="s">
        <v>5</v>
      </c>
      <c r="D86" s="7" t="s">
        <v>6</v>
      </c>
      <c r="E86" s="6" t="s">
        <v>4</v>
      </c>
      <c r="F86" s="6" t="s">
        <v>5</v>
      </c>
      <c r="G86" s="8" t="s">
        <v>6</v>
      </c>
      <c r="H86" s="6" t="s">
        <v>4</v>
      </c>
      <c r="I86" s="6" t="s">
        <v>7</v>
      </c>
      <c r="J86" s="6" t="s">
        <v>5</v>
      </c>
      <c r="K86" s="6" t="s">
        <v>7</v>
      </c>
      <c r="L86" s="8" t="s">
        <v>6</v>
      </c>
      <c r="M86" s="9" t="s">
        <v>7</v>
      </c>
    </row>
    <row r="87" spans="1:13">
      <c r="A87" s="1" t="s">
        <v>54</v>
      </c>
      <c r="B87" s="43">
        <v>0</v>
      </c>
      <c r="C87" s="2">
        <v>0</v>
      </c>
      <c r="D87" s="3">
        <v>0</v>
      </c>
      <c r="E87" s="43">
        <v>5</v>
      </c>
      <c r="F87" s="2">
        <v>2</v>
      </c>
      <c r="G87" s="3">
        <v>2225</v>
      </c>
      <c r="H87" s="36">
        <v>5</v>
      </c>
      <c r="I87" s="36">
        <f>(H87/H$104)*100</f>
        <v>1.7182130584192441</v>
      </c>
      <c r="J87" s="2">
        <v>2</v>
      </c>
      <c r="K87" s="36">
        <f>(J87/J$104)*100</f>
        <v>2.3255813953488373</v>
      </c>
      <c r="L87" s="3">
        <v>2225</v>
      </c>
      <c r="M87" s="36">
        <f>(L87/L$104)*100</f>
        <v>2.0270116382353613</v>
      </c>
    </row>
    <row r="88" spans="1:13">
      <c r="A88" s="1" t="s">
        <v>47</v>
      </c>
      <c r="B88" s="43">
        <v>0</v>
      </c>
      <c r="C88" s="2">
        <v>0</v>
      </c>
      <c r="D88" s="3">
        <v>0</v>
      </c>
      <c r="E88" s="43">
        <v>6.5</v>
      </c>
      <c r="F88" s="2">
        <v>2</v>
      </c>
      <c r="G88" s="3">
        <v>3941</v>
      </c>
      <c r="H88" s="36">
        <v>6.5</v>
      </c>
      <c r="I88" s="36">
        <f t="shared" ref="I88:I103" si="44">(H88/H$104)*100</f>
        <v>2.2336769759450172</v>
      </c>
      <c r="J88" s="2">
        <v>2</v>
      </c>
      <c r="K88" s="36">
        <f t="shared" ref="K88:K103" si="45">(J88/J$104)*100</f>
        <v>2.3255813953488373</v>
      </c>
      <c r="L88" s="3">
        <v>3941</v>
      </c>
      <c r="M88" s="36">
        <f t="shared" ref="M88:M103" si="46">(L88/L$104)*100</f>
        <v>3.5903158949598017</v>
      </c>
    </row>
    <row r="89" spans="1:13">
      <c r="A89" s="1" t="s">
        <v>8</v>
      </c>
      <c r="B89" s="43">
        <v>32.5</v>
      </c>
      <c r="C89" s="2">
        <v>7</v>
      </c>
      <c r="D89" s="3">
        <v>10939.5</v>
      </c>
      <c r="E89" s="43">
        <v>5</v>
      </c>
      <c r="F89" s="2">
        <v>2</v>
      </c>
      <c r="G89" s="3">
        <v>1530</v>
      </c>
      <c r="H89" s="36">
        <v>37.5</v>
      </c>
      <c r="I89" s="36">
        <f t="shared" si="44"/>
        <v>12.886597938144329</v>
      </c>
      <c r="J89" s="2">
        <v>9</v>
      </c>
      <c r="K89" s="36">
        <f t="shared" si="45"/>
        <v>10.465116279069768</v>
      </c>
      <c r="L89" s="3">
        <v>12469.5</v>
      </c>
      <c r="M89" s="36">
        <f t="shared" si="46"/>
        <v>11.359919830550936</v>
      </c>
    </row>
    <row r="90" spans="1:13">
      <c r="A90" s="1" t="s">
        <v>44</v>
      </c>
      <c r="B90" s="43">
        <v>30</v>
      </c>
      <c r="C90" s="2">
        <v>8</v>
      </c>
      <c r="D90" s="3">
        <v>10098</v>
      </c>
      <c r="E90" s="43">
        <v>18.5</v>
      </c>
      <c r="F90" s="2">
        <v>7</v>
      </c>
      <c r="G90" s="3">
        <v>8441</v>
      </c>
      <c r="H90" s="36">
        <v>48.5</v>
      </c>
      <c r="I90" s="36">
        <f t="shared" si="44"/>
        <v>16.666666666666664</v>
      </c>
      <c r="J90" s="2">
        <v>15</v>
      </c>
      <c r="K90" s="36">
        <f t="shared" si="45"/>
        <v>17.441860465116278</v>
      </c>
      <c r="L90" s="3">
        <v>18539</v>
      </c>
      <c r="M90" s="36">
        <f t="shared" si="46"/>
        <v>16.889334274717015</v>
      </c>
    </row>
    <row r="91" spans="1:13">
      <c r="A91" s="1" t="s">
        <v>9</v>
      </c>
      <c r="B91" s="43">
        <v>40</v>
      </c>
      <c r="C91" s="2">
        <v>8</v>
      </c>
      <c r="D91" s="3">
        <v>13464</v>
      </c>
      <c r="E91" s="43">
        <v>19.5</v>
      </c>
      <c r="F91" s="2">
        <v>7</v>
      </c>
      <c r="G91" s="3">
        <v>5967</v>
      </c>
      <c r="H91" s="36">
        <v>59.5</v>
      </c>
      <c r="I91" s="36">
        <f t="shared" si="44"/>
        <v>20.446735395189002</v>
      </c>
      <c r="J91" s="2">
        <v>15</v>
      </c>
      <c r="K91" s="36">
        <f t="shared" si="45"/>
        <v>17.441860465116278</v>
      </c>
      <c r="L91" s="3">
        <v>19431</v>
      </c>
      <c r="M91" s="36">
        <f t="shared" si="46"/>
        <v>17.701960962944405</v>
      </c>
    </row>
    <row r="92" spans="1:13">
      <c r="A92" s="1" t="s">
        <v>10</v>
      </c>
      <c r="B92" s="43">
        <v>0</v>
      </c>
      <c r="C92" s="2">
        <v>0</v>
      </c>
      <c r="D92" s="3">
        <v>0</v>
      </c>
      <c r="E92" s="43">
        <v>2.5</v>
      </c>
      <c r="F92" s="2">
        <v>1</v>
      </c>
      <c r="G92" s="3">
        <v>765</v>
      </c>
      <c r="H92" s="36">
        <v>2.5</v>
      </c>
      <c r="I92" s="36">
        <f t="shared" si="44"/>
        <v>0.85910652920962205</v>
      </c>
      <c r="J92" s="2">
        <v>1</v>
      </c>
      <c r="K92" s="36">
        <f t="shared" si="45"/>
        <v>1.1627906976744187</v>
      </c>
      <c r="L92" s="3">
        <v>765</v>
      </c>
      <c r="M92" s="36">
        <f t="shared" si="46"/>
        <v>0.69692759696631512</v>
      </c>
    </row>
    <row r="93" spans="1:13">
      <c r="A93" s="1" t="s">
        <v>48</v>
      </c>
      <c r="B93" s="43">
        <v>20</v>
      </c>
      <c r="C93" s="2">
        <v>4</v>
      </c>
      <c r="D93" s="3">
        <v>6732</v>
      </c>
      <c r="E93" s="43">
        <v>12</v>
      </c>
      <c r="F93" s="2">
        <v>4</v>
      </c>
      <c r="G93" s="3">
        <v>3672</v>
      </c>
      <c r="H93" s="36">
        <v>32</v>
      </c>
      <c r="I93" s="36">
        <f t="shared" si="44"/>
        <v>10.996563573883162</v>
      </c>
      <c r="J93" s="2">
        <v>8</v>
      </c>
      <c r="K93" s="36">
        <f t="shared" si="45"/>
        <v>9.3023255813953494</v>
      </c>
      <c r="L93" s="3">
        <v>10404</v>
      </c>
      <c r="M93" s="36">
        <f t="shared" si="46"/>
        <v>9.4782153187418867</v>
      </c>
    </row>
    <row r="94" spans="1:13">
      <c r="A94" s="1" t="s">
        <v>49</v>
      </c>
      <c r="B94" s="43">
        <v>0</v>
      </c>
      <c r="C94" s="2">
        <v>0</v>
      </c>
      <c r="D94" s="3">
        <v>0</v>
      </c>
      <c r="E94" s="43">
        <v>2.5</v>
      </c>
      <c r="F94" s="2">
        <v>1</v>
      </c>
      <c r="G94" s="3">
        <v>765</v>
      </c>
      <c r="H94" s="36">
        <v>2.5</v>
      </c>
      <c r="I94" s="36">
        <f t="shared" si="44"/>
        <v>0.85910652920962205</v>
      </c>
      <c r="J94" s="2">
        <v>1</v>
      </c>
      <c r="K94" s="36">
        <f t="shared" si="45"/>
        <v>1.1627906976744187</v>
      </c>
      <c r="L94" s="3">
        <v>765</v>
      </c>
      <c r="M94" s="36">
        <f t="shared" si="46"/>
        <v>0.69692759696631512</v>
      </c>
    </row>
    <row r="95" spans="1:13">
      <c r="A95" s="1" t="s">
        <v>40</v>
      </c>
      <c r="B95" s="43">
        <v>10</v>
      </c>
      <c r="C95" s="2">
        <v>2</v>
      </c>
      <c r="D95" s="3">
        <v>3366</v>
      </c>
      <c r="E95" s="43">
        <v>15</v>
      </c>
      <c r="F95" s="2">
        <v>6</v>
      </c>
      <c r="G95" s="3">
        <v>5424</v>
      </c>
      <c r="H95" s="36">
        <v>25</v>
      </c>
      <c r="I95" s="36">
        <f t="shared" si="44"/>
        <v>8.5910652920962196</v>
      </c>
      <c r="J95" s="2">
        <v>8</v>
      </c>
      <c r="K95" s="36">
        <f t="shared" si="45"/>
        <v>9.3023255813953494</v>
      </c>
      <c r="L95" s="3">
        <v>8790</v>
      </c>
      <c r="M95" s="36">
        <f t="shared" si="46"/>
        <v>8.0078347416129549</v>
      </c>
    </row>
    <row r="96" spans="1:13">
      <c r="A96" s="1" t="s">
        <v>53</v>
      </c>
      <c r="B96" s="43">
        <v>0</v>
      </c>
      <c r="C96" s="2">
        <v>0</v>
      </c>
      <c r="D96" s="3">
        <v>0</v>
      </c>
      <c r="E96" s="43">
        <v>1</v>
      </c>
      <c r="F96" s="2">
        <v>2</v>
      </c>
      <c r="G96" s="3">
        <v>306</v>
      </c>
      <c r="H96" s="36">
        <v>1</v>
      </c>
      <c r="I96" s="36">
        <f t="shared" si="44"/>
        <v>0.3436426116838488</v>
      </c>
      <c r="J96" s="2">
        <v>2</v>
      </c>
      <c r="K96" s="36">
        <f t="shared" si="45"/>
        <v>2.3255813953488373</v>
      </c>
      <c r="L96" s="3">
        <v>306</v>
      </c>
      <c r="M96" s="36">
        <f t="shared" si="46"/>
        <v>0.27877103878652609</v>
      </c>
    </row>
    <row r="97" spans="1:13">
      <c r="A97" s="1" t="s">
        <v>41</v>
      </c>
      <c r="B97" s="43">
        <v>0</v>
      </c>
      <c r="C97" s="2">
        <v>0</v>
      </c>
      <c r="D97" s="3">
        <v>0</v>
      </c>
      <c r="E97" s="43">
        <v>6</v>
      </c>
      <c r="F97" s="2">
        <v>2</v>
      </c>
      <c r="G97" s="3">
        <v>1836</v>
      </c>
      <c r="H97" s="36">
        <v>6</v>
      </c>
      <c r="I97" s="36">
        <f t="shared" si="44"/>
        <v>2.0618556701030926</v>
      </c>
      <c r="J97" s="2">
        <v>2</v>
      </c>
      <c r="K97" s="36">
        <f t="shared" si="45"/>
        <v>2.3255813953488373</v>
      </c>
      <c r="L97" s="3">
        <v>1836</v>
      </c>
      <c r="M97" s="36">
        <f t="shared" si="46"/>
        <v>1.6726262327191563</v>
      </c>
    </row>
    <row r="98" spans="1:13">
      <c r="A98" s="1" t="s">
        <v>58</v>
      </c>
      <c r="B98" s="43">
        <v>0</v>
      </c>
      <c r="C98" s="2">
        <v>0</v>
      </c>
      <c r="D98" s="3">
        <v>0</v>
      </c>
      <c r="E98" s="43">
        <v>4.5</v>
      </c>
      <c r="F98" s="2">
        <v>1</v>
      </c>
      <c r="G98" s="3">
        <v>2628</v>
      </c>
      <c r="H98" s="36">
        <v>4.5</v>
      </c>
      <c r="I98" s="36">
        <f t="shared" si="44"/>
        <v>1.5463917525773196</v>
      </c>
      <c r="J98" s="2">
        <v>1</v>
      </c>
      <c r="K98" s="36">
        <f t="shared" si="45"/>
        <v>1.1627906976744187</v>
      </c>
      <c r="L98" s="3">
        <v>2628</v>
      </c>
      <c r="M98" s="36">
        <f t="shared" si="46"/>
        <v>2.3941512742842828</v>
      </c>
    </row>
    <row r="99" spans="1:13">
      <c r="A99" s="1" t="s">
        <v>12</v>
      </c>
      <c r="B99" s="43">
        <v>0</v>
      </c>
      <c r="C99" s="2">
        <v>0</v>
      </c>
      <c r="D99" s="3">
        <v>0</v>
      </c>
      <c r="E99" s="43">
        <v>14.5</v>
      </c>
      <c r="F99" s="2">
        <v>4</v>
      </c>
      <c r="G99" s="3">
        <v>6522</v>
      </c>
      <c r="H99" s="36">
        <v>14.5</v>
      </c>
      <c r="I99" s="36">
        <f t="shared" si="44"/>
        <v>4.9828178694158076</v>
      </c>
      <c r="J99" s="2">
        <v>4</v>
      </c>
      <c r="K99" s="36">
        <f t="shared" si="45"/>
        <v>4.6511627906976747</v>
      </c>
      <c r="L99" s="3">
        <v>6522</v>
      </c>
      <c r="M99" s="36">
        <f t="shared" si="46"/>
        <v>5.9416493953128207</v>
      </c>
    </row>
    <row r="100" spans="1:13">
      <c r="A100" s="1" t="s">
        <v>13</v>
      </c>
      <c r="B100" s="43">
        <v>0</v>
      </c>
      <c r="C100" s="2">
        <v>0</v>
      </c>
      <c r="D100" s="3">
        <v>0</v>
      </c>
      <c r="E100" s="43">
        <v>13</v>
      </c>
      <c r="F100" s="2">
        <v>5</v>
      </c>
      <c r="G100" s="3">
        <v>7434</v>
      </c>
      <c r="H100" s="36">
        <v>13</v>
      </c>
      <c r="I100" s="36">
        <f t="shared" si="44"/>
        <v>4.4673539518900345</v>
      </c>
      <c r="J100" s="2">
        <v>5</v>
      </c>
      <c r="K100" s="36">
        <f t="shared" si="45"/>
        <v>5.8139534883720927</v>
      </c>
      <c r="L100" s="3">
        <v>7434</v>
      </c>
      <c r="M100" s="36">
        <f t="shared" si="46"/>
        <v>6.7724964128726626</v>
      </c>
    </row>
    <row r="101" spans="1:13">
      <c r="A101" s="1" t="s">
        <v>42</v>
      </c>
      <c r="B101" s="43">
        <v>0</v>
      </c>
      <c r="C101" s="2">
        <v>0</v>
      </c>
      <c r="D101" s="3">
        <v>0</v>
      </c>
      <c r="E101" s="43">
        <v>10</v>
      </c>
      <c r="F101" s="2">
        <v>4</v>
      </c>
      <c r="G101" s="3">
        <v>4172</v>
      </c>
      <c r="H101" s="36">
        <v>10</v>
      </c>
      <c r="I101" s="36">
        <f t="shared" si="44"/>
        <v>3.4364261168384882</v>
      </c>
      <c r="J101" s="2">
        <v>4</v>
      </c>
      <c r="K101" s="36">
        <f t="shared" si="45"/>
        <v>4.6511627906976747</v>
      </c>
      <c r="L101" s="3">
        <v>4172</v>
      </c>
      <c r="M101" s="36">
        <f t="shared" si="46"/>
        <v>3.8007606987496301</v>
      </c>
    </row>
    <row r="102" spans="1:13">
      <c r="A102" s="1" t="s">
        <v>55</v>
      </c>
      <c r="B102" s="43">
        <v>0</v>
      </c>
      <c r="C102" s="2">
        <v>0</v>
      </c>
      <c r="D102" s="3">
        <v>0</v>
      </c>
      <c r="E102" s="43">
        <v>18</v>
      </c>
      <c r="F102" s="2">
        <v>5</v>
      </c>
      <c r="G102" s="3">
        <v>6620</v>
      </c>
      <c r="H102" s="36">
        <v>18</v>
      </c>
      <c r="I102" s="36">
        <f t="shared" si="44"/>
        <v>6.1855670103092786</v>
      </c>
      <c r="J102" s="2">
        <v>5</v>
      </c>
      <c r="K102" s="36">
        <f t="shared" si="45"/>
        <v>5.8139534883720927</v>
      </c>
      <c r="L102" s="3">
        <v>6620</v>
      </c>
      <c r="M102" s="36">
        <f t="shared" si="46"/>
        <v>6.0309290090418379</v>
      </c>
    </row>
    <row r="103" spans="1:13" ht="15.75" thickBot="1">
      <c r="A103" s="1" t="s">
        <v>59</v>
      </c>
      <c r="B103" s="43">
        <v>0</v>
      </c>
      <c r="C103" s="2">
        <v>0</v>
      </c>
      <c r="D103" s="3">
        <v>0</v>
      </c>
      <c r="E103" s="43">
        <v>5</v>
      </c>
      <c r="F103" s="2">
        <v>2</v>
      </c>
      <c r="G103" s="3">
        <v>2920</v>
      </c>
      <c r="H103" s="36">
        <v>5</v>
      </c>
      <c r="I103" s="36">
        <f t="shared" si="44"/>
        <v>1.7182130584192441</v>
      </c>
      <c r="J103" s="2">
        <v>2</v>
      </c>
      <c r="K103" s="36">
        <f t="shared" si="45"/>
        <v>2.3255813953488373</v>
      </c>
      <c r="L103" s="3">
        <v>2920</v>
      </c>
      <c r="M103" s="36">
        <f t="shared" si="46"/>
        <v>2.660168082538092</v>
      </c>
    </row>
    <row r="104" spans="1:13" ht="15.75" thickBot="1">
      <c r="A104" s="10" t="s">
        <v>3</v>
      </c>
      <c r="B104" s="41">
        <f>SUM(B87:B103)</f>
        <v>132.5</v>
      </c>
      <c r="C104" s="41">
        <f t="shared" ref="C104:K104" si="47">SUM(C87:C103)</f>
        <v>29</v>
      </c>
      <c r="D104" s="45">
        <f t="shared" si="47"/>
        <v>44599.5</v>
      </c>
      <c r="E104" s="41">
        <f t="shared" si="47"/>
        <v>158.5</v>
      </c>
      <c r="F104" s="41">
        <f>SUM(F87:F103)</f>
        <v>57</v>
      </c>
      <c r="G104" s="45">
        <f t="shared" si="47"/>
        <v>65168</v>
      </c>
      <c r="H104" s="42">
        <f>SUM(H87:H103)</f>
        <v>291</v>
      </c>
      <c r="I104" s="37">
        <f t="shared" si="47"/>
        <v>99.999999999999986</v>
      </c>
      <c r="J104" s="35">
        <f t="shared" si="47"/>
        <v>86</v>
      </c>
      <c r="K104" s="37">
        <f t="shared" si="47"/>
        <v>99.999999999999986</v>
      </c>
      <c r="L104" s="14">
        <f t="shared" ref="L104" si="48">G104+D104</f>
        <v>109767.5</v>
      </c>
      <c r="M104" s="37">
        <f>SUM(M87:M103)</f>
        <v>100</v>
      </c>
    </row>
    <row r="105" spans="1:13" s="5" customFormat="1" ht="22.5" customHeight="1" thickBot="1">
      <c r="A105" s="48" t="s">
        <v>60</v>
      </c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</row>
    <row r="106" spans="1:13">
      <c r="A106" s="49" t="s">
        <v>0</v>
      </c>
      <c r="B106" s="51" t="s">
        <v>1</v>
      </c>
      <c r="C106" s="51"/>
      <c r="D106" s="51"/>
      <c r="E106" s="51" t="s">
        <v>2</v>
      </c>
      <c r="F106" s="51"/>
      <c r="G106" s="51"/>
      <c r="H106" s="51" t="s">
        <v>3</v>
      </c>
      <c r="I106" s="51"/>
      <c r="J106" s="51"/>
      <c r="K106" s="51"/>
      <c r="L106" s="51"/>
      <c r="M106" s="52"/>
    </row>
    <row r="107" spans="1:13" ht="27.75" customHeight="1" thickBot="1">
      <c r="A107" s="50"/>
      <c r="B107" s="6" t="s">
        <v>4</v>
      </c>
      <c r="C107" s="6" t="s">
        <v>5</v>
      </c>
      <c r="D107" s="7" t="s">
        <v>6</v>
      </c>
      <c r="E107" s="6" t="s">
        <v>4</v>
      </c>
      <c r="F107" s="6" t="s">
        <v>5</v>
      </c>
      <c r="G107" s="8" t="s">
        <v>6</v>
      </c>
      <c r="H107" s="6" t="s">
        <v>4</v>
      </c>
      <c r="I107" s="6" t="s">
        <v>7</v>
      </c>
      <c r="J107" s="6" t="s">
        <v>5</v>
      </c>
      <c r="K107" s="6" t="s">
        <v>7</v>
      </c>
      <c r="L107" s="8" t="s">
        <v>6</v>
      </c>
      <c r="M107" s="9" t="s">
        <v>7</v>
      </c>
    </row>
    <row r="108" spans="1:13">
      <c r="A108" s="1" t="s">
        <v>8</v>
      </c>
      <c r="B108" s="43">
        <v>41</v>
      </c>
      <c r="C108" s="2">
        <v>9</v>
      </c>
      <c r="D108" s="3">
        <v>13800.6</v>
      </c>
      <c r="E108" s="43">
        <v>10</v>
      </c>
      <c r="F108" s="2">
        <v>2</v>
      </c>
      <c r="G108" s="3">
        <v>3366</v>
      </c>
      <c r="H108" s="36">
        <v>51</v>
      </c>
      <c r="I108" s="36">
        <f>(H108/H$119)*100</f>
        <v>26.771653543307089</v>
      </c>
      <c r="J108" s="2">
        <v>11</v>
      </c>
      <c r="K108" s="36">
        <f>(J108/J$119)*100</f>
        <v>8.3969465648854964</v>
      </c>
      <c r="L108" s="3">
        <v>17166.599999999999</v>
      </c>
      <c r="M108" s="36">
        <f>(L108/L$119)*100</f>
        <v>25.078376317350315</v>
      </c>
    </row>
    <row r="109" spans="1:13">
      <c r="A109" s="1" t="s">
        <v>44</v>
      </c>
      <c r="B109" s="43">
        <v>20</v>
      </c>
      <c r="C109" s="2">
        <v>4</v>
      </c>
      <c r="D109" s="3">
        <v>6732</v>
      </c>
      <c r="E109" s="43">
        <v>0</v>
      </c>
      <c r="F109" s="2">
        <v>0</v>
      </c>
      <c r="G109" s="3">
        <v>0</v>
      </c>
      <c r="H109" s="36">
        <v>20</v>
      </c>
      <c r="I109" s="36">
        <f t="shared" ref="I109:I118" si="49">(H109/H$119)*100</f>
        <v>10.498687664041995</v>
      </c>
      <c r="J109" s="2">
        <v>4</v>
      </c>
      <c r="K109" s="36">
        <f t="shared" ref="K109:K118" si="50">(J109/J$119)*100</f>
        <v>3.0534351145038165</v>
      </c>
      <c r="L109" s="3">
        <v>6732</v>
      </c>
      <c r="M109" s="36">
        <f t="shared" ref="M109:M118" si="51">(L109/L$119)*100</f>
        <v>9.8346573793530645</v>
      </c>
    </row>
    <row r="110" spans="1:13">
      <c r="A110" s="1" t="s">
        <v>9</v>
      </c>
      <c r="B110" s="43">
        <v>20</v>
      </c>
      <c r="C110" s="2">
        <v>4</v>
      </c>
      <c r="D110" s="3">
        <v>6732</v>
      </c>
      <c r="E110" s="43">
        <v>0</v>
      </c>
      <c r="F110" s="2">
        <v>0</v>
      </c>
      <c r="G110" s="3">
        <v>0</v>
      </c>
      <c r="H110" s="36">
        <v>20</v>
      </c>
      <c r="I110" s="36">
        <f t="shared" si="49"/>
        <v>10.498687664041995</v>
      </c>
      <c r="J110" s="2">
        <v>4</v>
      </c>
      <c r="K110" s="36">
        <f t="shared" si="50"/>
        <v>3.0534351145038165</v>
      </c>
      <c r="L110" s="3">
        <v>6732</v>
      </c>
      <c r="M110" s="36">
        <f t="shared" si="51"/>
        <v>9.8346573793530645</v>
      </c>
    </row>
    <row r="111" spans="1:13">
      <c r="A111" s="1" t="s">
        <v>10</v>
      </c>
      <c r="B111" s="43">
        <v>21</v>
      </c>
      <c r="C111" s="2">
        <v>5</v>
      </c>
      <c r="D111" s="3">
        <v>7068.6</v>
      </c>
      <c r="E111" s="43">
        <v>0</v>
      </c>
      <c r="F111" s="2">
        <v>0</v>
      </c>
      <c r="G111" s="3">
        <v>0</v>
      </c>
      <c r="H111" s="36">
        <v>21</v>
      </c>
      <c r="I111" s="36">
        <f t="shared" si="49"/>
        <v>11.023622047244094</v>
      </c>
      <c r="J111" s="2">
        <v>5</v>
      </c>
      <c r="K111" s="36">
        <f t="shared" si="50"/>
        <v>3.8167938931297711</v>
      </c>
      <c r="L111" s="3">
        <v>7068.6</v>
      </c>
      <c r="M111" s="36">
        <f t="shared" si="51"/>
        <v>10.326390248320719</v>
      </c>
    </row>
    <row r="112" spans="1:13">
      <c r="A112" s="1" t="s">
        <v>48</v>
      </c>
      <c r="B112" s="43">
        <v>20</v>
      </c>
      <c r="C112" s="2">
        <v>4</v>
      </c>
      <c r="D112" s="3">
        <v>6732</v>
      </c>
      <c r="E112" s="43">
        <v>0</v>
      </c>
      <c r="F112" s="2">
        <v>0</v>
      </c>
      <c r="G112" s="3">
        <v>0</v>
      </c>
      <c r="H112" s="36">
        <v>20</v>
      </c>
      <c r="I112" s="36">
        <f t="shared" si="49"/>
        <v>10.498687664041995</v>
      </c>
      <c r="J112" s="2">
        <v>4</v>
      </c>
      <c r="K112" s="36">
        <f t="shared" si="50"/>
        <v>3.0534351145038165</v>
      </c>
      <c r="L112" s="3">
        <v>6732</v>
      </c>
      <c r="M112" s="36">
        <f t="shared" si="51"/>
        <v>9.8346573793530645</v>
      </c>
    </row>
    <row r="113" spans="1:13">
      <c r="A113" s="1" t="s">
        <v>49</v>
      </c>
      <c r="B113" s="43">
        <v>0</v>
      </c>
      <c r="C113" s="2">
        <v>0</v>
      </c>
      <c r="D113" s="3">
        <v>0</v>
      </c>
      <c r="E113" s="43">
        <v>20</v>
      </c>
      <c r="F113" s="2">
        <v>4</v>
      </c>
      <c r="G113" s="3">
        <v>6732</v>
      </c>
      <c r="H113" s="36">
        <v>20</v>
      </c>
      <c r="I113" s="36">
        <f t="shared" si="49"/>
        <v>10.498687664041995</v>
      </c>
      <c r="J113" s="2">
        <v>4</v>
      </c>
      <c r="K113" s="36">
        <f t="shared" si="50"/>
        <v>3.0534351145038165</v>
      </c>
      <c r="L113" s="3">
        <v>6732</v>
      </c>
      <c r="M113" s="36">
        <f t="shared" si="51"/>
        <v>9.8346573793530645</v>
      </c>
    </row>
    <row r="114" spans="1:13">
      <c r="A114" s="1" t="s">
        <v>40</v>
      </c>
      <c r="B114" s="43">
        <v>16</v>
      </c>
      <c r="C114" s="2">
        <v>4</v>
      </c>
      <c r="D114" s="3">
        <v>5385.6</v>
      </c>
      <c r="E114" s="43">
        <v>0</v>
      </c>
      <c r="F114" s="2">
        <v>0</v>
      </c>
      <c r="G114" s="3">
        <v>0</v>
      </c>
      <c r="H114" s="36">
        <v>16</v>
      </c>
      <c r="I114" s="36">
        <f t="shared" si="49"/>
        <v>8.3989501312335957</v>
      </c>
      <c r="J114" s="2">
        <v>4</v>
      </c>
      <c r="K114" s="36">
        <f t="shared" si="50"/>
        <v>3.0534351145038165</v>
      </c>
      <c r="L114" s="3">
        <v>5385.6</v>
      </c>
      <c r="M114" s="36">
        <f t="shared" si="51"/>
        <v>7.8677259034824516</v>
      </c>
    </row>
    <row r="115" spans="1:13">
      <c r="A115" s="1" t="s">
        <v>41</v>
      </c>
      <c r="B115" s="43">
        <v>0</v>
      </c>
      <c r="C115" s="2">
        <v>0</v>
      </c>
      <c r="D115" s="3">
        <v>0</v>
      </c>
      <c r="E115" s="43">
        <v>8</v>
      </c>
      <c r="F115" s="2">
        <v>3</v>
      </c>
      <c r="G115" s="3">
        <v>4672</v>
      </c>
      <c r="H115" s="36">
        <v>8</v>
      </c>
      <c r="I115" s="36">
        <f t="shared" si="49"/>
        <v>4.1994750656167978</v>
      </c>
      <c r="J115" s="2">
        <v>3</v>
      </c>
      <c r="K115" s="36">
        <f t="shared" si="50"/>
        <v>2.2900763358778624</v>
      </c>
      <c r="L115" s="3">
        <v>4672</v>
      </c>
      <c r="M115" s="36">
        <f t="shared" si="51"/>
        <v>6.8252405342153182</v>
      </c>
    </row>
    <row r="116" spans="1:13">
      <c r="A116" s="1" t="s">
        <v>58</v>
      </c>
      <c r="B116" s="43">
        <v>0</v>
      </c>
      <c r="C116" s="2">
        <v>0</v>
      </c>
      <c r="D116" s="3">
        <v>0</v>
      </c>
      <c r="E116" s="43">
        <v>2.5</v>
      </c>
      <c r="F116" s="2">
        <v>1</v>
      </c>
      <c r="G116" s="3">
        <v>1460</v>
      </c>
      <c r="H116" s="36">
        <v>2.5</v>
      </c>
      <c r="I116" s="36">
        <f t="shared" si="49"/>
        <v>1.3123359580052494</v>
      </c>
      <c r="J116" s="2">
        <v>1</v>
      </c>
      <c r="K116" s="36">
        <f t="shared" si="50"/>
        <v>0.76335877862595414</v>
      </c>
      <c r="L116" s="3">
        <v>1460</v>
      </c>
      <c r="M116" s="36">
        <f t="shared" si="51"/>
        <v>2.1328876669422869</v>
      </c>
    </row>
    <row r="117" spans="1:13">
      <c r="A117" s="1" t="s">
        <v>13</v>
      </c>
      <c r="B117" s="43">
        <v>5</v>
      </c>
      <c r="C117" s="2">
        <v>1</v>
      </c>
      <c r="D117" s="3">
        <v>1683</v>
      </c>
      <c r="E117" s="43">
        <v>0</v>
      </c>
      <c r="F117" s="2">
        <v>0</v>
      </c>
      <c r="G117" s="3">
        <v>0</v>
      </c>
      <c r="H117" s="36">
        <v>5</v>
      </c>
      <c r="I117" s="36">
        <f t="shared" si="49"/>
        <v>2.6246719160104988</v>
      </c>
      <c r="J117" s="2">
        <v>1</v>
      </c>
      <c r="K117" s="36">
        <f t="shared" si="50"/>
        <v>0.76335877862595414</v>
      </c>
      <c r="L117" s="3">
        <v>1683</v>
      </c>
      <c r="M117" s="36">
        <f t="shared" si="51"/>
        <v>2.4586643448382661</v>
      </c>
    </row>
    <row r="118" spans="1:13" ht="15.75" thickBot="1">
      <c r="A118" s="1" t="s">
        <v>55</v>
      </c>
      <c r="B118" s="43">
        <v>0</v>
      </c>
      <c r="C118" s="2">
        <v>0</v>
      </c>
      <c r="D118" s="3">
        <v>0</v>
      </c>
      <c r="E118" s="43">
        <v>7</v>
      </c>
      <c r="F118" s="2">
        <v>2</v>
      </c>
      <c r="G118" s="3">
        <v>4088</v>
      </c>
      <c r="H118" s="36">
        <v>7</v>
      </c>
      <c r="I118" s="36">
        <f t="shared" si="49"/>
        <v>3.674540682414698</v>
      </c>
      <c r="J118" s="2">
        <v>2</v>
      </c>
      <c r="K118" s="36">
        <f t="shared" si="50"/>
        <v>1.5267175572519083</v>
      </c>
      <c r="L118" s="3">
        <v>4088</v>
      </c>
      <c r="M118" s="36">
        <f t="shared" si="51"/>
        <v>5.9720854674384034</v>
      </c>
    </row>
    <row r="119" spans="1:13" ht="15.75" thickBot="1">
      <c r="A119" s="10" t="s">
        <v>3</v>
      </c>
      <c r="B119" s="41">
        <f t="shared" ref="B119:I119" si="52">SUM(B108:B118)</f>
        <v>143</v>
      </c>
      <c r="C119" s="41">
        <f t="shared" si="52"/>
        <v>31</v>
      </c>
      <c r="D119" s="45">
        <f t="shared" si="52"/>
        <v>48133.799999999996</v>
      </c>
      <c r="E119" s="41">
        <f t="shared" si="52"/>
        <v>47.5</v>
      </c>
      <c r="F119" s="41">
        <f t="shared" si="52"/>
        <v>12</v>
      </c>
      <c r="G119" s="45">
        <f t="shared" si="52"/>
        <v>20318</v>
      </c>
      <c r="H119" s="42">
        <f t="shared" si="52"/>
        <v>190.5</v>
      </c>
      <c r="I119" s="37">
        <f t="shared" si="52"/>
        <v>100</v>
      </c>
      <c r="J119" s="35">
        <f t="shared" ref="J119" si="53">SUM(J103:J118)</f>
        <v>131</v>
      </c>
      <c r="K119" s="37">
        <f>SUM(K108:K118)</f>
        <v>32.824427480916029</v>
      </c>
      <c r="L119" s="14">
        <f t="shared" ref="L119" si="54">G119+D119</f>
        <v>68451.799999999988</v>
      </c>
      <c r="M119" s="37">
        <f>SUM(M108:M118)</f>
        <v>100</v>
      </c>
    </row>
    <row r="120" spans="1:13" s="5" customFormat="1" ht="22.5" customHeight="1" thickBot="1">
      <c r="A120" s="48" t="s">
        <v>61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</row>
    <row r="121" spans="1:13">
      <c r="A121" s="49" t="s">
        <v>0</v>
      </c>
      <c r="B121" s="51" t="s">
        <v>1</v>
      </c>
      <c r="C121" s="51"/>
      <c r="D121" s="51"/>
      <c r="E121" s="51" t="s">
        <v>2</v>
      </c>
      <c r="F121" s="51"/>
      <c r="G121" s="51"/>
      <c r="H121" s="51" t="s">
        <v>3</v>
      </c>
      <c r="I121" s="51"/>
      <c r="J121" s="51"/>
      <c r="K121" s="51"/>
      <c r="L121" s="51"/>
      <c r="M121" s="52"/>
    </row>
    <row r="122" spans="1:13" ht="27.75" customHeight="1" thickBot="1">
      <c r="A122" s="50"/>
      <c r="B122" s="6" t="s">
        <v>4</v>
      </c>
      <c r="C122" s="6" t="s">
        <v>5</v>
      </c>
      <c r="D122" s="7" t="s">
        <v>6</v>
      </c>
      <c r="E122" s="6" t="s">
        <v>4</v>
      </c>
      <c r="F122" s="6" t="s">
        <v>5</v>
      </c>
      <c r="G122" s="8" t="s">
        <v>6</v>
      </c>
      <c r="H122" s="6" t="s">
        <v>4</v>
      </c>
      <c r="I122" s="6" t="s">
        <v>7</v>
      </c>
      <c r="J122" s="6" t="s">
        <v>5</v>
      </c>
      <c r="K122" s="6" t="s">
        <v>7</v>
      </c>
      <c r="L122" s="8" t="s">
        <v>6</v>
      </c>
      <c r="M122" s="9" t="s">
        <v>7</v>
      </c>
    </row>
    <row r="123" spans="1:13">
      <c r="A123" s="1" t="s">
        <v>54</v>
      </c>
      <c r="B123" s="43">
        <v>0</v>
      </c>
      <c r="C123" s="2">
        <v>0</v>
      </c>
      <c r="D123" s="3">
        <v>0</v>
      </c>
      <c r="E123" s="43">
        <v>5</v>
      </c>
      <c r="F123" s="2">
        <v>1</v>
      </c>
      <c r="G123" s="3">
        <v>2920</v>
      </c>
      <c r="H123" s="36">
        <v>5</v>
      </c>
      <c r="I123" s="36">
        <f>(H123/H$135)*100</f>
        <v>2.0920502092050208</v>
      </c>
      <c r="J123" s="2">
        <v>1</v>
      </c>
      <c r="K123" s="36">
        <f>(J123/J$135)*100</f>
        <v>1.5625</v>
      </c>
      <c r="L123" s="3">
        <v>2920</v>
      </c>
      <c r="M123" s="36">
        <f>(L123/L$135)*100</f>
        <v>2.5444534313610156</v>
      </c>
    </row>
    <row r="124" spans="1:13">
      <c r="A124" s="1" t="s">
        <v>47</v>
      </c>
      <c r="B124" s="43">
        <v>0</v>
      </c>
      <c r="C124" s="2">
        <v>0</v>
      </c>
      <c r="D124" s="3">
        <v>0</v>
      </c>
      <c r="E124" s="43">
        <v>5</v>
      </c>
      <c r="F124" s="2">
        <v>2</v>
      </c>
      <c r="G124" s="3">
        <v>3340</v>
      </c>
      <c r="H124" s="36">
        <v>5</v>
      </c>
      <c r="I124" s="36">
        <f t="shared" ref="I124:I134" si="55">(H124/H$135)*100</f>
        <v>2.0920502092050208</v>
      </c>
      <c r="J124" s="2">
        <v>2</v>
      </c>
      <c r="K124" s="36">
        <f t="shared" ref="K124:K134" si="56">(J124/J$135)*100</f>
        <v>3.125</v>
      </c>
      <c r="L124" s="3">
        <v>3340</v>
      </c>
      <c r="M124" s="36">
        <f t="shared" ref="M124:M135" si="57">(L124/L$135)*100</f>
        <v>2.9104364591595178</v>
      </c>
    </row>
    <row r="125" spans="1:13">
      <c r="A125" s="1" t="s">
        <v>8</v>
      </c>
      <c r="B125" s="43">
        <v>33.5</v>
      </c>
      <c r="C125" s="2">
        <v>8</v>
      </c>
      <c r="D125" s="3">
        <v>11276.1</v>
      </c>
      <c r="E125" s="43">
        <v>8</v>
      </c>
      <c r="F125" s="2">
        <v>2</v>
      </c>
      <c r="G125" s="3">
        <v>2692.8</v>
      </c>
      <c r="H125" s="36">
        <v>41.5</v>
      </c>
      <c r="I125" s="36">
        <f t="shared" si="55"/>
        <v>17.364016736401673</v>
      </c>
      <c r="J125" s="2">
        <v>10</v>
      </c>
      <c r="K125" s="36">
        <f t="shared" si="56"/>
        <v>15.625</v>
      </c>
      <c r="L125" s="3">
        <v>13968.9</v>
      </c>
      <c r="M125" s="36">
        <f t="shared" si="57"/>
        <v>12.172334088129757</v>
      </c>
    </row>
    <row r="126" spans="1:13">
      <c r="A126" s="1" t="s">
        <v>44</v>
      </c>
      <c r="B126" s="43">
        <v>11.5</v>
      </c>
      <c r="C126" s="2">
        <v>5</v>
      </c>
      <c r="D126" s="3">
        <v>3870.9</v>
      </c>
      <c r="E126" s="43">
        <v>4.5</v>
      </c>
      <c r="F126" s="2">
        <v>1</v>
      </c>
      <c r="G126" s="3">
        <v>2628</v>
      </c>
      <c r="H126" s="36">
        <v>16</v>
      </c>
      <c r="I126" s="36">
        <f t="shared" si="55"/>
        <v>6.6945606694560666</v>
      </c>
      <c r="J126" s="2">
        <v>6</v>
      </c>
      <c r="K126" s="36">
        <f t="shared" si="56"/>
        <v>9.375</v>
      </c>
      <c r="L126" s="3">
        <v>6498.9</v>
      </c>
      <c r="M126" s="36">
        <f t="shared" si="57"/>
        <v>5.6630645222849667</v>
      </c>
    </row>
    <row r="127" spans="1:13">
      <c r="A127" s="1" t="s">
        <v>9</v>
      </c>
      <c r="B127" s="43">
        <v>30</v>
      </c>
      <c r="C127" s="2">
        <v>6</v>
      </c>
      <c r="D127" s="3">
        <v>10098</v>
      </c>
      <c r="E127" s="43">
        <v>9</v>
      </c>
      <c r="F127" s="2">
        <v>2</v>
      </c>
      <c r="G127" s="3">
        <v>5256</v>
      </c>
      <c r="H127" s="36">
        <v>39</v>
      </c>
      <c r="I127" s="36">
        <f t="shared" si="55"/>
        <v>16.317991631799163</v>
      </c>
      <c r="J127" s="2">
        <v>8</v>
      </c>
      <c r="K127" s="36">
        <f t="shared" si="56"/>
        <v>12.5</v>
      </c>
      <c r="L127" s="3">
        <v>15354</v>
      </c>
      <c r="M127" s="36">
        <f t="shared" si="57"/>
        <v>13.379293830519531</v>
      </c>
    </row>
    <row r="128" spans="1:13">
      <c r="A128" s="1" t="s">
        <v>10</v>
      </c>
      <c r="B128" s="43">
        <v>12</v>
      </c>
      <c r="C128" s="2">
        <v>4</v>
      </c>
      <c r="D128" s="3">
        <v>4039.2</v>
      </c>
      <c r="E128" s="43">
        <v>18.5</v>
      </c>
      <c r="F128" s="2">
        <v>8</v>
      </c>
      <c r="G128" s="3">
        <v>10804</v>
      </c>
      <c r="H128" s="36">
        <v>30.5</v>
      </c>
      <c r="I128" s="36">
        <f t="shared" si="55"/>
        <v>12.761506276150628</v>
      </c>
      <c r="J128" s="2">
        <v>12</v>
      </c>
      <c r="K128" s="36">
        <f t="shared" si="56"/>
        <v>18.75</v>
      </c>
      <c r="L128" s="3">
        <v>14843.2</v>
      </c>
      <c r="M128" s="36">
        <f t="shared" si="57"/>
        <v>12.934188757663639</v>
      </c>
    </row>
    <row r="129" spans="1:13">
      <c r="A129" s="1" t="s">
        <v>48</v>
      </c>
      <c r="B129" s="43">
        <v>20</v>
      </c>
      <c r="C129" s="2">
        <v>4</v>
      </c>
      <c r="D129" s="3">
        <v>6732</v>
      </c>
      <c r="E129" s="43">
        <v>0</v>
      </c>
      <c r="F129" s="2">
        <v>0</v>
      </c>
      <c r="G129" s="3">
        <v>0</v>
      </c>
      <c r="H129" s="36">
        <v>20</v>
      </c>
      <c r="I129" s="36">
        <f t="shared" si="55"/>
        <v>8.3682008368200833</v>
      </c>
      <c r="J129" s="2">
        <v>4</v>
      </c>
      <c r="K129" s="36">
        <f t="shared" si="56"/>
        <v>6.25</v>
      </c>
      <c r="L129" s="3">
        <v>6732</v>
      </c>
      <c r="M129" s="36">
        <f t="shared" si="57"/>
        <v>5.8661851027131364</v>
      </c>
    </row>
    <row r="130" spans="1:13">
      <c r="A130" s="1" t="s">
        <v>49</v>
      </c>
      <c r="B130" s="43">
        <v>0</v>
      </c>
      <c r="C130" s="2">
        <v>0</v>
      </c>
      <c r="D130" s="3">
        <v>0</v>
      </c>
      <c r="E130" s="43">
        <v>18.5</v>
      </c>
      <c r="F130" s="2">
        <v>5</v>
      </c>
      <c r="G130" s="3">
        <v>6845.6</v>
      </c>
      <c r="H130" s="36">
        <v>18.5</v>
      </c>
      <c r="I130" s="36">
        <f t="shared" si="55"/>
        <v>7.7405857740585766</v>
      </c>
      <c r="J130" s="2">
        <v>5</v>
      </c>
      <c r="K130" s="36">
        <f t="shared" si="56"/>
        <v>7.8125</v>
      </c>
      <c r="L130" s="3">
        <v>6845.6</v>
      </c>
      <c r="M130" s="36">
        <f t="shared" si="57"/>
        <v>5.9651747978510175</v>
      </c>
    </row>
    <row r="131" spans="1:13">
      <c r="A131" s="1" t="s">
        <v>40</v>
      </c>
      <c r="B131" s="43">
        <v>26</v>
      </c>
      <c r="C131" s="2">
        <v>6</v>
      </c>
      <c r="D131" s="3">
        <v>8751.6</v>
      </c>
      <c r="E131" s="43">
        <v>8</v>
      </c>
      <c r="F131" s="2">
        <v>2</v>
      </c>
      <c r="G131" s="3">
        <v>4672</v>
      </c>
      <c r="H131" s="36">
        <v>34</v>
      </c>
      <c r="I131" s="36">
        <f t="shared" si="55"/>
        <v>14.225941422594143</v>
      </c>
      <c r="J131" s="2">
        <v>8</v>
      </c>
      <c r="K131" s="36">
        <f t="shared" si="56"/>
        <v>12.5</v>
      </c>
      <c r="L131" s="3">
        <v>13423.6</v>
      </c>
      <c r="M131" s="36">
        <f t="shared" si="57"/>
        <v>11.697166123704703</v>
      </c>
    </row>
    <row r="132" spans="1:13">
      <c r="A132" s="1" t="s">
        <v>53</v>
      </c>
      <c r="B132" s="43">
        <v>0</v>
      </c>
      <c r="C132" s="2">
        <v>0</v>
      </c>
      <c r="D132" s="3">
        <v>0</v>
      </c>
      <c r="E132" s="43">
        <v>9</v>
      </c>
      <c r="F132" s="2">
        <v>3</v>
      </c>
      <c r="G132" s="3">
        <v>5256</v>
      </c>
      <c r="H132" s="36">
        <v>9</v>
      </c>
      <c r="I132" s="36">
        <f t="shared" si="55"/>
        <v>3.7656903765690379</v>
      </c>
      <c r="J132" s="2">
        <v>3</v>
      </c>
      <c r="K132" s="36">
        <f t="shared" si="56"/>
        <v>4.6875</v>
      </c>
      <c r="L132" s="3">
        <v>5256</v>
      </c>
      <c r="M132" s="36">
        <f t="shared" si="57"/>
        <v>4.5800161764498286</v>
      </c>
    </row>
    <row r="133" spans="1:13">
      <c r="A133" s="1" t="s">
        <v>41</v>
      </c>
      <c r="B133" s="43">
        <v>0</v>
      </c>
      <c r="C133" s="2">
        <v>0</v>
      </c>
      <c r="D133" s="3">
        <v>0</v>
      </c>
      <c r="E133" s="43">
        <v>4</v>
      </c>
      <c r="F133" s="2">
        <v>1</v>
      </c>
      <c r="G133" s="3">
        <v>2336</v>
      </c>
      <c r="H133" s="36">
        <v>4</v>
      </c>
      <c r="I133" s="36">
        <f t="shared" si="55"/>
        <v>1.6736401673640167</v>
      </c>
      <c r="J133" s="2">
        <v>1</v>
      </c>
      <c r="K133" s="36">
        <f t="shared" si="56"/>
        <v>1.5625</v>
      </c>
      <c r="L133" s="3">
        <v>2336</v>
      </c>
      <c r="M133" s="36">
        <f t="shared" si="57"/>
        <v>2.0355627450888125</v>
      </c>
    </row>
    <row r="134" spans="1:13" ht="15.75" thickBot="1">
      <c r="A134" s="1" t="s">
        <v>13</v>
      </c>
      <c r="B134" s="43">
        <v>0</v>
      </c>
      <c r="C134" s="2">
        <v>0</v>
      </c>
      <c r="D134" s="3">
        <v>0</v>
      </c>
      <c r="E134" s="43">
        <v>16.5</v>
      </c>
      <c r="F134" s="2">
        <v>4</v>
      </c>
      <c r="G134" s="3">
        <v>23241.22</v>
      </c>
      <c r="H134" s="36">
        <v>16.5</v>
      </c>
      <c r="I134" s="36">
        <f t="shared" si="55"/>
        <v>6.9037656903765692</v>
      </c>
      <c r="J134" s="2">
        <v>4</v>
      </c>
      <c r="K134" s="36">
        <f t="shared" si="56"/>
        <v>6.25</v>
      </c>
      <c r="L134" s="3">
        <v>23241.22</v>
      </c>
      <c r="M134" s="36">
        <f t="shared" si="57"/>
        <v>20.252123965074066</v>
      </c>
    </row>
    <row r="135" spans="1:13" ht="15.75" thickBot="1">
      <c r="A135" s="10" t="s">
        <v>3</v>
      </c>
      <c r="B135" s="41">
        <f>SUM(B123:B134)</f>
        <v>133</v>
      </c>
      <c r="C135" s="41">
        <f>SUM(C123:C134)</f>
        <v>33</v>
      </c>
      <c r="D135" s="45">
        <f>SUM(D123:D134)</f>
        <v>44767.799999999996</v>
      </c>
      <c r="E135" s="41">
        <f>SUM(E123:E134)</f>
        <v>106</v>
      </c>
      <c r="F135" s="41">
        <f t="shared" ref="F135" si="58">SUM(F124:F134)</f>
        <v>30</v>
      </c>
      <c r="G135" s="45">
        <f t="shared" ref="G135" si="59">SUM(G124:G134)</f>
        <v>67071.62</v>
      </c>
      <c r="H135" s="42">
        <f>SUM(H123:H134)</f>
        <v>239</v>
      </c>
      <c r="I135" s="37">
        <f>SUM(I123:I134)</f>
        <v>100</v>
      </c>
      <c r="J135" s="46">
        <f>SUM(J123:J134)</f>
        <v>64</v>
      </c>
      <c r="K135" s="37">
        <f>SUM(K123:K134)</f>
        <v>100</v>
      </c>
      <c r="L135" s="14">
        <f>SUM(L123:L134)</f>
        <v>114759.42000000001</v>
      </c>
      <c r="M135" s="37">
        <f t="shared" si="57"/>
        <v>100</v>
      </c>
    </row>
    <row r="136" spans="1:13">
      <c r="A136" s="47" t="s">
        <v>11</v>
      </c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</row>
    <row r="139" spans="1:13">
      <c r="D139" s="54"/>
    </row>
  </sheetData>
  <sheetProtection password="C76B" sheet="1" objects="1" scenarios="1"/>
  <mergeCells count="53">
    <mergeCell ref="A105:M105"/>
    <mergeCell ref="A106:A107"/>
    <mergeCell ref="B106:D106"/>
    <mergeCell ref="E106:G106"/>
    <mergeCell ref="H106:M106"/>
    <mergeCell ref="A65:M65"/>
    <mergeCell ref="A66:A67"/>
    <mergeCell ref="B66:D66"/>
    <mergeCell ref="E66:G66"/>
    <mergeCell ref="H66:M66"/>
    <mergeCell ref="A17:M17"/>
    <mergeCell ref="A18:A19"/>
    <mergeCell ref="B18:D18"/>
    <mergeCell ref="E18:G18"/>
    <mergeCell ref="H18:M18"/>
    <mergeCell ref="B10:D10"/>
    <mergeCell ref="E10:G10"/>
    <mergeCell ref="H10:M10"/>
    <mergeCell ref="A1:M1"/>
    <mergeCell ref="A2:M2"/>
    <mergeCell ref="A8:M8"/>
    <mergeCell ref="A3:A4"/>
    <mergeCell ref="B3:D3"/>
    <mergeCell ref="E3:G3"/>
    <mergeCell ref="H3:M3"/>
    <mergeCell ref="A9:M9"/>
    <mergeCell ref="A10:A11"/>
    <mergeCell ref="A29:M29"/>
    <mergeCell ref="A30:A31"/>
    <mergeCell ref="B30:D30"/>
    <mergeCell ref="E30:G30"/>
    <mergeCell ref="H30:M30"/>
    <mergeCell ref="A41:M41"/>
    <mergeCell ref="A42:A43"/>
    <mergeCell ref="B42:D42"/>
    <mergeCell ref="E42:G42"/>
    <mergeCell ref="H42:M42"/>
    <mergeCell ref="A56:M56"/>
    <mergeCell ref="A57:A58"/>
    <mergeCell ref="B57:D57"/>
    <mergeCell ref="E57:G57"/>
    <mergeCell ref="H57:M57"/>
    <mergeCell ref="A84:M84"/>
    <mergeCell ref="A85:A86"/>
    <mergeCell ref="B85:D85"/>
    <mergeCell ref="E85:G85"/>
    <mergeCell ref="H85:M85"/>
    <mergeCell ref="A136:M136"/>
    <mergeCell ref="A120:M120"/>
    <mergeCell ref="A121:A122"/>
    <mergeCell ref="B121:D121"/>
    <mergeCell ref="E121:G121"/>
    <mergeCell ref="H121:M121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E15" sqref="E15"/>
    </sheetView>
  </sheetViews>
  <sheetFormatPr defaultRowHeight="1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>
      <c r="A1" s="28" t="s">
        <v>29</v>
      </c>
      <c r="B1" s="29" t="s">
        <v>28</v>
      </c>
      <c r="C1" s="29" t="s">
        <v>27</v>
      </c>
      <c r="D1" s="28" t="s">
        <v>15</v>
      </c>
      <c r="E1" s="29" t="s">
        <v>26</v>
      </c>
    </row>
    <row r="2" spans="1:5">
      <c r="A2" s="24" t="s">
        <v>30</v>
      </c>
      <c r="E2" s="25">
        <v>49607.59</v>
      </c>
    </row>
    <row r="3" spans="1:5">
      <c r="A3" s="26" t="s">
        <v>31</v>
      </c>
      <c r="E3" s="27">
        <v>69156.61</v>
      </c>
    </row>
    <row r="4" spans="1:5">
      <c r="A4" s="24" t="s">
        <v>32</v>
      </c>
      <c r="B4" s="30">
        <v>133</v>
      </c>
      <c r="C4" s="30">
        <v>58</v>
      </c>
      <c r="D4" s="30">
        <v>191</v>
      </c>
      <c r="E4" s="25">
        <v>61008.99</v>
      </c>
    </row>
    <row r="5" spans="1:5">
      <c r="A5" t="s">
        <v>34</v>
      </c>
      <c r="B5" s="17">
        <v>0</v>
      </c>
      <c r="C5" s="17">
        <v>4.5</v>
      </c>
      <c r="D5" s="17">
        <f t="shared" ref="D5:D13" si="0">SUM(B5:C5)</f>
        <v>4.5</v>
      </c>
      <c r="E5" s="15">
        <v>1947</v>
      </c>
    </row>
    <row r="6" spans="1:5">
      <c r="A6" t="s">
        <v>33</v>
      </c>
      <c r="B6" s="17">
        <v>50</v>
      </c>
      <c r="C6" s="17">
        <v>6</v>
      </c>
      <c r="D6" s="17">
        <f t="shared" si="0"/>
        <v>56</v>
      </c>
      <c r="E6" s="15">
        <v>17509.8</v>
      </c>
    </row>
    <row r="7" spans="1:5">
      <c r="A7" s="16" t="s">
        <v>25</v>
      </c>
      <c r="B7" s="17">
        <v>61</v>
      </c>
      <c r="C7" s="17">
        <v>21.5</v>
      </c>
      <c r="D7" s="17">
        <f t="shared" si="0"/>
        <v>82.5</v>
      </c>
      <c r="E7" s="15">
        <v>30068.97</v>
      </c>
    </row>
    <row r="8" spans="1:5">
      <c r="A8" s="16" t="s">
        <v>24</v>
      </c>
      <c r="B8" s="17">
        <v>90</v>
      </c>
      <c r="C8" s="17">
        <v>47</v>
      </c>
      <c r="D8" s="17">
        <f t="shared" si="0"/>
        <v>137</v>
      </c>
      <c r="E8" s="15">
        <v>45648.3</v>
      </c>
    </row>
    <row r="9" spans="1:5">
      <c r="A9" s="16" t="s">
        <v>23</v>
      </c>
      <c r="B9" s="17">
        <v>187</v>
      </c>
      <c r="C9" s="17">
        <v>35.5</v>
      </c>
      <c r="D9" s="17">
        <f t="shared" si="0"/>
        <v>222.5</v>
      </c>
      <c r="E9" s="15">
        <v>66326.100000000006</v>
      </c>
    </row>
    <row r="10" spans="1:5">
      <c r="A10" t="s">
        <v>22</v>
      </c>
      <c r="B10" s="17">
        <v>54</v>
      </c>
      <c r="C10" s="17">
        <v>19.5</v>
      </c>
      <c r="D10" s="17">
        <f t="shared" si="0"/>
        <v>73.5</v>
      </c>
      <c r="E10" s="15">
        <v>19937.8</v>
      </c>
    </row>
    <row r="11" spans="1:5">
      <c r="A11" t="s">
        <v>21</v>
      </c>
      <c r="B11" s="17">
        <v>122</v>
      </c>
      <c r="C11" s="17">
        <v>194</v>
      </c>
      <c r="D11" s="17">
        <f t="shared" si="0"/>
        <v>316</v>
      </c>
      <c r="E11" s="15">
        <v>85447</v>
      </c>
    </row>
    <row r="12" spans="1:5">
      <c r="A12" t="s">
        <v>20</v>
      </c>
      <c r="B12" s="17">
        <v>132.5</v>
      </c>
      <c r="C12" s="17">
        <v>158.5</v>
      </c>
      <c r="D12" s="17">
        <f t="shared" si="0"/>
        <v>291</v>
      </c>
      <c r="E12" s="15">
        <v>109767.5</v>
      </c>
    </row>
    <row r="13" spans="1:5">
      <c r="A13" t="s">
        <v>19</v>
      </c>
      <c r="B13" s="17">
        <v>143</v>
      </c>
      <c r="C13" s="17">
        <v>47.5</v>
      </c>
      <c r="D13" s="17">
        <f t="shared" si="0"/>
        <v>190.5</v>
      </c>
      <c r="E13" s="15">
        <v>68451.8</v>
      </c>
    </row>
    <row r="14" spans="1:5">
      <c r="A14" t="s">
        <v>18</v>
      </c>
      <c r="B14" s="17">
        <v>133</v>
      </c>
      <c r="C14" s="17">
        <v>106</v>
      </c>
      <c r="D14" s="17">
        <f>SUM(B14:C14)</f>
        <v>239</v>
      </c>
      <c r="E14" s="15">
        <v>114759.42</v>
      </c>
    </row>
    <row r="15" spans="1:5">
      <c r="A15" t="s">
        <v>17</v>
      </c>
      <c r="B15" s="30"/>
      <c r="C15" s="30"/>
      <c r="D15" s="30"/>
      <c r="E15" s="15"/>
    </row>
    <row r="16" spans="1:5">
      <c r="A16" t="s">
        <v>16</v>
      </c>
      <c r="B16" s="30"/>
      <c r="C16" s="30"/>
      <c r="D16" s="30"/>
      <c r="E16" s="15"/>
    </row>
    <row r="17" spans="1:5">
      <c r="A17" s="18" t="s">
        <v>35</v>
      </c>
      <c r="B17" s="31">
        <f>AVERAGE(B5:B16)</f>
        <v>97.25</v>
      </c>
      <c r="C17" s="31">
        <f>AVERAGE(C5:C16)</f>
        <v>64</v>
      </c>
      <c r="D17" s="32">
        <f>SUM(B17:C17)</f>
        <v>161.25</v>
      </c>
      <c r="E17" s="19">
        <f>AVERAGE(E5:E16)</f>
        <v>55986.368999999992</v>
      </c>
    </row>
    <row r="18" spans="1:5">
      <c r="A18" s="20" t="s">
        <v>15</v>
      </c>
      <c r="B18" s="21">
        <f>SUM(B5:B17)</f>
        <v>1069.75</v>
      </c>
      <c r="C18" s="21">
        <f>SUM(C5:C17)</f>
        <v>704</v>
      </c>
      <c r="D18" s="22">
        <f>SUM(B18:C18)</f>
        <v>1773.75</v>
      </c>
      <c r="E18" s="23">
        <f>SUM(E5:E17)</f>
        <v>615850.05899999989</v>
      </c>
    </row>
  </sheetData>
  <sheetProtection password="C76B" sheet="1" objects="1" scenarios="1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2014-12-04T19:30:44Z</dcterms:modified>
</cp:coreProperties>
</file>