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7" i="4"/>
  <c r="D8"/>
  <c r="D9"/>
  <c r="D10"/>
  <c r="D11"/>
  <c r="D12"/>
  <c r="D13"/>
  <c r="D14"/>
  <c r="D15"/>
  <c r="D16"/>
  <c r="D17"/>
  <c r="L12" i="1"/>
  <c r="L13"/>
  <c r="L14"/>
  <c r="L15"/>
  <c r="L16"/>
  <c r="L17"/>
  <c r="L11"/>
  <c r="J12"/>
  <c r="J13"/>
  <c r="J18" s="1"/>
  <c r="J14"/>
  <c r="J15"/>
  <c r="K15" s="1"/>
  <c r="J16"/>
  <c r="J17"/>
  <c r="K17" s="1"/>
  <c r="J11"/>
  <c r="H12"/>
  <c r="H13"/>
  <c r="H14"/>
  <c r="H15"/>
  <c r="H16"/>
  <c r="H17"/>
  <c r="H11"/>
  <c r="D6" i="4"/>
  <c r="H18" i="1"/>
  <c r="G18"/>
  <c r="F18"/>
  <c r="E18"/>
  <c r="D18"/>
  <c r="C18"/>
  <c r="B18"/>
  <c r="B18" i="4"/>
  <c r="B19" s="1"/>
  <c r="C18"/>
  <c r="C19" s="1"/>
  <c r="E18"/>
  <c r="E19" s="1"/>
  <c r="B6" i="1"/>
  <c r="C6"/>
  <c r="D6"/>
  <c r="E6"/>
  <c r="F6"/>
  <c r="G6"/>
  <c r="H6"/>
  <c r="J6"/>
  <c r="K5" s="1"/>
  <c r="K16" l="1"/>
  <c r="K14"/>
  <c r="K12"/>
  <c r="I14"/>
  <c r="K13"/>
  <c r="I16"/>
  <c r="I12"/>
  <c r="I17"/>
  <c r="I15"/>
  <c r="I13"/>
  <c r="K11"/>
  <c r="K6"/>
  <c r="I5"/>
  <c r="I6" s="1"/>
  <c r="L18"/>
  <c r="M16" s="1"/>
  <c r="I11"/>
  <c r="L6"/>
  <c r="D19" i="4"/>
  <c r="D18"/>
  <c r="M13" i="1" l="1"/>
  <c r="M17"/>
  <c r="M14"/>
  <c r="M12"/>
  <c r="M15"/>
  <c r="K18"/>
  <c r="I18"/>
  <c r="M5"/>
  <c r="M11"/>
  <c r="M18" l="1"/>
  <c r="M6"/>
</calcChain>
</file>

<file path=xl/sharedStrings.xml><?xml version="1.0" encoding="utf-8"?>
<sst xmlns="http://schemas.openxmlformats.org/spreadsheetml/2006/main" count="70" uniqueCount="41">
  <si>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</si>
  <si>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</si>
  <si>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</si>
  <si>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</si>
  <si>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</si>
  <si>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</si>
  <si>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</si>
  <si>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</si>
  <si>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</si>
  <si>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</si>
  <si>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>FONTE: Diretoria de Administração e Finanças -  DAF</t>
  </si>
  <si>
    <t xml:space="preserve">GABINETE DE CONSELHEIROS - GAC 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</si>
  <si>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</si>
  <si>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</si>
  <si>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</si>
  <si>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</si>
  <si>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</si>
  <si>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</si>
  <si>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</si>
  <si>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</si>
  <si>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</si>
  <si>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</si>
  <si>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</si>
  <si>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</si>
  <si>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</si>
  <si>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</si>
  <si>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</si>
  <si>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</si>
  <si>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</si>
  <si>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</si>
  <si>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</si>
  <si>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</si>
  <si>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</si>
  <si>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 xml:space="preserve">DIRETORIA DE CONTROLE DE LICITAÇÕES E CONTRATAÇÕES - DLC </t>
  </si>
  <si>
    <t xml:space="preserve">DIRETORIA DE INFORMÁTICA - DIN </t>
  </si>
  <si>
    <t xml:space="preserve">DIR. DE CONTR. ADM. ESTADUAL - DCE </t>
  </si>
  <si>
    <t xml:space="preserve">DIR. DE PLANEJ. E PROJ. ESPECIAIS - DPE </t>
  </si>
  <si>
    <t>Mês: Jan / 2015</t>
  </si>
  <si>
    <t>Mês: Fev / 2015</t>
  </si>
  <si>
    <t>Méd. 2014</t>
  </si>
  <si>
    <t>Méd./Mês 2015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</si>
</sst>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right" indent="3"/>
    </xf>
    <xf numFmtId="164" fontId="4" fillId="0" borderId="0" xfId="0" applyNumberFormat="1" applyFont="1" applyAlignment="1">
      <alignment horizontal="right" indent="1"/>
    </xf>
    <xf numFmtId="2" fontId="2" fillId="7" borderId="8" xfId="0" applyNumberFormat="1" applyFont="1" applyFill="1" applyBorder="1" applyAlignment="1">
      <alignment horizontal="right" indent="1"/>
    </xf>
    <xf numFmtId="0" fontId="4" fillId="3" borderId="0" xfId="0" applyNumberFormat="1" applyFont="1" applyFill="1" applyBorder="1" applyAlignment="1"/>
    <xf numFmtId="0" fontId="4" fillId="3" borderId="0" xfId="0" applyNumberFormat="1" applyFont="1" applyFill="1" applyBorder="1" applyAlignment="1">
      <alignment horizontal="right" indent="3"/>
    </xf>
    <xf numFmtId="43" fontId="4" fillId="3" borderId="0" xfId="1" applyFont="1" applyFill="1" applyBorder="1" applyAlignment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Fev /</a:t>
            </a:r>
            <a:r>
              <a:rPr lang="en-US" sz="1000" b="0" i="1" baseline="0"/>
              <a:t> 2015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19'!$A$6:$A$18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2015</c:v>
                </c:pt>
              </c:strCache>
            </c:strRef>
          </c:cat>
          <c:val>
            <c:numRef>
              <c:f>'GRÁFICO TABELA 19'!$B$6:$B$18</c:f>
              <c:numCache>
                <c:formatCode>0.0</c:formatCode>
                <c:ptCount val="13"/>
                <c:pt idx="0">
                  <c:v>0</c:v>
                </c:pt>
                <c:pt idx="1">
                  <c:v>40</c:v>
                </c:pt>
                <c:pt idx="12">
                  <c:v>20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19'!$A$6:$A$18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2015</c:v>
                </c:pt>
              </c:strCache>
            </c:strRef>
          </c:cat>
          <c:val>
            <c:numRef>
              <c:f>'GRÁFICO TABELA 19'!$C$6:$C$18</c:f>
              <c:numCache>
                <c:formatCode>0.0</c:formatCode>
                <c:ptCount val="13"/>
                <c:pt idx="0">
                  <c:v>1.5</c:v>
                </c:pt>
                <c:pt idx="1">
                  <c:v>24.5</c:v>
                </c:pt>
                <c:pt idx="12">
                  <c:v>13</c:v>
                </c:pt>
              </c:numCache>
            </c:numRef>
          </c:val>
        </c:ser>
        <c:marker val="1"/>
        <c:axId val="78229504"/>
        <c:axId val="78231040"/>
      </c:lineChart>
      <c:catAx>
        <c:axId val="7822950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231040"/>
        <c:crosses val="autoZero"/>
        <c:auto val="1"/>
        <c:lblAlgn val="ctr"/>
        <c:lblOffset val="100"/>
      </c:catAx>
      <c:valAx>
        <c:axId val="78231040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822950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Fev / 2015</a:t>
            </a:r>
          </a:p>
        </c:rich>
      </c:tx>
      <c:layout>
        <c:manualLayout>
          <c:xMode val="edge"/>
          <c:yMode val="edge"/>
          <c:x val="0.29776474093817767"/>
          <c:y val="3.2619765266114445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61"/>
          <c:y val="0.20607860291973307"/>
          <c:w val="0.83058900719641182"/>
          <c:h val="0.67644897329011555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0.19979028316267952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098E-3"/>
                </c:manualLayout>
              </c:layout>
              <c:showVal val="1"/>
            </c:dLbl>
            <c:dLbl>
              <c:idx val="4"/>
              <c:layout>
                <c:manualLayout>
                  <c:x val="5.1981817005995164E-3"/>
                  <c:y val="-9.3232811374281011E-3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9.8059316603075264E-2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5.2807418813385465E-2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652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1"/>
              <c:layout>
                <c:manualLayout>
                  <c:x val="2.5990908502997352E-3"/>
                  <c:y val="0.18348617962189342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Val val="1"/>
            </c:dLbl>
            <c:dLbl>
              <c:idx val="13"/>
              <c:layout>
                <c:manualLayout>
                  <c:x val="2.5990908502997352E-3"/>
                  <c:y val="0.18348617962189334"/>
                </c:manualLayout>
              </c:layout>
              <c:showVal val="1"/>
            </c:dLbl>
            <c:dLbl>
              <c:idx val="15"/>
              <c:layout>
                <c:manualLayout>
                  <c:x val="2.5990908502997352E-3"/>
                  <c:y val="0.1794087089636289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19'!$A$2:$A$18</c:f>
              <c:strCache>
                <c:ptCount val="17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MAIO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Méd./Mês 2015</c:v>
                </c:pt>
              </c:strCache>
            </c:strRef>
          </c:cat>
          <c:val>
            <c:numRef>
              <c:f>'GRÁFICO TABELA 19'!$E$2:$E$18</c:f>
              <c:numCache>
                <c:formatCode>_-* #,##0.00_-;\-* #,##0.00_-;_-* "-"??_-;_-@_-</c:formatCode>
                <c:ptCount val="17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1191</c:v>
                </c:pt>
                <c:pt idx="5">
                  <c:v>25365.599999999999</c:v>
                </c:pt>
                <c:pt idx="16">
                  <c:v>13278.3</c:v>
                </c:pt>
              </c:numCache>
            </c:numRef>
          </c:val>
        </c:ser>
        <c:shape val="cylinder"/>
        <c:axId val="79575296"/>
        <c:axId val="81985536"/>
        <c:axId val="0"/>
      </c:bar3DChart>
      <c:catAx>
        <c:axId val="79575296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81985536"/>
        <c:crosses val="autoZero"/>
        <c:auto val="1"/>
        <c:lblAlgn val="ctr"/>
        <c:lblOffset val="100"/>
      </c:catAx>
      <c:valAx>
        <c:axId val="8198553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575296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20</xdr:row>
      <xdr:rowOff>76199</xdr:rowOff>
    </xdr:from>
    <xdr:to>
      <xdr:col>6</xdr:col>
      <xdr:colOff>380999</xdr:colOff>
      <xdr:row>36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20</xdr:row>
      <xdr:rowOff>104774</xdr:rowOff>
    </xdr:from>
    <xdr:to>
      <xdr:col>15</xdr:col>
      <xdr:colOff>352424</xdr:colOff>
      <xdr:row>36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B21" sqref="B21"/>
    </sheetView>
  </sheetViews>
  <sheetFormatPr defaultRowHeight="15"/>
  <cols>
    <col min="1" max="1" width="51.85546875" bestFit="1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12" max="12" width="11.7109375" customWidth="1"/>
  </cols>
  <sheetData>
    <row r="1" spans="1:13" ht="30" customHeight="1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5" customFormat="1" ht="22.5" customHeight="1" thickBot="1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>
      <c r="A3" s="46" t="s">
        <v>0</v>
      </c>
      <c r="B3" s="41" t="s">
        <v>1</v>
      </c>
      <c r="C3" s="41"/>
      <c r="D3" s="41"/>
      <c r="E3" s="41" t="s">
        <v>2</v>
      </c>
      <c r="F3" s="41"/>
      <c r="G3" s="41"/>
      <c r="H3" s="41" t="s">
        <v>3</v>
      </c>
      <c r="I3" s="41"/>
      <c r="J3" s="41"/>
      <c r="K3" s="41"/>
      <c r="L3" s="41"/>
      <c r="M3" s="42"/>
    </row>
    <row r="4" spans="1:13" ht="27.75" customHeight="1" thickBot="1">
      <c r="A4" s="47"/>
      <c r="B4" s="6" t="s">
        <v>4</v>
      </c>
      <c r="C4" s="6" t="s">
        <v>5</v>
      </c>
      <c r="D4" s="7" t="s">
        <v>6</v>
      </c>
      <c r="E4" s="6" t="s">
        <v>4</v>
      </c>
      <c r="F4" s="6" t="s">
        <v>5</v>
      </c>
      <c r="G4" s="8" t="s">
        <v>6</v>
      </c>
      <c r="H4" s="6" t="s">
        <v>4</v>
      </c>
      <c r="I4" s="6" t="s">
        <v>7</v>
      </c>
      <c r="J4" s="6" t="s">
        <v>5</v>
      </c>
      <c r="K4" s="6" t="s">
        <v>7</v>
      </c>
      <c r="L4" s="8" t="s">
        <v>6</v>
      </c>
      <c r="M4" s="9" t="s">
        <v>7</v>
      </c>
    </row>
    <row r="5" spans="1:13" ht="15.75" thickBot="1">
      <c r="A5" s="1" t="s">
        <v>11</v>
      </c>
      <c r="B5" s="2">
        <v>0</v>
      </c>
      <c r="C5" s="2">
        <v>0</v>
      </c>
      <c r="D5" s="3">
        <v>0</v>
      </c>
      <c r="E5" s="2">
        <v>1.5</v>
      </c>
      <c r="F5" s="2">
        <v>1</v>
      </c>
      <c r="G5" s="3">
        <v>1191</v>
      </c>
      <c r="H5" s="34">
        <v>1.5</v>
      </c>
      <c r="I5" s="4">
        <f>+(H5/H$6)*100</f>
        <v>100</v>
      </c>
      <c r="J5" s="33">
        <v>1</v>
      </c>
      <c r="K5" s="4">
        <f>+(J5/J$6)*100</f>
        <v>100</v>
      </c>
      <c r="L5" s="3">
        <v>1191</v>
      </c>
      <c r="M5" s="4">
        <f>+(L5/L$6)*100</f>
        <v>100</v>
      </c>
    </row>
    <row r="6" spans="1:13" ht="15.75" thickBot="1">
      <c r="A6" s="10" t="s">
        <v>3</v>
      </c>
      <c r="B6" s="11">
        <f t="shared" ref="B6:K6" si="0">SUM(B5:B5)</f>
        <v>0</v>
      </c>
      <c r="C6" s="11">
        <f t="shared" si="0"/>
        <v>0</v>
      </c>
      <c r="D6" s="12">
        <f t="shared" si="0"/>
        <v>0</v>
      </c>
      <c r="E6" s="11">
        <f t="shared" si="0"/>
        <v>1.5</v>
      </c>
      <c r="F6" s="11">
        <f t="shared" si="0"/>
        <v>1</v>
      </c>
      <c r="G6" s="12">
        <f t="shared" si="0"/>
        <v>1191</v>
      </c>
      <c r="H6" s="11">
        <f t="shared" si="0"/>
        <v>1.5</v>
      </c>
      <c r="I6" s="13">
        <f t="shared" si="0"/>
        <v>100</v>
      </c>
      <c r="J6" s="11">
        <f t="shared" si="0"/>
        <v>1</v>
      </c>
      <c r="K6" s="13">
        <f t="shared" si="0"/>
        <v>100</v>
      </c>
      <c r="L6" s="14">
        <f t="shared" ref="L6" si="1">G6+D6</f>
        <v>1191</v>
      </c>
      <c r="M6" s="13">
        <f>SUM(M5:M5)</f>
        <v>100</v>
      </c>
    </row>
    <row r="7" spans="1:13">
      <c r="A7" s="45" t="s">
        <v>10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s="5" customFormat="1" ht="22.5" customHeight="1" thickBot="1">
      <c r="A8" s="44" t="s">
        <v>38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>
      <c r="A9" s="46" t="s">
        <v>0</v>
      </c>
      <c r="B9" s="41" t="s">
        <v>1</v>
      </c>
      <c r="C9" s="41"/>
      <c r="D9" s="41"/>
      <c r="E9" s="41" t="s">
        <v>2</v>
      </c>
      <c r="F9" s="41"/>
      <c r="G9" s="41"/>
      <c r="H9" s="41" t="s">
        <v>3</v>
      </c>
      <c r="I9" s="41"/>
      <c r="J9" s="41"/>
      <c r="K9" s="41"/>
      <c r="L9" s="41"/>
      <c r="M9" s="42"/>
    </row>
    <row r="10" spans="1:13" ht="27.75" customHeight="1" thickBot="1">
      <c r="A10" s="47"/>
      <c r="B10" s="6" t="s">
        <v>4</v>
      </c>
      <c r="C10" s="6" t="s">
        <v>5</v>
      </c>
      <c r="D10" s="7" t="s">
        <v>6</v>
      </c>
      <c r="E10" s="6" t="s">
        <v>4</v>
      </c>
      <c r="F10" s="6" t="s">
        <v>5</v>
      </c>
      <c r="G10" s="8" t="s">
        <v>6</v>
      </c>
      <c r="H10" s="6" t="s">
        <v>4</v>
      </c>
      <c r="I10" s="6" t="s">
        <v>7</v>
      </c>
      <c r="J10" s="6" t="s">
        <v>5</v>
      </c>
      <c r="K10" s="6" t="s">
        <v>7</v>
      </c>
      <c r="L10" s="8" t="s">
        <v>6</v>
      </c>
      <c r="M10" s="9" t="s">
        <v>7</v>
      </c>
    </row>
    <row r="11" spans="1:13">
      <c r="A11" s="1" t="s">
        <v>8</v>
      </c>
      <c r="B11" s="2">
        <v>10</v>
      </c>
      <c r="C11" s="2">
        <v>2</v>
      </c>
      <c r="D11" s="3">
        <v>3366</v>
      </c>
      <c r="E11" s="2">
        <v>2</v>
      </c>
      <c r="F11" s="2">
        <v>1</v>
      </c>
      <c r="G11" s="3">
        <v>673.2</v>
      </c>
      <c r="H11" s="2">
        <f>B11+E11</f>
        <v>12</v>
      </c>
      <c r="I11" s="36">
        <f>(H11/H$18)*100</f>
        <v>18.604651162790699</v>
      </c>
      <c r="J11" s="2">
        <f>C11+F11</f>
        <v>3</v>
      </c>
      <c r="K11" s="36">
        <f>(J11/J$18)*100</f>
        <v>17.647058823529413</v>
      </c>
      <c r="L11" s="3">
        <f>D11+G11</f>
        <v>4039.2</v>
      </c>
      <c r="M11" s="36">
        <f>(L11/L$18)*100</f>
        <v>15.92392847005393</v>
      </c>
    </row>
    <row r="12" spans="1:13">
      <c r="A12" s="1" t="s">
        <v>35</v>
      </c>
      <c r="B12" s="2">
        <v>20</v>
      </c>
      <c r="C12" s="2">
        <v>4</v>
      </c>
      <c r="D12" s="3">
        <v>6732</v>
      </c>
      <c r="E12" s="2">
        <v>0</v>
      </c>
      <c r="F12" s="2">
        <v>0</v>
      </c>
      <c r="G12" s="3">
        <v>0</v>
      </c>
      <c r="H12" s="2">
        <f t="shared" ref="H12:H17" si="2">B12+E12</f>
        <v>20</v>
      </c>
      <c r="I12" s="36">
        <f t="shared" ref="I12:I17" si="3">(H12/H$18)*100</f>
        <v>31.007751937984494</v>
      </c>
      <c r="J12" s="2">
        <f t="shared" ref="J12:J17" si="4">C12+F12</f>
        <v>4</v>
      </c>
      <c r="K12" s="36">
        <f t="shared" ref="K12:K17" si="5">(J12/J$18)*100</f>
        <v>23.52941176470588</v>
      </c>
      <c r="L12" s="3">
        <f t="shared" ref="L12:L17" si="6">D12+G12</f>
        <v>6732</v>
      </c>
      <c r="M12" s="36">
        <f t="shared" ref="M12:M17" si="7">(L12/L$18)*100</f>
        <v>26.539880783423222</v>
      </c>
    </row>
    <row r="13" spans="1:13">
      <c r="A13" s="1" t="s">
        <v>9</v>
      </c>
      <c r="B13" s="2">
        <v>0</v>
      </c>
      <c r="C13" s="2">
        <v>0</v>
      </c>
      <c r="D13" s="3">
        <v>0</v>
      </c>
      <c r="E13" s="2">
        <v>4</v>
      </c>
      <c r="F13" s="2">
        <v>2</v>
      </c>
      <c r="G13" s="3">
        <v>1346.4</v>
      </c>
      <c r="H13" s="2">
        <f t="shared" si="2"/>
        <v>4</v>
      </c>
      <c r="I13" s="36">
        <f t="shared" si="3"/>
        <v>6.2015503875968996</v>
      </c>
      <c r="J13" s="2">
        <f t="shared" si="4"/>
        <v>2</v>
      </c>
      <c r="K13" s="36">
        <f t="shared" si="5"/>
        <v>11.76470588235294</v>
      </c>
      <c r="L13" s="3">
        <f t="shared" si="6"/>
        <v>1346.4</v>
      </c>
      <c r="M13" s="36">
        <f t="shared" si="7"/>
        <v>5.307976156684644</v>
      </c>
    </row>
    <row r="14" spans="1:13">
      <c r="A14" s="38" t="s">
        <v>36</v>
      </c>
      <c r="B14" s="39">
        <v>0</v>
      </c>
      <c r="C14" s="39">
        <v>0</v>
      </c>
      <c r="D14" s="40">
        <v>0</v>
      </c>
      <c r="E14" s="39">
        <v>5</v>
      </c>
      <c r="F14" s="39">
        <v>2</v>
      </c>
      <c r="G14" s="40">
        <v>1683</v>
      </c>
      <c r="H14" s="2">
        <f t="shared" si="2"/>
        <v>5</v>
      </c>
      <c r="I14" s="36">
        <f t="shared" si="3"/>
        <v>7.7519379844961236</v>
      </c>
      <c r="J14" s="2">
        <f t="shared" si="4"/>
        <v>2</v>
      </c>
      <c r="K14" s="36">
        <f t="shared" si="5"/>
        <v>11.76470588235294</v>
      </c>
      <c r="L14" s="40">
        <f t="shared" si="6"/>
        <v>1683</v>
      </c>
      <c r="M14" s="36">
        <f t="shared" si="7"/>
        <v>6.6349701958558054</v>
      </c>
    </row>
    <row r="15" spans="1:13">
      <c r="A15" s="1" t="s">
        <v>33</v>
      </c>
      <c r="B15" s="2">
        <v>10</v>
      </c>
      <c r="C15" s="2">
        <v>2</v>
      </c>
      <c r="D15" s="3">
        <v>3366</v>
      </c>
      <c r="E15" s="2">
        <v>9</v>
      </c>
      <c r="F15" s="2">
        <v>2</v>
      </c>
      <c r="G15" s="3">
        <v>5256</v>
      </c>
      <c r="H15" s="2">
        <f t="shared" si="2"/>
        <v>19</v>
      </c>
      <c r="I15" s="36">
        <f t="shared" si="3"/>
        <v>29.457364341085274</v>
      </c>
      <c r="J15" s="2">
        <f t="shared" si="4"/>
        <v>4</v>
      </c>
      <c r="K15" s="36">
        <f t="shared" si="5"/>
        <v>23.52941176470588</v>
      </c>
      <c r="L15" s="3">
        <f t="shared" si="6"/>
        <v>8622</v>
      </c>
      <c r="M15" s="36">
        <f t="shared" si="7"/>
        <v>33.990916832245247</v>
      </c>
    </row>
    <row r="16" spans="1:13">
      <c r="A16" s="1" t="s">
        <v>34</v>
      </c>
      <c r="B16" s="2">
        <v>0</v>
      </c>
      <c r="C16" s="2">
        <v>0</v>
      </c>
      <c r="D16" s="3">
        <v>0</v>
      </c>
      <c r="E16" s="2">
        <v>3</v>
      </c>
      <c r="F16" s="2">
        <v>1</v>
      </c>
      <c r="G16" s="3">
        <v>1752</v>
      </c>
      <c r="H16" s="2">
        <f t="shared" si="2"/>
        <v>3</v>
      </c>
      <c r="I16" s="36">
        <f t="shared" si="3"/>
        <v>4.6511627906976747</v>
      </c>
      <c r="J16" s="2">
        <f t="shared" si="4"/>
        <v>1</v>
      </c>
      <c r="K16" s="36">
        <f t="shared" si="5"/>
        <v>5.8823529411764701</v>
      </c>
      <c r="L16" s="3">
        <f t="shared" si="6"/>
        <v>1752</v>
      </c>
      <c r="M16" s="36">
        <f t="shared" si="7"/>
        <v>6.9069921468445452</v>
      </c>
    </row>
    <row r="17" spans="1:13" ht="15.75" thickBot="1">
      <c r="A17" s="1" t="s">
        <v>11</v>
      </c>
      <c r="B17" s="2">
        <v>0</v>
      </c>
      <c r="C17" s="2">
        <v>0</v>
      </c>
      <c r="D17" s="3">
        <v>0</v>
      </c>
      <c r="E17" s="2">
        <v>1.5</v>
      </c>
      <c r="F17" s="2">
        <v>1</v>
      </c>
      <c r="G17" s="3">
        <v>1191</v>
      </c>
      <c r="H17" s="2">
        <f t="shared" si="2"/>
        <v>1.5</v>
      </c>
      <c r="I17" s="36">
        <f t="shared" si="3"/>
        <v>2.3255813953488373</v>
      </c>
      <c r="J17" s="2">
        <f t="shared" si="4"/>
        <v>1</v>
      </c>
      <c r="K17" s="36">
        <f t="shared" si="5"/>
        <v>5.8823529411764701</v>
      </c>
      <c r="L17" s="3">
        <f t="shared" si="6"/>
        <v>1191</v>
      </c>
      <c r="M17" s="36">
        <f t="shared" si="7"/>
        <v>4.695335414892611</v>
      </c>
    </row>
    <row r="18" spans="1:13" ht="15.75" thickBot="1">
      <c r="A18" s="10" t="s">
        <v>3</v>
      </c>
      <c r="B18" s="35">
        <f t="shared" ref="B18:K18" si="8">SUM(B11:B17)</f>
        <v>40</v>
      </c>
      <c r="C18" s="35">
        <f t="shared" si="8"/>
        <v>8</v>
      </c>
      <c r="D18" s="12">
        <f t="shared" si="8"/>
        <v>13464</v>
      </c>
      <c r="E18" s="35">
        <f t="shared" si="8"/>
        <v>24.5</v>
      </c>
      <c r="F18" s="35">
        <f t="shared" si="8"/>
        <v>9</v>
      </c>
      <c r="G18" s="12">
        <f t="shared" si="8"/>
        <v>11901.6</v>
      </c>
      <c r="H18" s="35">
        <f t="shared" si="8"/>
        <v>64.5</v>
      </c>
      <c r="I18" s="37">
        <f t="shared" si="8"/>
        <v>99.999999999999986</v>
      </c>
      <c r="J18" s="35">
        <f t="shared" si="8"/>
        <v>17</v>
      </c>
      <c r="K18" s="37">
        <f t="shared" si="8"/>
        <v>99.999999999999986</v>
      </c>
      <c r="L18" s="14">
        <f t="shared" ref="L18" si="9">G18+D18</f>
        <v>25365.599999999999</v>
      </c>
      <c r="M18" s="37">
        <f>SUM(M11:M17)</f>
        <v>100</v>
      </c>
    </row>
    <row r="19" spans="1:13">
      <c r="A19" s="45" t="s">
        <v>10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</sheetData>
  <sheetProtection password="C76B" sheet="1" objects="1" scenarios="1"/>
  <mergeCells count="13">
    <mergeCell ref="A19:M19"/>
    <mergeCell ref="B9:D9"/>
    <mergeCell ref="E9:G9"/>
    <mergeCell ref="H9:M9"/>
    <mergeCell ref="A1:M1"/>
    <mergeCell ref="A2:M2"/>
    <mergeCell ref="A7:M7"/>
    <mergeCell ref="A3:A4"/>
    <mergeCell ref="B3:D3"/>
    <mergeCell ref="E3:G3"/>
    <mergeCell ref="H3:M3"/>
    <mergeCell ref="A8:M8"/>
    <mergeCell ref="A9:A10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opLeftCell="A2" workbookViewId="0">
      <selection activeCell="I7" sqref="I7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8" t="s">
        <v>27</v>
      </c>
      <c r="B1" s="29" t="s">
        <v>26</v>
      </c>
      <c r="C1" s="29" t="s">
        <v>25</v>
      </c>
      <c r="D1" s="28" t="s">
        <v>13</v>
      </c>
      <c r="E1" s="29" t="s">
        <v>24</v>
      </c>
    </row>
    <row r="2" spans="1:5">
      <c r="A2" s="24" t="s">
        <v>28</v>
      </c>
      <c r="E2" s="25">
        <v>49607.59</v>
      </c>
    </row>
    <row r="3" spans="1:5">
      <c r="A3" s="26" t="s">
        <v>29</v>
      </c>
      <c r="E3" s="27">
        <v>69156.61</v>
      </c>
    </row>
    <row r="4" spans="1:5">
      <c r="A4" s="24" t="s">
        <v>30</v>
      </c>
      <c r="B4" s="30">
        <v>133</v>
      </c>
      <c r="C4" s="30">
        <v>58</v>
      </c>
      <c r="D4" s="30">
        <v>191</v>
      </c>
      <c r="E4" s="25">
        <v>61008.99</v>
      </c>
    </row>
    <row r="5" spans="1:5">
      <c r="A5" s="26" t="s">
        <v>39</v>
      </c>
      <c r="B5" s="30">
        <v>92.9</v>
      </c>
      <c r="C5" s="30">
        <v>63</v>
      </c>
      <c r="D5" s="30">
        <v>155.80000000000001</v>
      </c>
      <c r="E5" s="27">
        <v>55939.76</v>
      </c>
    </row>
    <row r="6" spans="1:5">
      <c r="A6" t="s">
        <v>32</v>
      </c>
      <c r="B6" s="17">
        <v>0</v>
      </c>
      <c r="C6" s="17">
        <v>1.5</v>
      </c>
      <c r="D6" s="17">
        <f t="shared" ref="D6:D17" si="0">SUM(B6:C6)</f>
        <v>1.5</v>
      </c>
      <c r="E6" s="15">
        <v>1191</v>
      </c>
    </row>
    <row r="7" spans="1:5">
      <c r="A7" t="s">
        <v>31</v>
      </c>
      <c r="B7" s="17">
        <v>40</v>
      </c>
      <c r="C7" s="17">
        <v>24.5</v>
      </c>
      <c r="D7" s="17">
        <f t="shared" si="0"/>
        <v>64.5</v>
      </c>
      <c r="E7" s="15">
        <v>25365.599999999999</v>
      </c>
    </row>
    <row r="8" spans="1:5">
      <c r="A8" s="16" t="s">
        <v>23</v>
      </c>
      <c r="B8" s="17"/>
      <c r="C8" s="17"/>
      <c r="D8" s="17">
        <f t="shared" si="0"/>
        <v>0</v>
      </c>
      <c r="E8" s="15"/>
    </row>
    <row r="9" spans="1:5">
      <c r="A9" s="16" t="s">
        <v>22</v>
      </c>
      <c r="B9" s="17"/>
      <c r="C9" s="17"/>
      <c r="D9" s="17">
        <f t="shared" si="0"/>
        <v>0</v>
      </c>
      <c r="E9" s="15"/>
    </row>
    <row r="10" spans="1:5">
      <c r="A10" s="16" t="s">
        <v>21</v>
      </c>
      <c r="B10" s="17"/>
      <c r="C10" s="17"/>
      <c r="D10" s="17">
        <f t="shared" si="0"/>
        <v>0</v>
      </c>
      <c r="E10" s="15"/>
    </row>
    <row r="11" spans="1:5">
      <c r="A11" t="s">
        <v>20</v>
      </c>
      <c r="B11" s="17"/>
      <c r="C11" s="17"/>
      <c r="D11" s="17">
        <f t="shared" si="0"/>
        <v>0</v>
      </c>
      <c r="E11" s="15"/>
    </row>
    <row r="12" spans="1:5">
      <c r="A12" t="s">
        <v>19</v>
      </c>
      <c r="B12" s="17"/>
      <c r="C12" s="17"/>
      <c r="D12" s="17">
        <f t="shared" si="0"/>
        <v>0</v>
      </c>
      <c r="E12" s="15"/>
    </row>
    <row r="13" spans="1:5">
      <c r="A13" t="s">
        <v>18</v>
      </c>
      <c r="B13" s="17"/>
      <c r="C13" s="17"/>
      <c r="D13" s="17">
        <f t="shared" si="0"/>
        <v>0</v>
      </c>
      <c r="E13" s="15"/>
    </row>
    <row r="14" spans="1:5">
      <c r="A14" t="s">
        <v>17</v>
      </c>
      <c r="B14" s="17"/>
      <c r="C14" s="17"/>
      <c r="D14" s="17">
        <f t="shared" si="0"/>
        <v>0</v>
      </c>
      <c r="E14" s="15"/>
    </row>
    <row r="15" spans="1:5">
      <c r="A15" t="s">
        <v>16</v>
      </c>
      <c r="B15" s="17"/>
      <c r="C15" s="17"/>
      <c r="D15" s="17">
        <f t="shared" si="0"/>
        <v>0</v>
      </c>
      <c r="E15" s="15"/>
    </row>
    <row r="16" spans="1:5">
      <c r="A16" t="s">
        <v>15</v>
      </c>
      <c r="B16" s="30"/>
      <c r="C16" s="30"/>
      <c r="D16" s="17">
        <f t="shared" si="0"/>
        <v>0</v>
      </c>
      <c r="E16" s="15"/>
    </row>
    <row r="17" spans="1:5">
      <c r="A17" t="s">
        <v>14</v>
      </c>
      <c r="B17" s="30"/>
      <c r="C17" s="30"/>
      <c r="D17" s="17">
        <f t="shared" si="0"/>
        <v>0</v>
      </c>
      <c r="E17" s="15"/>
    </row>
    <row r="18" spans="1:5">
      <c r="A18" s="18" t="s">
        <v>40</v>
      </c>
      <c r="B18" s="31">
        <f>AVERAGE(B6:B17)</f>
        <v>20</v>
      </c>
      <c r="C18" s="31">
        <f>AVERAGE(C6:C17)</f>
        <v>13</v>
      </c>
      <c r="D18" s="32">
        <f>SUM(B18:C18)</f>
        <v>33</v>
      </c>
      <c r="E18" s="19">
        <f>AVERAGE(E6:E17)</f>
        <v>13278.3</v>
      </c>
    </row>
    <row r="19" spans="1:5">
      <c r="A19" s="20" t="s">
        <v>13</v>
      </c>
      <c r="B19" s="21">
        <f>SUM(B6:B18)</f>
        <v>60</v>
      </c>
      <c r="C19" s="21">
        <f>SUM(C6:C18)</f>
        <v>39</v>
      </c>
      <c r="D19" s="22">
        <f>SUM(B19:C19)</f>
        <v>99</v>
      </c>
      <c r="E19" s="23">
        <f>SUM(E6:E18)</f>
        <v>39834.899999999994</v>
      </c>
    </row>
  </sheetData>
  <sheetProtection password="C76B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2015-03-12T18:12:13Z</dcterms:modified>
</cp:coreProperties>
</file>