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19" sheetId="1" r:id="rId1"/>
    <sheet name="GRÁFICO TABELA 19" sheetId="4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6" i="4"/>
  <c r="D5"/>
  <c r="M15" i="1"/>
  <c r="M14"/>
  <c r="M13"/>
  <c r="M12"/>
  <c r="M16" s="1"/>
  <c r="K16"/>
  <c r="K13"/>
  <c r="K14"/>
  <c r="K15"/>
  <c r="K12"/>
  <c r="I16"/>
  <c r="I13"/>
  <c r="I14"/>
  <c r="I15"/>
  <c r="I12"/>
  <c r="M7"/>
  <c r="M6"/>
  <c r="M5"/>
  <c r="K7"/>
  <c r="K6"/>
  <c r="K5"/>
  <c r="I7"/>
  <c r="I6"/>
  <c r="I5"/>
  <c r="J16"/>
  <c r="H16"/>
  <c r="G16"/>
  <c r="L16" s="1"/>
  <c r="F16"/>
  <c r="E16"/>
  <c r="D16"/>
  <c r="C16"/>
  <c r="B16"/>
  <c r="B17" i="4"/>
  <c r="B18" s="1"/>
  <c r="C17"/>
  <c r="C18" s="1"/>
  <c r="E17"/>
  <c r="E18" s="1"/>
  <c r="B7" i="1"/>
  <c r="C7"/>
  <c r="D7"/>
  <c r="E7"/>
  <c r="F7"/>
  <c r="G7"/>
  <c r="H7"/>
  <c r="J7"/>
  <c r="L7" l="1"/>
  <c r="D18" i="4"/>
  <c r="D17"/>
</calcChain>
</file>

<file path=xl/sharedStrings.xml><?xml version="1.0" encoding="utf-8"?>
<sst xmlns="http://schemas.openxmlformats.org/spreadsheetml/2006/main" count="67" uniqueCount="38">
  <si>
    <t xml:space="preserve">Centro de Custo </t>
  </si>
  <si>
    <t>AUDITORIA</t>
  </si>
  <si>
    <t>OUTROS FINS</t>
  </si>
  <si>
    <t>T O T A L</t>
  </si>
  <si>
    <t>Qte.
Diárias</t>
  </si>
  <si>
    <t>Qte.
Servidores</t>
  </si>
  <si>
    <t>Custo</t>
  </si>
  <si>
    <t>%</t>
  </si>
  <si>
    <t xml:space="preserve">DIR. DE ADM. E FINANÇAS - DAF </t>
  </si>
  <si>
    <t xml:space="preserve">DIR. DE CONTR. DOS MUNICÍPIOS - DMU </t>
  </si>
  <si>
    <t xml:space="preserve">DIRETORIA DE ATIVIDADES ESPECIAIS - DAE </t>
  </si>
  <si>
    <t>FONTE: Diretoria de Administração e Finanças -  DAF</t>
  </si>
  <si>
    <t xml:space="preserve">GAB. DO PRESIDENTE - GAP </t>
  </si>
  <si>
    <t xml:space="preserve">GABINETE DE CONSELHEIROS - GAC </t>
  </si>
  <si>
    <t>TABELA 19 - UTILIZAÇÃO DE DIÁRIAS POR CENTRO DE CUSTOS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</si>
  <si>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</si>
  <si>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</si>
  <si>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</si>
  <si>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</si>
  <si>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</si>
  <si>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</si>
  <si>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</si>
  <si>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</si>
  <si>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</si>
  <si>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</si>
  <si>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</si>
  <si>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VALOR
MENSAL</t>
  </si>
  <si>
    <t>Outros
Fins</t>
  </si>
  <si>
    <t>Auditoria/
Inspeções</t>
  </si>
  <si>
    <t>MÊS</t>
  </si>
  <si>
    <t>Méd. 2011</t>
  </si>
  <si>
    <t>Méd. 2012</t>
  </si>
  <si>
    <t>Méd. 2013</t>
  </si>
  <si>
    <t>FEV</t>
  </si>
  <si>
    <t>JAN</t>
  </si>
  <si>
    <t>Méd./Mês 2014</t>
  </si>
  <si>
    <t>Mês: Fev / 2014</t>
  </si>
  <si>
    <t>Mês: Jan / 2014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</si>
</sst>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/>
      <top style="thin">
        <color rgb="FFC00000"/>
      </top>
      <bottom style="medium">
        <color rgb="FFC00000"/>
      </bottom>
      <diagonal/>
    </border>
    <border>
      <left/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right" indent="3"/>
    </xf>
    <xf numFmtId="43" fontId="4" fillId="0" borderId="0" xfId="1" applyFont="1" applyFill="1" applyBorder="1" applyAlignment="1"/>
    <xf numFmtId="2" fontId="4" fillId="0" borderId="0" xfId="0" applyNumberFormat="1" applyFont="1"/>
    <xf numFmtId="0" fontId="0" fillId="4" borderId="0" xfId="0" applyFill="1" applyBorder="1"/>
    <xf numFmtId="0" fontId="3" fillId="5" borderId="5" xfId="0" applyFont="1" applyFill="1" applyBorder="1" applyAlignment="1">
      <alignment horizontal="center" vertical="center" wrapText="1"/>
    </xf>
    <xf numFmtId="43" fontId="3" fillId="5" borderId="5" xfId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2" fillId="7" borderId="7" xfId="0" applyNumberFormat="1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/>
    </xf>
    <xf numFmtId="43" fontId="2" fillId="7" borderId="8" xfId="1" applyFont="1" applyFill="1" applyBorder="1"/>
    <xf numFmtId="2" fontId="2" fillId="7" borderId="8" xfId="0" applyNumberFormat="1" applyFont="1" applyFill="1" applyBorder="1" applyAlignment="1"/>
    <xf numFmtId="43" fontId="2" fillId="7" borderId="8" xfId="1" applyFont="1" applyFill="1" applyBorder="1" applyAlignment="1"/>
    <xf numFmtId="43" fontId="0" fillId="0" borderId="0" xfId="1" applyFont="1"/>
    <xf numFmtId="0" fontId="0" fillId="0" borderId="0" xfId="0" applyFont="1"/>
    <xf numFmtId="164" fontId="0" fillId="0" borderId="0" xfId="1" applyNumberFormat="1" applyFont="1" applyAlignment="1">
      <alignment horizontal="center"/>
    </xf>
    <xf numFmtId="0" fontId="0" fillId="7" borderId="12" xfId="0" applyFill="1" applyBorder="1" applyAlignment="1">
      <alignment wrapText="1"/>
    </xf>
    <xf numFmtId="43" fontId="0" fillId="7" borderId="12" xfId="1" applyFont="1" applyFill="1" applyBorder="1"/>
    <xf numFmtId="0" fontId="0" fillId="6" borderId="12" xfId="0" applyFont="1" applyFill="1" applyBorder="1" applyAlignment="1">
      <alignment horizontal="center"/>
    </xf>
    <xf numFmtId="1" fontId="0" fillId="6" borderId="12" xfId="0" applyNumberFormat="1" applyFill="1" applyBorder="1" applyAlignment="1">
      <alignment horizontal="center"/>
    </xf>
    <xf numFmtId="1" fontId="0" fillId="6" borderId="12" xfId="1" applyNumberFormat="1" applyFont="1" applyFill="1" applyBorder="1" applyAlignment="1">
      <alignment horizontal="center"/>
    </xf>
    <xf numFmtId="43" fontId="0" fillId="6" borderId="12" xfId="1" applyFont="1" applyFill="1" applyBorder="1"/>
    <xf numFmtId="0" fontId="0" fillId="8" borderId="0" xfId="0" applyFill="1" applyAlignment="1">
      <alignment wrapText="1"/>
    </xf>
    <xf numFmtId="43" fontId="0" fillId="8" borderId="0" xfId="0" applyNumberFormat="1" applyFill="1"/>
    <xf numFmtId="0" fontId="0" fillId="2" borderId="0" xfId="0" applyFill="1" applyAlignment="1">
      <alignment wrapText="1"/>
    </xf>
    <xf numFmtId="43" fontId="0" fillId="2" borderId="0" xfId="0" applyNumberFormat="1" applyFill="1"/>
    <xf numFmtId="0" fontId="3" fillId="9" borderId="12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6" fillId="3" borderId="10" xfId="0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4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left" vertical="center"/>
    </xf>
    <xf numFmtId="164" fontId="0" fillId="7" borderId="12" xfId="0" applyNumberFormat="1" applyFill="1" applyBorder="1" applyAlignment="1">
      <alignment horizontal="center"/>
    </xf>
    <xf numFmtId="164" fontId="0" fillId="7" borderId="12" xfId="1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2" fillId="7" borderId="8" xfId="0" applyFont="1" applyFill="1" applyBorder="1" applyAlignment="1">
      <alignment horizontal="right" indent="3"/>
    </xf>
    <xf numFmtId="164" fontId="4" fillId="0" borderId="0" xfId="0" applyNumberFormat="1" applyFont="1" applyAlignment="1">
      <alignment horizontal="right" indent="1"/>
    </xf>
    <xf numFmtId="2" fontId="2" fillId="7" borderId="8" xfId="0" applyNumberFormat="1" applyFont="1" applyFill="1" applyBorder="1" applyAlignment="1">
      <alignment horizontal="right" inden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en-US" sz="1400"/>
              <a:t>Quantidade de diárias/mês</a:t>
            </a:r>
          </a:p>
          <a:p>
            <a:pPr>
              <a:defRPr/>
            </a:pPr>
            <a:r>
              <a:rPr lang="en-US" sz="1000" b="0" i="1"/>
              <a:t>Período: Janeiro -  Fevereiro/</a:t>
            </a:r>
            <a:r>
              <a:rPr lang="en-US" sz="1000" b="0" i="1" baseline="0"/>
              <a:t> 2014</a:t>
            </a:r>
            <a:endParaRPr lang="en-US" sz="1000" b="0" i="1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Auditoria/Inspeção</c:v>
          </c:tx>
          <c:cat>
            <c:strRef>
              <c:f>'GRÁFICO TABELA 19'!$A$5:$A$17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2014</c:v>
                </c:pt>
              </c:strCache>
            </c:strRef>
          </c:cat>
          <c:val>
            <c:numRef>
              <c:f>'GRÁFICO TABELA 19'!$B$5:$B$17</c:f>
              <c:numCache>
                <c:formatCode>0.0</c:formatCode>
                <c:ptCount val="13"/>
                <c:pt idx="0">
                  <c:v>0</c:v>
                </c:pt>
                <c:pt idx="1">
                  <c:v>50</c:v>
                </c:pt>
                <c:pt idx="12">
                  <c:v>25</c:v>
                </c:pt>
              </c:numCache>
            </c:numRef>
          </c:val>
        </c:ser>
        <c:ser>
          <c:idx val="1"/>
          <c:order val="1"/>
          <c:tx>
            <c:v>Outros fins</c:v>
          </c:tx>
          <c:cat>
            <c:strRef>
              <c:f>'GRÁFICO TABELA 19'!$A$5:$A$17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2014</c:v>
                </c:pt>
              </c:strCache>
            </c:strRef>
          </c:cat>
          <c:val>
            <c:numRef>
              <c:f>'GRÁFICO TABELA 19'!$C$5:$C$17</c:f>
              <c:numCache>
                <c:formatCode>0.0</c:formatCode>
                <c:ptCount val="13"/>
                <c:pt idx="0">
                  <c:v>4.5</c:v>
                </c:pt>
                <c:pt idx="1">
                  <c:v>6</c:v>
                </c:pt>
                <c:pt idx="12">
                  <c:v>5.25</c:v>
                </c:pt>
              </c:numCache>
            </c:numRef>
          </c:val>
        </c:ser>
        <c:marker val="1"/>
        <c:axId val="48635904"/>
        <c:axId val="48639360"/>
      </c:lineChart>
      <c:catAx>
        <c:axId val="48635904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48639360"/>
        <c:crosses val="autoZero"/>
        <c:auto val="1"/>
        <c:lblAlgn val="ctr"/>
        <c:lblOffset val="100"/>
      </c:catAx>
      <c:valAx>
        <c:axId val="48639360"/>
        <c:scaling>
          <c:orientation val="minMax"/>
        </c:scaling>
        <c:axPos val="l"/>
        <c:majorGridlines/>
        <c:numFmt formatCode="0.0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48635904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plotArea>
    <c:legend>
      <c:legendPos val="b"/>
      <c:layout/>
    </c:legend>
    <c:plotVisOnly val="1"/>
  </c:chart>
  <c:spPr>
    <a:solidFill>
      <a:srgbClr val="92D05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74" footer="0.3149606200000037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Custo Mensal com Diárias</a:t>
            </a:r>
          </a:p>
          <a:p>
            <a:pPr>
              <a:defRPr/>
            </a:pPr>
            <a:r>
              <a:rPr lang="pt-BR" sz="1000" b="0" i="1"/>
              <a:t>Período: Janeiro -  Fevereiro /2014</a:t>
            </a:r>
          </a:p>
        </c:rich>
      </c:tx>
      <c:layout/>
    </c:title>
    <c:view3D>
      <c:rAngAx val="1"/>
    </c:view3D>
    <c:floor>
      <c:spPr>
        <a:solidFill>
          <a:srgbClr val="008000"/>
        </a:solidFill>
      </c:spPr>
    </c:floor>
    <c:side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0.14082099345029225"/>
          <c:y val="0.20607860291973307"/>
          <c:w val="0.83058900719641182"/>
          <c:h val="0.67644897329011267"/>
        </c:manualLayout>
      </c:layout>
      <c:bar3DChart>
        <c:barDir val="col"/>
        <c:grouping val="clustered"/>
        <c:varyColors val="1"/>
        <c:ser>
          <c:idx val="0"/>
          <c:order val="0"/>
          <c:dLbls>
            <c:dLbl>
              <c:idx val="0"/>
              <c:layout>
                <c:manualLayout>
                  <c:x val="2.5990908502997352E-3"/>
                  <c:y val="0.2352941176470589"/>
                </c:manualLayout>
              </c:layout>
              <c:showVal val="1"/>
            </c:dLbl>
            <c:dLbl>
              <c:idx val="1"/>
              <c:layout>
                <c:manualLayout>
                  <c:x val="2.5990908502997352E-3"/>
                  <c:y val="0.24277452935714661"/>
                </c:manualLayout>
              </c:layout>
              <c:showVal val="1"/>
            </c:dLbl>
            <c:dLbl>
              <c:idx val="2"/>
              <c:layout>
                <c:manualLayout>
                  <c:x val="2.5990908502997343E-3"/>
                  <c:y val="0.19979028316267888"/>
                </c:manualLayout>
              </c:layout>
              <c:showVal val="1"/>
            </c:dLbl>
            <c:dLbl>
              <c:idx val="3"/>
              <c:layout>
                <c:manualLayout>
                  <c:x val="2.5990908502997352E-3"/>
                  <c:y val="6.0763944628590832E-3"/>
                </c:manualLayout>
              </c:layout>
              <c:showVal val="1"/>
            </c:dLbl>
            <c:dLbl>
              <c:idx val="4"/>
              <c:layout>
                <c:manualLayout>
                  <c:x val="5.1981817005994687E-3"/>
                  <c:y val="0.17008542782620131"/>
                </c:manualLayout>
              </c:layout>
              <c:showVal val="1"/>
            </c:dLbl>
            <c:dLbl>
              <c:idx val="5"/>
              <c:layout>
                <c:manualLayout>
                  <c:x val="2.5990908502997352E-3"/>
                  <c:y val="0.2570806100217865"/>
                </c:manualLayout>
              </c:layout>
              <c:showVal val="1"/>
            </c:dLbl>
            <c:dLbl>
              <c:idx val="6"/>
              <c:layout>
                <c:manualLayout>
                  <c:x val="2.5990908502997352E-3"/>
                  <c:y val="0.22486062755805067"/>
                </c:manualLayout>
              </c:layout>
              <c:showVal val="1"/>
            </c:dLbl>
            <c:dLbl>
              <c:idx val="7"/>
              <c:layout>
                <c:manualLayout>
                  <c:x val="5.1981817005994687E-3"/>
                  <c:y val="0.29629629629629628"/>
                </c:manualLayout>
              </c:layout>
              <c:showVal val="1"/>
            </c:dLbl>
            <c:dLbl>
              <c:idx val="8"/>
              <c:layout>
                <c:manualLayout>
                  <c:x val="2.5990908502997352E-3"/>
                  <c:y val="0.18736383442265794"/>
                </c:manualLayout>
              </c:layout>
              <c:showVal val="1"/>
            </c:dLbl>
            <c:dLbl>
              <c:idx val="9"/>
              <c:layout>
                <c:manualLayout>
                  <c:x val="5.1981817005994687E-3"/>
                  <c:y val="0.20043572984749591"/>
                </c:manualLayout>
              </c:layout>
              <c:showVal val="1"/>
            </c:dLbl>
            <c:dLbl>
              <c:idx val="10"/>
              <c:layout>
                <c:manualLayout>
                  <c:x val="2.5990908502997352E-3"/>
                  <c:y val="0.21350762527233141"/>
                </c:manualLayout>
              </c:layout>
              <c:showVal val="1"/>
            </c:dLbl>
            <c:dLbl>
              <c:idx val="12"/>
              <c:layout>
                <c:manualLayout>
                  <c:x val="2.5990908502997352E-3"/>
                  <c:y val="-6.3958498412033903E-3"/>
                </c:manualLayout>
              </c:layout>
              <c:showVal val="1"/>
            </c:dLbl>
            <c:txPr>
              <a:bodyPr rot="-5400000" vert="horz"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Val val="1"/>
          </c:dLbls>
          <c:cat>
            <c:strRef>
              <c:f>'GRÁFICO TABELA 19'!$A$2:$A$17</c:f>
              <c:strCache>
                <c:ptCount val="16"/>
                <c:pt idx="0">
                  <c:v>Méd. 2011</c:v>
                </c:pt>
                <c:pt idx="1">
                  <c:v>Méd. 2012</c:v>
                </c:pt>
                <c:pt idx="2">
                  <c:v>Méd. 2013</c:v>
                </c:pt>
                <c:pt idx="3">
                  <c:v>JAN</c:v>
                </c:pt>
                <c:pt idx="4">
                  <c:v>FEV</c:v>
                </c:pt>
                <c:pt idx="5">
                  <c:v>MAR</c:v>
                </c:pt>
                <c:pt idx="6">
                  <c:v>ABR</c:v>
                </c:pt>
                <c:pt idx="7">
                  <c:v>MAIO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SET</c:v>
                </c:pt>
                <c:pt idx="12">
                  <c:v>OUT</c:v>
                </c:pt>
                <c:pt idx="13">
                  <c:v>NOV</c:v>
                </c:pt>
                <c:pt idx="14">
                  <c:v>DEZ</c:v>
                </c:pt>
                <c:pt idx="15">
                  <c:v>Méd./Mês 2014</c:v>
                </c:pt>
              </c:strCache>
            </c:strRef>
          </c:cat>
          <c:val>
            <c:numRef>
              <c:f>'GRÁFICO TABELA 19'!$E$2:$E$17</c:f>
              <c:numCache>
                <c:formatCode>_-* #,##0.00_-;\-* #,##0.00_-;_-* "-"??_-;_-@_-</c:formatCode>
                <c:ptCount val="16"/>
                <c:pt idx="0">
                  <c:v>49607.59</c:v>
                </c:pt>
                <c:pt idx="1">
                  <c:v>69156.61</c:v>
                </c:pt>
                <c:pt idx="2">
                  <c:v>61008.99</c:v>
                </c:pt>
                <c:pt idx="3">
                  <c:v>1947</c:v>
                </c:pt>
                <c:pt idx="4">
                  <c:v>17509.8</c:v>
                </c:pt>
                <c:pt idx="15">
                  <c:v>9728.4</c:v>
                </c:pt>
              </c:numCache>
            </c:numRef>
          </c:val>
        </c:ser>
        <c:shape val="cylinder"/>
        <c:axId val="64370560"/>
        <c:axId val="64385024"/>
        <c:axId val="0"/>
      </c:bar3DChart>
      <c:catAx>
        <c:axId val="64370560"/>
        <c:scaling>
          <c:orientation val="minMax"/>
        </c:scaling>
        <c:axPos val="b"/>
        <c:tickLblPos val="nextTo"/>
        <c:txPr>
          <a:bodyPr/>
          <a:lstStyle/>
          <a:p>
            <a:pPr>
              <a:defRPr sz="500" b="1"/>
            </a:pPr>
            <a:endParaRPr lang="pt-BR"/>
          </a:p>
        </c:txPr>
        <c:crossAx val="64385024"/>
        <c:crosses val="autoZero"/>
        <c:auto val="1"/>
        <c:lblAlgn val="ctr"/>
        <c:lblOffset val="100"/>
      </c:catAx>
      <c:valAx>
        <c:axId val="64385024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64370560"/>
        <c:crosses val="autoZero"/>
        <c:crossBetween val="between"/>
      </c:valAx>
    </c:plotArea>
    <c:plotVisOnly val="1"/>
  </c:chart>
  <c:spPr>
    <a:gradFill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bevel/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91" footer="0.3149606200000039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19</xdr:row>
      <xdr:rowOff>76199</xdr:rowOff>
    </xdr:from>
    <xdr:to>
      <xdr:col>6</xdr:col>
      <xdr:colOff>380999</xdr:colOff>
      <xdr:row>35</xdr:row>
      <xdr:rowOff>161924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342900</xdr:colOff>
      <xdr:row>19</xdr:row>
      <xdr:rowOff>104774</xdr:rowOff>
    </xdr:from>
    <xdr:to>
      <xdr:col>15</xdr:col>
      <xdr:colOff>352424</xdr:colOff>
      <xdr:row>35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>
      <selection activeCell="E21" sqref="E21"/>
    </sheetView>
  </sheetViews>
  <sheetFormatPr defaultRowHeight="15"/>
  <cols>
    <col min="1" max="1" width="51.85546875" bestFit="1" customWidth="1"/>
    <col min="2" max="2" width="11" bestFit="1" customWidth="1"/>
    <col min="4" max="4" width="13.42578125" customWidth="1"/>
    <col min="7" max="7" width="10.5703125" bestFit="1" customWidth="1"/>
    <col min="12" max="12" width="11.7109375" customWidth="1"/>
  </cols>
  <sheetData>
    <row r="1" spans="1:13" ht="30" customHeight="1">
      <c r="A1" s="36" t="s">
        <v>14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s="5" customFormat="1" ht="22.5" customHeight="1" thickBot="1">
      <c r="A2" s="31" t="s">
        <v>37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>
      <c r="A3" s="32" t="s">
        <v>0</v>
      </c>
      <c r="B3" s="34" t="s">
        <v>1</v>
      </c>
      <c r="C3" s="34"/>
      <c r="D3" s="34"/>
      <c r="E3" s="34" t="s">
        <v>2</v>
      </c>
      <c r="F3" s="34"/>
      <c r="G3" s="34"/>
      <c r="H3" s="34" t="s">
        <v>3</v>
      </c>
      <c r="I3" s="34"/>
      <c r="J3" s="34"/>
      <c r="K3" s="34"/>
      <c r="L3" s="34"/>
      <c r="M3" s="35"/>
    </row>
    <row r="4" spans="1:13" ht="27.75" customHeight="1" thickBot="1">
      <c r="A4" s="33"/>
      <c r="B4" s="6" t="s">
        <v>4</v>
      </c>
      <c r="C4" s="6" t="s">
        <v>5</v>
      </c>
      <c r="D4" s="7" t="s">
        <v>6</v>
      </c>
      <c r="E4" s="6" t="s">
        <v>4</v>
      </c>
      <c r="F4" s="6" t="s">
        <v>5</v>
      </c>
      <c r="G4" s="8" t="s">
        <v>6</v>
      </c>
      <c r="H4" s="6" t="s">
        <v>4</v>
      </c>
      <c r="I4" s="6" t="s">
        <v>7</v>
      </c>
      <c r="J4" s="6" t="s">
        <v>5</v>
      </c>
      <c r="K4" s="6" t="s">
        <v>7</v>
      </c>
      <c r="L4" s="8" t="s">
        <v>6</v>
      </c>
      <c r="M4" s="9" t="s">
        <v>7</v>
      </c>
    </row>
    <row r="5" spans="1:13">
      <c r="A5" s="1" t="s">
        <v>9</v>
      </c>
      <c r="B5" s="40">
        <v>0</v>
      </c>
      <c r="C5" s="40">
        <v>0</v>
      </c>
      <c r="D5" s="3">
        <v>0</v>
      </c>
      <c r="E5" s="41">
        <v>4</v>
      </c>
      <c r="F5" s="40">
        <v>2</v>
      </c>
      <c r="G5" s="3">
        <v>1852</v>
      </c>
      <c r="H5" s="41">
        <v>4</v>
      </c>
      <c r="I5" s="4">
        <f>+(H5/H$7)*100</f>
        <v>88.888888888888886</v>
      </c>
      <c r="J5" s="40">
        <v>2</v>
      </c>
      <c r="K5" s="4">
        <f>+(J5/J$7)*100</f>
        <v>66.666666666666657</v>
      </c>
      <c r="L5" s="3">
        <v>1852</v>
      </c>
      <c r="M5" s="4">
        <f>+(L5/L$7)*100</f>
        <v>95.120698510529024</v>
      </c>
    </row>
    <row r="6" spans="1:13" ht="15.75" thickBot="1">
      <c r="A6" s="1" t="s">
        <v>12</v>
      </c>
      <c r="B6" s="40">
        <v>0</v>
      </c>
      <c r="C6" s="40">
        <v>0</v>
      </c>
      <c r="D6" s="3">
        <v>0</v>
      </c>
      <c r="E6" s="41">
        <v>0.5</v>
      </c>
      <c r="F6" s="40">
        <v>1</v>
      </c>
      <c r="G6" s="3">
        <v>95</v>
      </c>
      <c r="H6" s="41">
        <v>0.5</v>
      </c>
      <c r="I6" s="4">
        <f>+(H6/H$7)*100</f>
        <v>11.111111111111111</v>
      </c>
      <c r="J6" s="40">
        <v>1</v>
      </c>
      <c r="K6" s="4">
        <f>+(J6/J$7)*100</f>
        <v>33.333333333333329</v>
      </c>
      <c r="L6" s="3">
        <v>95</v>
      </c>
      <c r="M6" s="4">
        <f>+(L6/L$7)*100</f>
        <v>4.879301489470981</v>
      </c>
    </row>
    <row r="7" spans="1:13" ht="15.75" thickBot="1">
      <c r="A7" s="10" t="s">
        <v>3</v>
      </c>
      <c r="B7" s="11">
        <f>SUM(B5:B6)</f>
        <v>0</v>
      </c>
      <c r="C7" s="11">
        <f>SUM(C5:C6)</f>
        <v>0</v>
      </c>
      <c r="D7" s="12">
        <f>SUM(D5:D6)</f>
        <v>0</v>
      </c>
      <c r="E7" s="11">
        <f>SUM(E5:E6)</f>
        <v>4.5</v>
      </c>
      <c r="F7" s="11">
        <f>SUM(F5:F6)</f>
        <v>3</v>
      </c>
      <c r="G7" s="12">
        <f>SUM(G5:G6)</f>
        <v>1947</v>
      </c>
      <c r="H7" s="11">
        <f>SUM(H5:H6)</f>
        <v>4.5</v>
      </c>
      <c r="I7" s="13">
        <f>SUM(I5:I6)</f>
        <v>100</v>
      </c>
      <c r="J7" s="11">
        <f>SUM(J5:J6)</f>
        <v>3</v>
      </c>
      <c r="K7" s="13">
        <f>SUM(K5:K6)</f>
        <v>99.999999999999986</v>
      </c>
      <c r="L7" s="14">
        <f t="shared" ref="L7" si="0">G7+D7</f>
        <v>1947</v>
      </c>
      <c r="M7" s="13">
        <f>SUM(M5:M6)</f>
        <v>100</v>
      </c>
    </row>
    <row r="8" spans="1:13">
      <c r="A8" s="37" t="s">
        <v>11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</row>
    <row r="9" spans="1:13" s="5" customFormat="1" ht="22.5" customHeight="1" thickBot="1">
      <c r="A9" s="31" t="s">
        <v>36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</row>
    <row r="10" spans="1:13">
      <c r="A10" s="32" t="s">
        <v>0</v>
      </c>
      <c r="B10" s="34" t="s">
        <v>1</v>
      </c>
      <c r="C10" s="34"/>
      <c r="D10" s="34"/>
      <c r="E10" s="34" t="s">
        <v>2</v>
      </c>
      <c r="F10" s="34"/>
      <c r="G10" s="34"/>
      <c r="H10" s="34" t="s">
        <v>3</v>
      </c>
      <c r="I10" s="34"/>
      <c r="J10" s="34"/>
      <c r="K10" s="34"/>
      <c r="L10" s="34"/>
      <c r="M10" s="35"/>
    </row>
    <row r="11" spans="1:13" ht="27.75" customHeight="1" thickBot="1">
      <c r="A11" s="33"/>
      <c r="B11" s="6" t="s">
        <v>4</v>
      </c>
      <c r="C11" s="6" t="s">
        <v>5</v>
      </c>
      <c r="D11" s="7" t="s">
        <v>6</v>
      </c>
      <c r="E11" s="6" t="s">
        <v>4</v>
      </c>
      <c r="F11" s="6" t="s">
        <v>5</v>
      </c>
      <c r="G11" s="8" t="s">
        <v>6</v>
      </c>
      <c r="H11" s="6" t="s">
        <v>4</v>
      </c>
      <c r="I11" s="6" t="s">
        <v>7</v>
      </c>
      <c r="J11" s="6" t="s">
        <v>5</v>
      </c>
      <c r="K11" s="6" t="s">
        <v>7</v>
      </c>
      <c r="L11" s="8" t="s">
        <v>6</v>
      </c>
      <c r="M11" s="9" t="s">
        <v>7</v>
      </c>
    </row>
    <row r="12" spans="1:13">
      <c r="A12" s="1" t="s">
        <v>8</v>
      </c>
      <c r="B12" s="2">
        <v>7</v>
      </c>
      <c r="C12" s="2">
        <v>4</v>
      </c>
      <c r="D12" s="3">
        <v>1596</v>
      </c>
      <c r="E12" s="2">
        <v>0</v>
      </c>
      <c r="F12" s="2">
        <v>0</v>
      </c>
      <c r="G12" s="3">
        <v>0</v>
      </c>
      <c r="H12" s="2">
        <v>7</v>
      </c>
      <c r="I12" s="43">
        <f>(H12/H$16)*100</f>
        <v>12.5</v>
      </c>
      <c r="J12" s="2">
        <v>4</v>
      </c>
      <c r="K12" s="43">
        <f>(J12/J$16)*100</f>
        <v>23.52941176470588</v>
      </c>
      <c r="L12" s="3">
        <v>1596</v>
      </c>
      <c r="M12" s="43">
        <f>(L12/L$16)*100</f>
        <v>9.1148956584312781</v>
      </c>
    </row>
    <row r="13" spans="1:13">
      <c r="A13" s="1" t="s">
        <v>10</v>
      </c>
      <c r="B13" s="2">
        <v>43</v>
      </c>
      <c r="C13" s="2">
        <v>11</v>
      </c>
      <c r="D13" s="3">
        <v>12280.8</v>
      </c>
      <c r="E13" s="2">
        <v>0</v>
      </c>
      <c r="F13" s="2">
        <v>0</v>
      </c>
      <c r="G13" s="3">
        <v>0</v>
      </c>
      <c r="H13" s="2">
        <v>43</v>
      </c>
      <c r="I13" s="43">
        <f t="shared" ref="I13:I15" si="1">(H13/H$16)*100</f>
        <v>76.785714285714292</v>
      </c>
      <c r="J13" s="2">
        <v>11</v>
      </c>
      <c r="K13" s="43">
        <f t="shared" ref="K13:M15" si="2">(J13/J$16)*100</f>
        <v>64.705882352941174</v>
      </c>
      <c r="L13" s="3">
        <v>12280.8</v>
      </c>
      <c r="M13" s="43">
        <f t="shared" si="2"/>
        <v>70.136723434876473</v>
      </c>
    </row>
    <row r="14" spans="1:13">
      <c r="A14" s="1" t="s">
        <v>12</v>
      </c>
      <c r="B14" s="2">
        <v>0</v>
      </c>
      <c r="C14" s="2">
        <v>0</v>
      </c>
      <c r="D14" s="3">
        <v>0</v>
      </c>
      <c r="E14" s="2">
        <v>3</v>
      </c>
      <c r="F14" s="2">
        <v>1</v>
      </c>
      <c r="G14" s="3">
        <v>1251</v>
      </c>
      <c r="H14" s="2">
        <v>3</v>
      </c>
      <c r="I14" s="43">
        <f t="shared" si="1"/>
        <v>5.3571428571428568</v>
      </c>
      <c r="J14" s="2">
        <v>1</v>
      </c>
      <c r="K14" s="43">
        <f t="shared" si="2"/>
        <v>5.8823529411764701</v>
      </c>
      <c r="L14" s="3">
        <v>1251</v>
      </c>
      <c r="M14" s="43">
        <f t="shared" si="2"/>
        <v>7.1445704691087286</v>
      </c>
    </row>
    <row r="15" spans="1:13" ht="15.75" thickBot="1">
      <c r="A15" s="1" t="s">
        <v>13</v>
      </c>
      <c r="B15" s="2">
        <v>0</v>
      </c>
      <c r="C15" s="2">
        <v>0</v>
      </c>
      <c r="D15" s="3">
        <v>0</v>
      </c>
      <c r="E15" s="2">
        <v>3</v>
      </c>
      <c r="F15" s="2">
        <v>1</v>
      </c>
      <c r="G15" s="3">
        <v>2382</v>
      </c>
      <c r="H15" s="2">
        <v>3</v>
      </c>
      <c r="I15" s="43">
        <f t="shared" si="1"/>
        <v>5.3571428571428568</v>
      </c>
      <c r="J15" s="2">
        <v>1</v>
      </c>
      <c r="K15" s="43">
        <f t="shared" si="2"/>
        <v>5.8823529411764701</v>
      </c>
      <c r="L15" s="3">
        <v>2382</v>
      </c>
      <c r="M15" s="43">
        <f t="shared" si="2"/>
        <v>13.603810437583524</v>
      </c>
    </row>
    <row r="16" spans="1:13" ht="15.75" thickBot="1">
      <c r="A16" s="10" t="s">
        <v>3</v>
      </c>
      <c r="B16" s="42">
        <f>SUM(B12:B15)</f>
        <v>50</v>
      </c>
      <c r="C16" s="42">
        <f>SUM(C12:C15)</f>
        <v>15</v>
      </c>
      <c r="D16" s="12">
        <f>SUM(D12:D15)</f>
        <v>13876.8</v>
      </c>
      <c r="E16" s="42">
        <f>SUM(E12:E15)</f>
        <v>6</v>
      </c>
      <c r="F16" s="42">
        <f>SUM(F12:F15)</f>
        <v>2</v>
      </c>
      <c r="G16" s="12">
        <f>SUM(G12:G15)</f>
        <v>3633</v>
      </c>
      <c r="H16" s="42">
        <f>SUM(H12:H15)</f>
        <v>56</v>
      </c>
      <c r="I16" s="44">
        <f>SUM(I12:I15)</f>
        <v>100.00000000000001</v>
      </c>
      <c r="J16" s="42">
        <f>SUM(J12:J15)</f>
        <v>17</v>
      </c>
      <c r="K16" s="44">
        <f>SUM(K12:K15)</f>
        <v>99.999999999999986</v>
      </c>
      <c r="L16" s="14">
        <f t="shared" ref="L16" si="3">G16+D16</f>
        <v>17509.8</v>
      </c>
      <c r="M16" s="44">
        <f>SUM(M12:M15)</f>
        <v>100</v>
      </c>
    </row>
    <row r="17" spans="1:13">
      <c r="A17" s="37" t="s">
        <v>11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</row>
  </sheetData>
  <sheetProtection password="C76B" sheet="1" objects="1" scenarios="1"/>
  <mergeCells count="13">
    <mergeCell ref="B10:D10"/>
    <mergeCell ref="E10:G10"/>
    <mergeCell ref="H10:M10"/>
    <mergeCell ref="A17:M17"/>
    <mergeCell ref="A1:M1"/>
    <mergeCell ref="A2:M2"/>
    <mergeCell ref="A8:M8"/>
    <mergeCell ref="A3:A4"/>
    <mergeCell ref="B3:D3"/>
    <mergeCell ref="E3:G3"/>
    <mergeCell ref="H3:M3"/>
    <mergeCell ref="A9:M9"/>
    <mergeCell ref="A10:A11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H13" sqref="H13"/>
    </sheetView>
  </sheetViews>
  <sheetFormatPr defaultRowHeight="15"/>
  <cols>
    <col min="1" max="1" width="14.7109375" customWidth="1"/>
    <col min="2" max="2" width="11.5703125" bestFit="1" customWidth="1"/>
    <col min="3" max="4" width="13.28515625" bestFit="1" customWidth="1"/>
    <col min="5" max="5" width="12.5703125" customWidth="1"/>
  </cols>
  <sheetData>
    <row r="1" spans="1:5" ht="36" customHeight="1">
      <c r="A1" s="28" t="s">
        <v>29</v>
      </c>
      <c r="B1" s="29" t="s">
        <v>28</v>
      </c>
      <c r="C1" s="29" t="s">
        <v>27</v>
      </c>
      <c r="D1" s="28" t="s">
        <v>15</v>
      </c>
      <c r="E1" s="29" t="s">
        <v>26</v>
      </c>
    </row>
    <row r="2" spans="1:5">
      <c r="A2" s="24" t="s">
        <v>30</v>
      </c>
      <c r="E2" s="25">
        <v>49607.59</v>
      </c>
    </row>
    <row r="3" spans="1:5">
      <c r="A3" s="26" t="s">
        <v>31</v>
      </c>
      <c r="E3" s="27">
        <v>69156.61</v>
      </c>
    </row>
    <row r="4" spans="1:5">
      <c r="A4" s="24" t="s">
        <v>32</v>
      </c>
      <c r="B4" s="30">
        <v>133</v>
      </c>
      <c r="C4" s="30">
        <v>58</v>
      </c>
      <c r="D4" s="30">
        <v>191</v>
      </c>
      <c r="E4" s="25">
        <v>61008.99</v>
      </c>
    </row>
    <row r="5" spans="1:5">
      <c r="A5" t="s">
        <v>34</v>
      </c>
      <c r="B5" s="17">
        <v>0</v>
      </c>
      <c r="C5" s="17">
        <v>4.5</v>
      </c>
      <c r="D5" s="17">
        <f>SUM(B5:C5)</f>
        <v>4.5</v>
      </c>
      <c r="E5" s="15">
        <v>1947</v>
      </c>
    </row>
    <row r="6" spans="1:5">
      <c r="A6" t="s">
        <v>33</v>
      </c>
      <c r="B6" s="17">
        <v>50</v>
      </c>
      <c r="C6" s="17">
        <v>6</v>
      </c>
      <c r="D6" s="17">
        <f>SUM(B6:C6)</f>
        <v>56</v>
      </c>
      <c r="E6" s="15">
        <v>17509.8</v>
      </c>
    </row>
    <row r="7" spans="1:5">
      <c r="A7" s="16" t="s">
        <v>25</v>
      </c>
      <c r="B7" s="17"/>
      <c r="C7" s="17"/>
      <c r="D7" s="17"/>
      <c r="E7" s="15"/>
    </row>
    <row r="8" spans="1:5">
      <c r="A8" s="16" t="s">
        <v>24</v>
      </c>
      <c r="B8" s="17"/>
      <c r="C8" s="17"/>
      <c r="D8" s="17"/>
      <c r="E8" s="15"/>
    </row>
    <row r="9" spans="1:5">
      <c r="A9" s="16" t="s">
        <v>23</v>
      </c>
      <c r="B9" s="17"/>
      <c r="C9" s="17"/>
      <c r="D9" s="17"/>
      <c r="E9" s="15"/>
    </row>
    <row r="10" spans="1:5">
      <c r="A10" t="s">
        <v>22</v>
      </c>
      <c r="B10" s="17"/>
      <c r="C10" s="17"/>
      <c r="D10" s="17"/>
      <c r="E10" s="15"/>
    </row>
    <row r="11" spans="1:5">
      <c r="A11" t="s">
        <v>21</v>
      </c>
      <c r="B11" s="17"/>
      <c r="C11" s="17"/>
      <c r="D11" s="17"/>
      <c r="E11" s="15"/>
    </row>
    <row r="12" spans="1:5">
      <c r="A12" t="s">
        <v>20</v>
      </c>
      <c r="B12" s="17"/>
      <c r="C12" s="17"/>
      <c r="D12" s="17"/>
      <c r="E12" s="15"/>
    </row>
    <row r="13" spans="1:5">
      <c r="A13" t="s">
        <v>19</v>
      </c>
      <c r="B13" s="17"/>
      <c r="C13" s="17"/>
      <c r="D13" s="17"/>
      <c r="E13" s="15"/>
    </row>
    <row r="14" spans="1:5">
      <c r="A14" t="s">
        <v>18</v>
      </c>
      <c r="B14" s="17"/>
      <c r="C14" s="17"/>
      <c r="D14" s="17"/>
      <c r="E14" s="15"/>
    </row>
    <row r="15" spans="1:5">
      <c r="A15" t="s">
        <v>17</v>
      </c>
      <c r="B15" s="30"/>
      <c r="C15" s="30"/>
      <c r="D15" s="30"/>
      <c r="E15" s="15"/>
    </row>
    <row r="16" spans="1:5">
      <c r="A16" t="s">
        <v>16</v>
      </c>
      <c r="B16" s="30"/>
      <c r="C16" s="30"/>
      <c r="D16" s="30"/>
      <c r="E16" s="15"/>
    </row>
    <row r="17" spans="1:5">
      <c r="A17" s="18" t="s">
        <v>35</v>
      </c>
      <c r="B17" s="38">
        <f>AVERAGE(B5:B16)</f>
        <v>25</v>
      </c>
      <c r="C17" s="38">
        <f>AVERAGE(C5:C16)</f>
        <v>5.25</v>
      </c>
      <c r="D17" s="39">
        <f>SUM(B17:C17)</f>
        <v>30.25</v>
      </c>
      <c r="E17" s="19">
        <f>AVERAGE(E5:E16)</f>
        <v>9728.4</v>
      </c>
    </row>
    <row r="18" spans="1:5">
      <c r="A18" s="20" t="s">
        <v>15</v>
      </c>
      <c r="B18" s="21">
        <f>SUM(B5:B17)</f>
        <v>75</v>
      </c>
      <c r="C18" s="21">
        <f>SUM(C5:C17)</f>
        <v>15.75</v>
      </c>
      <c r="D18" s="22">
        <f>SUM(B18:C18)</f>
        <v>90.75</v>
      </c>
      <c r="E18" s="23">
        <f>SUM(E5:E17)</f>
        <v>29185.199999999997</v>
      </c>
    </row>
  </sheetData>
  <sheetProtection password="C76B" sheet="1" objects="1" scenarios="1"/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 19</vt:lpstr>
      <vt:lpstr>GRÁFICO TABELA 19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2013-09-19T19:34:15Z</cp:lastPrinted>
  <dcterms:created xsi:type="dcterms:W3CDTF">2013-04-10T20:02:21Z</dcterms:created>
  <dcterms:modified xsi:type="dcterms:W3CDTF">2014-03-13T17:56:26Z</dcterms:modified>
</cp:coreProperties>
</file>