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4 TABELAS ABR\"/>
    </mc:Choice>
  </mc:AlternateContent>
  <bookViews>
    <workbookView xWindow="240" yWindow="330" windowWidth="18915" windowHeight="11535"/>
  </bookViews>
  <sheets>
    <sheet name="TABELA 19" sheetId="1" r:id="rId1"/>
    <sheet name="GRÁFICO TABELA 19" sheetId="4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K50" i="1" l="1"/>
  <c r="I49" i="1"/>
  <c r="I50" i="1"/>
  <c r="I53" i="1"/>
  <c r="I57" i="1"/>
  <c r="I47" i="1"/>
  <c r="C58" i="1"/>
  <c r="D58" i="1"/>
  <c r="E58" i="1"/>
  <c r="F58" i="1"/>
  <c r="G58" i="1"/>
  <c r="H58" i="1"/>
  <c r="I51" i="1" s="1"/>
  <c r="J58" i="1"/>
  <c r="K51" i="1" s="1"/>
  <c r="L58" i="1"/>
  <c r="M49" i="1" s="1"/>
  <c r="B58" i="1"/>
  <c r="I54" i="1" l="1"/>
  <c r="K54" i="1"/>
  <c r="M47" i="1"/>
  <c r="M56" i="1"/>
  <c r="M52" i="1"/>
  <c r="M48" i="1"/>
  <c r="K57" i="1"/>
  <c r="K53" i="1"/>
  <c r="K49" i="1"/>
  <c r="M55" i="1"/>
  <c r="M51" i="1"/>
  <c r="I56" i="1"/>
  <c r="I52" i="1"/>
  <c r="I48" i="1"/>
  <c r="I58" i="1" s="1"/>
  <c r="K56" i="1"/>
  <c r="K52" i="1"/>
  <c r="K48" i="1"/>
  <c r="M54" i="1"/>
  <c r="M50" i="1"/>
  <c r="I55" i="1"/>
  <c r="K47" i="1"/>
  <c r="K55" i="1"/>
  <c r="M57" i="1"/>
  <c r="M53" i="1"/>
  <c r="D10" i="4"/>
  <c r="K58" i="1" l="1"/>
  <c r="M58" i="1"/>
  <c r="C43" i="1"/>
  <c r="D43" i="1"/>
  <c r="E43" i="1"/>
  <c r="F43" i="1"/>
  <c r="G43" i="1"/>
  <c r="H43" i="1"/>
  <c r="I33" i="1" s="1"/>
  <c r="J43" i="1"/>
  <c r="K32" i="1" s="1"/>
  <c r="L43" i="1"/>
  <c r="M33" i="1" s="1"/>
  <c r="B43" i="1"/>
  <c r="I40" i="1" l="1"/>
  <c r="I36" i="1"/>
  <c r="I32" i="1"/>
  <c r="M29" i="1"/>
  <c r="K39" i="1"/>
  <c r="K35" i="1"/>
  <c r="K31" i="1"/>
  <c r="M40" i="1"/>
  <c r="M36" i="1"/>
  <c r="M32" i="1"/>
  <c r="I29" i="1"/>
  <c r="I39" i="1"/>
  <c r="I35" i="1"/>
  <c r="I31" i="1"/>
  <c r="K42" i="1"/>
  <c r="K38" i="1"/>
  <c r="K34" i="1"/>
  <c r="K30" i="1"/>
  <c r="M39" i="1"/>
  <c r="M35" i="1"/>
  <c r="M31" i="1"/>
  <c r="I42" i="1"/>
  <c r="I38" i="1"/>
  <c r="I34" i="1"/>
  <c r="I30" i="1"/>
  <c r="K41" i="1"/>
  <c r="K37" i="1"/>
  <c r="K33" i="1"/>
  <c r="M42" i="1"/>
  <c r="M38" i="1"/>
  <c r="M34" i="1"/>
  <c r="M30" i="1"/>
  <c r="I41" i="1"/>
  <c r="I37" i="1"/>
  <c r="K29" i="1"/>
  <c r="K40" i="1"/>
  <c r="K36" i="1"/>
  <c r="M41" i="1"/>
  <c r="M37" i="1"/>
  <c r="D9" i="4"/>
  <c r="C25" i="1"/>
  <c r="D25" i="1"/>
  <c r="E25" i="1"/>
  <c r="F25" i="1"/>
  <c r="G25" i="1"/>
  <c r="H25" i="1"/>
  <c r="I15" i="1" s="1"/>
  <c r="J25" i="1"/>
  <c r="K14" i="1" s="1"/>
  <c r="L25" i="1"/>
  <c r="M17" i="1" s="1"/>
  <c r="B25" i="1"/>
  <c r="K43" i="1" l="1"/>
  <c r="I22" i="1"/>
  <c r="M43" i="1"/>
  <c r="I43" i="1"/>
  <c r="I18" i="1"/>
  <c r="M16" i="1"/>
  <c r="M20" i="1"/>
  <c r="I14" i="1"/>
  <c r="M24" i="1"/>
  <c r="K21" i="1"/>
  <c r="M13" i="1"/>
  <c r="I21" i="1"/>
  <c r="I17" i="1"/>
  <c r="K24" i="1"/>
  <c r="K20" i="1"/>
  <c r="K16" i="1"/>
  <c r="M23" i="1"/>
  <c r="M19" i="1"/>
  <c r="M15" i="1"/>
  <c r="I24" i="1"/>
  <c r="I20" i="1"/>
  <c r="I16" i="1"/>
  <c r="K23" i="1"/>
  <c r="K19" i="1"/>
  <c r="K15" i="1"/>
  <c r="M22" i="1"/>
  <c r="M18" i="1"/>
  <c r="M14" i="1"/>
  <c r="K13" i="1"/>
  <c r="K17" i="1"/>
  <c r="I13" i="1"/>
  <c r="I23" i="1"/>
  <c r="I19" i="1"/>
  <c r="K22" i="1"/>
  <c r="K18" i="1"/>
  <c r="M21" i="1"/>
  <c r="C9" i="1"/>
  <c r="B9" i="1"/>
  <c r="D9" i="1"/>
  <c r="L9" i="1"/>
  <c r="M6" i="1" s="1"/>
  <c r="J9" i="1"/>
  <c r="K6" i="1" s="1"/>
  <c r="H9" i="1"/>
  <c r="I8" i="1" s="1"/>
  <c r="G9" i="1"/>
  <c r="F9" i="1"/>
  <c r="E9" i="1"/>
  <c r="D8" i="4"/>
  <c r="B20" i="4"/>
  <c r="B21" i="4" s="1"/>
  <c r="C20" i="4"/>
  <c r="C21" i="4" s="1"/>
  <c r="E20" i="4"/>
  <c r="E21" i="4" s="1"/>
  <c r="M8" i="1" l="1"/>
  <c r="I7" i="1"/>
  <c r="I9" i="1" s="1"/>
  <c r="K8" i="1"/>
  <c r="I25" i="1"/>
  <c r="K25" i="1"/>
  <c r="M25" i="1"/>
  <c r="M7" i="1"/>
  <c r="M5" i="1"/>
  <c r="I6" i="1"/>
  <c r="K7" i="1"/>
  <c r="I5" i="1"/>
  <c r="K5" i="1"/>
  <c r="D21" i="4"/>
  <c r="D20" i="4"/>
  <c r="K9" i="1" l="1"/>
  <c r="M9" i="1"/>
</calcChain>
</file>

<file path=xl/sharedStrings.xml><?xml version="1.0" encoding="utf-8"?>
<sst xmlns="http://schemas.openxmlformats.org/spreadsheetml/2006/main" count="140" uniqueCount="55">
  <si>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</si>
  <si>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</si>
  <si>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</si>
  <si>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</si>
  <si>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</si>
  <si>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</si>
  <si>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</si>
  <si>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</si>
  <si>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>FONTE: Diretoria de Administração e Finanças -  DAF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</si>
  <si>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</si>
  <si>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</si>
  <si>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</si>
  <si>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</si>
  <si>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</si>
  <si>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</si>
  <si>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</si>
  <si>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</si>
  <si>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</si>
  <si>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</si>
  <si>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</si>
  <si>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</si>
  <si>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VALOR
MENSAL</t>
  </si>
  <si>
    <t>Outros
Fins</t>
  </si>
  <si>
    <t>Auditoria/
Inspeções</t>
  </si>
  <si>
    <t>MÊS</t>
  </si>
  <si>
    <t>Méd. 2011</t>
  </si>
  <si>
    <t>Méd. 2012</t>
  </si>
  <si>
    <t>Méd. 2013</t>
  </si>
  <si>
    <t>FEV</t>
  </si>
  <si>
    <t>JAN</t>
  </si>
  <si>
    <t>Méd. 2014</t>
  </si>
  <si>
    <t>Méd. 2015</t>
  </si>
  <si>
    <t>Méd./Mês 2016</t>
  </si>
  <si>
    <t>Mês: Jan / 2017</t>
  </si>
  <si>
    <t xml:space="preserve">DIR. DE ADM. E FINANÇAS - DAF </t>
  </si>
  <si>
    <t xml:space="preserve">DIR. DE CONTR. DOS MUNICÍPIOS - DMU </t>
  </si>
  <si>
    <t xml:space="preserve">DIRETORIA DE CONTROLE DE LICITAÇÕES E CONTRATAÇÕES - DLC </t>
  </si>
  <si>
    <t xml:space="preserve">DIRETORIA GERAL DE CONTROLE EXTERNO (DGCE) - DGCE </t>
  </si>
  <si>
    <t>Méd. 2016</t>
  </si>
  <si>
    <t>Mês: Fev / 2017</t>
  </si>
  <si>
    <t xml:space="preserve">DIRETORIA DE ATIVIDADES ESPECIAIS - DAE </t>
  </si>
  <si>
    <t xml:space="preserve">DIRETORIA DE INFORMÁTICA - DIN </t>
  </si>
  <si>
    <t xml:space="preserve">Gab Cons Herneus Joao de Nadal - GAC Herneus Joao de Nadal </t>
  </si>
  <si>
    <t xml:space="preserve">Gab Conselheiro Luiz Roberto Herbst - GAC Luiz Roberto Herbst </t>
  </si>
  <si>
    <t xml:space="preserve">Gab. Cons. Adircelio M. F. Junior - GAC Adircelio de M. F. Junior </t>
  </si>
  <si>
    <t xml:space="preserve">GAB. DO PRESIDENTE - GAP </t>
  </si>
  <si>
    <t>Mês: Mar / 2017</t>
  </si>
  <si>
    <t xml:space="preserve">DIR. DE CONTR. ADM. ESTADUAL - DCE </t>
  </si>
  <si>
    <t xml:space="preserve">DIR. DE PLANEJ. E PROJ. ESPECIAIS - DPE </t>
  </si>
  <si>
    <t xml:space="preserve">DIRETORIA DE CONTROLE DE ATOS DE PESSOAL - DAP </t>
  </si>
  <si>
    <t xml:space="preserve">Gab - Wilson Rogério Wan Dall - GAC Wilson Rogério Wan Dal </t>
  </si>
  <si>
    <t xml:space="preserve">GAB AUD. GERSON DOS SANTOS SICCA - GAB AUDITOR GERSON DOS SANTOS SICCA </t>
  </si>
  <si>
    <t>DPE - NIE</t>
  </si>
  <si>
    <t>Mês: Abr / 2017</t>
  </si>
  <si>
    <t xml:space="preserve">PRESIDÊNCIA (GAP) - ICON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</si>
</sst>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NumberFormat="1" applyFont="1" applyFill="1" applyBorder="1" applyAlignment="1"/>
    <xf numFmtId="43" fontId="4" fillId="0" borderId="0" xfId="1" applyFont="1" applyFill="1" applyBorder="1" applyAlignment="1"/>
    <xf numFmtId="0" fontId="0" fillId="4" borderId="0" xfId="0" applyFill="1" applyBorder="1"/>
    <xf numFmtId="0" fontId="3" fillId="5" borderId="5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/>
    </xf>
    <xf numFmtId="43" fontId="2" fillId="7" borderId="8" xfId="1" applyFont="1" applyFill="1" applyBorder="1"/>
    <xf numFmtId="43" fontId="0" fillId="0" borderId="0" xfId="1" applyFont="1"/>
    <xf numFmtId="0" fontId="0" fillId="0" borderId="0" xfId="0" applyFont="1"/>
    <xf numFmtId="164" fontId="0" fillId="0" borderId="0" xfId="1" applyNumberFormat="1" applyFont="1" applyAlignment="1">
      <alignment horizontal="center"/>
    </xf>
    <xf numFmtId="0" fontId="0" fillId="7" borderId="12" xfId="0" applyFill="1" applyBorder="1" applyAlignment="1">
      <alignment wrapText="1"/>
    </xf>
    <xf numFmtId="43" fontId="0" fillId="7" borderId="12" xfId="1" applyFont="1" applyFill="1" applyBorder="1"/>
    <xf numFmtId="0" fontId="0" fillId="6" borderId="12" xfId="0" applyFont="1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12" xfId="1" applyNumberFormat="1" applyFont="1" applyFill="1" applyBorder="1" applyAlignment="1">
      <alignment horizontal="center"/>
    </xf>
    <xf numFmtId="43" fontId="0" fillId="6" borderId="12" xfId="1" applyFont="1" applyFill="1" applyBorder="1"/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7" borderId="12" xfId="0" applyNumberFormat="1" applyFill="1" applyBorder="1" applyAlignment="1">
      <alignment horizontal="center"/>
    </xf>
    <xf numFmtId="164" fontId="0" fillId="7" borderId="12" xfId="1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43" fontId="2" fillId="7" borderId="8" xfId="1" applyFont="1" applyFill="1" applyBorder="1" applyAlignment="1">
      <alignment horizontal="center"/>
    </xf>
    <xf numFmtId="164" fontId="0" fillId="0" borderId="0" xfId="0" applyNumberFormat="1" applyAlignment="1">
      <alignment horizontal="right" indent="1"/>
    </xf>
    <xf numFmtId="165" fontId="2" fillId="7" borderId="8" xfId="1" applyNumberFormat="1" applyFont="1" applyFill="1" applyBorder="1" applyAlignment="1">
      <alignment horizontal="right" indent="1"/>
    </xf>
    <xf numFmtId="43" fontId="0" fillId="0" borderId="0" xfId="1" applyFont="1" applyFill="1" applyBorder="1" applyAlignment="1"/>
    <xf numFmtId="0" fontId="4" fillId="0" borderId="0" xfId="0" applyNumberFormat="1" applyFont="1" applyFill="1" applyBorder="1" applyAlignment="1">
      <alignment horizontal="right" indent="2"/>
    </xf>
    <xf numFmtId="0" fontId="4" fillId="0" borderId="0" xfId="0" applyNumberFormat="1" applyFont="1" applyFill="1" applyBorder="1" applyAlignment="1">
      <alignment horizontal="right" indent="3"/>
    </xf>
    <xf numFmtId="43" fontId="0" fillId="2" borderId="0" xfId="1" quotePrefix="1" applyFont="1" applyFill="1"/>
    <xf numFmtId="0" fontId="0" fillId="0" borderId="0" xfId="0" applyNumberFormat="1" applyFont="1" applyFill="1" applyBorder="1" applyAlignment="1"/>
    <xf numFmtId="0" fontId="5" fillId="2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7" fillId="0" borderId="11" xfId="0" applyNumberFormat="1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- Feveveiro   /</a:t>
            </a:r>
            <a:r>
              <a:rPr lang="en-US" sz="1000" b="0" i="1" baseline="0"/>
              <a:t> 2017</a:t>
            </a:r>
            <a:endParaRPr lang="en-US" sz="1000" b="0" i="1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Auditoria/Inspeção</c:v>
          </c:tx>
          <c:cat>
            <c:strRef>
              <c:f>'GRÁFICO TABELA 19'!$A$8:$A$20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2016</c:v>
                </c:pt>
              </c:strCache>
            </c:strRef>
          </c:cat>
          <c:val>
            <c:numRef>
              <c:f>'GRÁFICO TABELA 19'!$B$8:$B$20</c:f>
              <c:numCache>
                <c:formatCode>0.0</c:formatCode>
                <c:ptCount val="13"/>
                <c:pt idx="0">
                  <c:v>62.5</c:v>
                </c:pt>
                <c:pt idx="1">
                  <c:v>240.5</c:v>
                </c:pt>
                <c:pt idx="2">
                  <c:v>171.5</c:v>
                </c:pt>
                <c:pt idx="12">
                  <c:v>158.16666666666666</c:v>
                </c:pt>
              </c:numCache>
            </c:numRef>
          </c:val>
          <c:smooth val="0"/>
        </c:ser>
        <c:ser>
          <c:idx val="1"/>
          <c:order val="1"/>
          <c:tx>
            <c:v>Outros fins</c:v>
          </c:tx>
          <c:cat>
            <c:strRef>
              <c:f>'GRÁFICO TABELA 19'!$A$8:$A$20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2016</c:v>
                </c:pt>
              </c:strCache>
            </c:strRef>
          </c:cat>
          <c:val>
            <c:numRef>
              <c:f>'GRÁFICO TABELA 19'!$C$8:$C$20</c:f>
              <c:numCache>
                <c:formatCode>0.0</c:formatCode>
                <c:ptCount val="13"/>
                <c:pt idx="0">
                  <c:v>0</c:v>
                </c:pt>
                <c:pt idx="1">
                  <c:v>13.5</c:v>
                </c:pt>
                <c:pt idx="2">
                  <c:v>58</c:v>
                </c:pt>
                <c:pt idx="12">
                  <c:v>23.833333333333332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898896"/>
        <c:axId val="134897776"/>
      </c:lineChart>
      <c:catAx>
        <c:axId val="134898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34897776"/>
        <c:crosses val="autoZero"/>
        <c:auto val="1"/>
        <c:lblAlgn val="ctr"/>
        <c:lblOffset val="100"/>
        <c:noMultiLvlLbl val="0"/>
      </c:catAx>
      <c:valAx>
        <c:axId val="13489777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34898896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92D05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63" footer="0.3149606200000056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 Fevereiro  / 2017</a:t>
            </a:r>
          </a:p>
        </c:rich>
      </c:tx>
      <c:layout>
        <c:manualLayout>
          <c:xMode val="edge"/>
          <c:yMode val="edge"/>
          <c:x val="0.29776474093817767"/>
          <c:y val="3.2619765266114577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rgbClr val="008000"/>
        </a:solidFill>
      </c:spPr>
    </c:floor>
    <c:side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4082099345029303"/>
          <c:y val="0.20607860291973307"/>
          <c:w val="0.83058900719641182"/>
          <c:h val="0.67644897329011866"/>
        </c:manualLayout>
      </c:layout>
      <c:bar3DChart>
        <c:barDir val="col"/>
        <c:grouping val="clustered"/>
        <c:varyColors val="1"/>
        <c:ser>
          <c:idx val="0"/>
          <c:order val="0"/>
          <c:invertIfNegative val="0"/>
          <c:dLbls>
            <c:dLbl>
              <c:idx val="0"/>
              <c:layout>
                <c:manualLayout>
                  <c:x val="2.5990908502997352E-3"/>
                  <c:y val="0.2352941176470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5990908502997352E-3"/>
                  <c:y val="0.1997902831626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5990908502997348E-3"/>
                  <c:y val="0.16917522079343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1979770477766111E-3"/>
                  <c:y val="0.174162898484465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1981817005995164E-3"/>
                  <c:y val="-1.6109861828325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5990908502996871E-3"/>
                  <c:y val="-7.55519996301388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5990908502997343E-3"/>
                  <c:y val="0.178049659097768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2.5990908502997348E-3"/>
                  <c:y val="0.175131538561314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1981817005994687E-3"/>
                  <c:y val="0.20043572984749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5990908502997352E-3"/>
                  <c:y val="0.18348617962189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5990908502997352E-3"/>
                  <c:y val="0.20155515373027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2.5990908502997352E-3"/>
                  <c:y val="0.18348617962189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5.198181700599375E-3"/>
                  <c:y val="0.191641120938421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5990908502997348E-3"/>
                  <c:y val="-4.0774706582642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1981817005994687E-3"/>
                  <c:y val="0.1712537676471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TABELA 19'!$A$2:$A$20</c:f>
              <c:strCache>
                <c:ptCount val="19"/>
                <c:pt idx="0">
                  <c:v>Méd. 2011</c:v>
                </c:pt>
                <c:pt idx="1">
                  <c:v>Méd. 2012</c:v>
                </c:pt>
                <c:pt idx="2">
                  <c:v>Méd. 2013</c:v>
                </c:pt>
                <c:pt idx="3">
                  <c:v>Méd. 2014</c:v>
                </c:pt>
                <c:pt idx="4">
                  <c:v>Méd. 2015</c:v>
                </c:pt>
                <c:pt idx="5">
                  <c:v>Méd. 2016</c:v>
                </c:pt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MAIO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Méd./Mês 2016</c:v>
                </c:pt>
              </c:strCache>
            </c:strRef>
          </c:cat>
          <c:val>
            <c:numRef>
              <c:f>'GRÁFICO TABELA 19'!$E$2:$E$20</c:f>
              <c:numCache>
                <c:formatCode>_(* #,##0.00_);_(* \(#,##0.00\);_(* "-"??_);_(@_)</c:formatCode>
                <c:ptCount val="19"/>
                <c:pt idx="0">
                  <c:v>49607.59</c:v>
                </c:pt>
                <c:pt idx="1">
                  <c:v>69156.61</c:v>
                </c:pt>
                <c:pt idx="2">
                  <c:v>61008.99</c:v>
                </c:pt>
                <c:pt idx="3">
                  <c:v>55939.76</c:v>
                </c:pt>
                <c:pt idx="4">
                  <c:v>56603.77</c:v>
                </c:pt>
                <c:pt idx="5">
                  <c:v>57943.26</c:v>
                </c:pt>
                <c:pt idx="6">
                  <c:v>15422.4</c:v>
                </c:pt>
                <c:pt idx="7">
                  <c:v>92875.6</c:v>
                </c:pt>
                <c:pt idx="8">
                  <c:v>95308.04</c:v>
                </c:pt>
                <c:pt idx="18">
                  <c:v>67868.679999999993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44142288"/>
        <c:axId val="244142848"/>
        <c:axId val="0"/>
      </c:bar3DChart>
      <c:catAx>
        <c:axId val="244142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244142848"/>
        <c:crosses val="autoZero"/>
        <c:auto val="1"/>
        <c:lblAlgn val="ctr"/>
        <c:lblOffset val="100"/>
        <c:noMultiLvlLbl val="0"/>
      </c:catAx>
      <c:valAx>
        <c:axId val="24414284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244142288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85" footer="0.314960620000005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22</xdr:row>
      <xdr:rowOff>76199</xdr:rowOff>
    </xdr:from>
    <xdr:to>
      <xdr:col>6</xdr:col>
      <xdr:colOff>380999</xdr:colOff>
      <xdr:row>38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22</xdr:row>
      <xdr:rowOff>104774</xdr:rowOff>
    </xdr:from>
    <xdr:to>
      <xdr:col>15</xdr:col>
      <xdr:colOff>352424</xdr:colOff>
      <xdr:row>38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topLeftCell="A33" workbookViewId="0">
      <selection activeCell="A44" sqref="A44:XFD44"/>
    </sheetView>
  </sheetViews>
  <sheetFormatPr defaultRowHeight="15" x14ac:dyDescent="0.25"/>
  <cols>
    <col min="1" max="1" width="58.42578125" customWidth="1"/>
    <col min="2" max="2" width="11" bestFit="1" customWidth="1"/>
    <col min="4" max="4" width="13.42578125" customWidth="1"/>
    <col min="7" max="7" width="13.28515625" bestFit="1" customWidth="1"/>
    <col min="8" max="8" width="8.5703125" customWidth="1"/>
    <col min="9" max="9" width="9.28515625" bestFit="1" customWidth="1"/>
    <col min="11" max="11" width="9.28515625" bestFit="1" customWidth="1"/>
    <col min="12" max="12" width="12.85546875" bestFit="1" customWidth="1"/>
    <col min="13" max="13" width="11.85546875" bestFit="1" customWidth="1"/>
  </cols>
  <sheetData>
    <row r="1" spans="1:13" ht="30" customHeight="1" x14ac:dyDescent="0.25">
      <c r="A1" s="38" t="s">
        <v>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s="3" customFormat="1" ht="22.5" customHeight="1" thickBot="1" x14ac:dyDescent="0.3">
      <c r="A2" s="39" t="s">
        <v>33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x14ac:dyDescent="0.25">
      <c r="A3" s="40" t="s">
        <v>0</v>
      </c>
      <c r="B3" s="42" t="s">
        <v>1</v>
      </c>
      <c r="C3" s="42"/>
      <c r="D3" s="42"/>
      <c r="E3" s="42" t="s">
        <v>2</v>
      </c>
      <c r="F3" s="42"/>
      <c r="G3" s="42"/>
      <c r="H3" s="42" t="s">
        <v>3</v>
      </c>
      <c r="I3" s="42"/>
      <c r="J3" s="42"/>
      <c r="K3" s="42"/>
      <c r="L3" s="42"/>
      <c r="M3" s="43"/>
    </row>
    <row r="4" spans="1:13" ht="27.75" customHeight="1" thickBot="1" x14ac:dyDescent="0.3">
      <c r="A4" s="41"/>
      <c r="B4" s="4" t="s">
        <v>4</v>
      </c>
      <c r="C4" s="4" t="s">
        <v>5</v>
      </c>
      <c r="D4" s="5" t="s">
        <v>6</v>
      </c>
      <c r="E4" s="4" t="s">
        <v>4</v>
      </c>
      <c r="F4" s="4" t="s">
        <v>5</v>
      </c>
      <c r="G4" s="6" t="s">
        <v>6</v>
      </c>
      <c r="H4" s="4" t="s">
        <v>4</v>
      </c>
      <c r="I4" s="4" t="s">
        <v>7</v>
      </c>
      <c r="J4" s="4" t="s">
        <v>5</v>
      </c>
      <c r="K4" s="4" t="s">
        <v>7</v>
      </c>
      <c r="L4" s="6" t="s">
        <v>6</v>
      </c>
      <c r="M4" s="7" t="s">
        <v>7</v>
      </c>
    </row>
    <row r="5" spans="1:13" x14ac:dyDescent="0.25">
      <c r="A5" s="1" t="s">
        <v>34</v>
      </c>
      <c r="B5" s="35">
        <v>10.5</v>
      </c>
      <c r="C5" s="34">
        <v>3</v>
      </c>
      <c r="D5" s="2">
        <v>3213</v>
      </c>
      <c r="E5" s="29">
        <v>0</v>
      </c>
      <c r="F5" s="29">
        <v>0</v>
      </c>
      <c r="G5" s="2">
        <v>0</v>
      </c>
      <c r="H5" s="35">
        <v>10.5</v>
      </c>
      <c r="I5" s="31">
        <f>(H5/H$9)*100</f>
        <v>25</v>
      </c>
      <c r="J5" s="34">
        <v>3</v>
      </c>
      <c r="K5" s="31">
        <f>(J5/J$9)*100</f>
        <v>23.076923076923077</v>
      </c>
      <c r="L5" s="33">
        <v>3213</v>
      </c>
      <c r="M5" s="31">
        <f>(L5/L$9)*100</f>
        <v>20.833333333333336</v>
      </c>
    </row>
    <row r="6" spans="1:13" x14ac:dyDescent="0.25">
      <c r="A6" s="1" t="s">
        <v>35</v>
      </c>
      <c r="B6" s="35">
        <v>10</v>
      </c>
      <c r="C6" s="34">
        <v>3</v>
      </c>
      <c r="D6" s="2">
        <v>3672</v>
      </c>
      <c r="E6" s="29">
        <v>0</v>
      </c>
      <c r="F6" s="29">
        <v>0</v>
      </c>
      <c r="G6" s="2">
        <v>0</v>
      </c>
      <c r="H6" s="35">
        <v>10</v>
      </c>
      <c r="I6" s="31">
        <f t="shared" ref="I6:I8" si="0">(H6/H$9)*100</f>
        <v>23.809523809523807</v>
      </c>
      <c r="J6" s="34">
        <v>3</v>
      </c>
      <c r="K6" s="31">
        <f t="shared" ref="K6:K8" si="1">(J6/J$9)*100</f>
        <v>23.076923076923077</v>
      </c>
      <c r="L6" s="33">
        <v>3672</v>
      </c>
      <c r="M6" s="31">
        <f t="shared" ref="M6:M8" si="2">(L6/L$9)*100</f>
        <v>23.80952380952381</v>
      </c>
    </row>
    <row r="7" spans="1:13" x14ac:dyDescent="0.25">
      <c r="A7" s="1" t="s">
        <v>36</v>
      </c>
      <c r="B7" s="35">
        <v>3</v>
      </c>
      <c r="C7" s="34">
        <v>1</v>
      </c>
      <c r="D7" s="2">
        <v>1101.5999999999999</v>
      </c>
      <c r="E7" s="29">
        <v>0</v>
      </c>
      <c r="F7" s="29">
        <v>0</v>
      </c>
      <c r="G7" s="2">
        <v>0</v>
      </c>
      <c r="H7" s="35">
        <v>3</v>
      </c>
      <c r="I7" s="31">
        <f t="shared" si="0"/>
        <v>7.1428571428571423</v>
      </c>
      <c r="J7" s="34">
        <v>1</v>
      </c>
      <c r="K7" s="31">
        <f t="shared" si="1"/>
        <v>7.6923076923076925</v>
      </c>
      <c r="L7" s="33">
        <v>1101.5999999999999</v>
      </c>
      <c r="M7" s="31">
        <f t="shared" si="2"/>
        <v>7.1428571428571423</v>
      </c>
    </row>
    <row r="8" spans="1:13" ht="15.75" thickBot="1" x14ac:dyDescent="0.3">
      <c r="A8" s="1" t="s">
        <v>37</v>
      </c>
      <c r="B8" s="35">
        <v>39</v>
      </c>
      <c r="C8" s="34">
        <v>12</v>
      </c>
      <c r="D8" s="2">
        <v>14320.8</v>
      </c>
      <c r="E8" s="29">
        <v>0</v>
      </c>
      <c r="F8" s="29">
        <v>0</v>
      </c>
      <c r="G8" s="2">
        <v>0</v>
      </c>
      <c r="H8" s="35">
        <v>39</v>
      </c>
      <c r="I8" s="31">
        <f t="shared" si="0"/>
        <v>92.857142857142861</v>
      </c>
      <c r="J8" s="34">
        <v>12</v>
      </c>
      <c r="K8" s="31">
        <f t="shared" si="1"/>
        <v>92.307692307692307</v>
      </c>
      <c r="L8" s="33">
        <v>14320.8</v>
      </c>
      <c r="M8" s="31">
        <f t="shared" si="2"/>
        <v>92.857142857142847</v>
      </c>
    </row>
    <row r="9" spans="1:13" ht="15.75" thickBot="1" x14ac:dyDescent="0.3">
      <c r="A9" s="8" t="s">
        <v>3</v>
      </c>
      <c r="B9" s="9">
        <f>SUM(B5:B8)</f>
        <v>62.5</v>
      </c>
      <c r="C9" s="9">
        <f>SUM(C5:C8)</f>
        <v>19</v>
      </c>
      <c r="D9" s="10">
        <f>SUM(D5:D8)</f>
        <v>22307.4</v>
      </c>
      <c r="E9" s="9">
        <f>SUM(E7:E8)</f>
        <v>0</v>
      </c>
      <c r="F9" s="9">
        <f t="shared" ref="F9:M9" si="3">SUM(F7:F8)</f>
        <v>0</v>
      </c>
      <c r="G9" s="30">
        <f t="shared" si="3"/>
        <v>0</v>
      </c>
      <c r="H9" s="9">
        <f t="shared" si="3"/>
        <v>42</v>
      </c>
      <c r="I9" s="32">
        <f t="shared" si="3"/>
        <v>100</v>
      </c>
      <c r="J9" s="9">
        <f t="shared" si="3"/>
        <v>13</v>
      </c>
      <c r="K9" s="32">
        <f t="shared" si="3"/>
        <v>100</v>
      </c>
      <c r="L9" s="30">
        <f t="shared" si="3"/>
        <v>15422.4</v>
      </c>
      <c r="M9" s="32">
        <f t="shared" si="3"/>
        <v>99.999999999999986</v>
      </c>
    </row>
    <row r="10" spans="1:13" s="3" customFormat="1" ht="22.5" customHeight="1" thickBot="1" x14ac:dyDescent="0.3">
      <c r="A10" s="39" t="s">
        <v>39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</row>
    <row r="11" spans="1:13" x14ac:dyDescent="0.25">
      <c r="A11" s="40" t="s">
        <v>0</v>
      </c>
      <c r="B11" s="42" t="s">
        <v>1</v>
      </c>
      <c r="C11" s="42"/>
      <c r="D11" s="42"/>
      <c r="E11" s="42" t="s">
        <v>2</v>
      </c>
      <c r="F11" s="42"/>
      <c r="G11" s="42"/>
      <c r="H11" s="42" t="s">
        <v>3</v>
      </c>
      <c r="I11" s="42"/>
      <c r="J11" s="42"/>
      <c r="K11" s="42"/>
      <c r="L11" s="42"/>
      <c r="M11" s="43"/>
    </row>
    <row r="12" spans="1:13" ht="27.75" customHeight="1" thickBot="1" x14ac:dyDescent="0.3">
      <c r="A12" s="41"/>
      <c r="B12" s="4" t="s">
        <v>4</v>
      </c>
      <c r="C12" s="4" t="s">
        <v>5</v>
      </c>
      <c r="D12" s="5" t="s">
        <v>6</v>
      </c>
      <c r="E12" s="4" t="s">
        <v>4</v>
      </c>
      <c r="F12" s="4" t="s">
        <v>5</v>
      </c>
      <c r="G12" s="6" t="s">
        <v>6</v>
      </c>
      <c r="H12" s="4" t="s">
        <v>4</v>
      </c>
      <c r="I12" s="4" t="s">
        <v>7</v>
      </c>
      <c r="J12" s="4" t="s">
        <v>5</v>
      </c>
      <c r="K12" s="4" t="s">
        <v>7</v>
      </c>
      <c r="L12" s="6" t="s">
        <v>6</v>
      </c>
      <c r="M12" s="7" t="s">
        <v>7</v>
      </c>
    </row>
    <row r="13" spans="1:13" x14ac:dyDescent="0.25">
      <c r="A13" s="37" t="s">
        <v>34</v>
      </c>
      <c r="B13" s="35">
        <v>45</v>
      </c>
      <c r="C13" s="34">
        <v>11</v>
      </c>
      <c r="D13" s="2">
        <v>13770</v>
      </c>
      <c r="E13" s="29">
        <v>0</v>
      </c>
      <c r="F13" s="29">
        <v>0</v>
      </c>
      <c r="G13" s="2">
        <v>0</v>
      </c>
      <c r="H13" s="34">
        <v>45</v>
      </c>
      <c r="I13" s="31">
        <f>(H13/H$25)*100</f>
        <v>17.716535433070867</v>
      </c>
      <c r="J13" s="34">
        <v>11</v>
      </c>
      <c r="K13" s="31">
        <f>(J13/J$25)*100</f>
        <v>15.942028985507244</v>
      </c>
      <c r="L13" s="33">
        <v>13770</v>
      </c>
      <c r="M13" s="31">
        <f>(L13/L$25)*100</f>
        <v>14.826283760212586</v>
      </c>
    </row>
    <row r="14" spans="1:13" x14ac:dyDescent="0.25">
      <c r="A14" s="37" t="s">
        <v>35</v>
      </c>
      <c r="B14" s="35">
        <v>51.5</v>
      </c>
      <c r="C14" s="34">
        <v>14</v>
      </c>
      <c r="D14" s="2">
        <v>18910.8</v>
      </c>
      <c r="E14" s="29">
        <v>1.5</v>
      </c>
      <c r="F14" s="29">
        <v>1</v>
      </c>
      <c r="G14" s="2">
        <v>459</v>
      </c>
      <c r="H14" s="34">
        <v>53</v>
      </c>
      <c r="I14" s="31">
        <f t="shared" ref="I14:I24" si="4">(H14/H$25)*100</f>
        <v>20.866141732283463</v>
      </c>
      <c r="J14" s="34">
        <v>15</v>
      </c>
      <c r="K14" s="31">
        <f t="shared" ref="K14:K24" si="5">(J14/J$25)*100</f>
        <v>21.739130434782609</v>
      </c>
      <c r="L14" s="33">
        <v>19369.8</v>
      </c>
      <c r="M14" s="31">
        <f t="shared" ref="M14:M24" si="6">(L14/L$25)*100</f>
        <v>20.855639156032371</v>
      </c>
    </row>
    <row r="15" spans="1:13" x14ac:dyDescent="0.25">
      <c r="A15" s="37" t="s">
        <v>40</v>
      </c>
      <c r="B15" s="35">
        <v>26</v>
      </c>
      <c r="C15" s="34">
        <v>7</v>
      </c>
      <c r="D15" s="2">
        <v>9547.2000000000007</v>
      </c>
      <c r="E15" s="29">
        <v>0</v>
      </c>
      <c r="F15" s="29">
        <v>0</v>
      </c>
      <c r="G15" s="2">
        <v>0</v>
      </c>
      <c r="H15" s="34">
        <v>26</v>
      </c>
      <c r="I15" s="31">
        <f t="shared" si="4"/>
        <v>10.236220472440944</v>
      </c>
      <c r="J15" s="34">
        <v>7</v>
      </c>
      <c r="K15" s="31">
        <f t="shared" si="5"/>
        <v>10.144927536231885</v>
      </c>
      <c r="L15" s="33">
        <v>9547.2000000000007</v>
      </c>
      <c r="M15" s="31">
        <f t="shared" si="6"/>
        <v>10.279556740414062</v>
      </c>
    </row>
    <row r="16" spans="1:13" x14ac:dyDescent="0.25">
      <c r="A16" s="37" t="s">
        <v>36</v>
      </c>
      <c r="B16" s="35">
        <v>1</v>
      </c>
      <c r="C16" s="34">
        <v>2</v>
      </c>
      <c r="D16" s="2">
        <v>367.2</v>
      </c>
      <c r="E16" s="29">
        <v>1.5</v>
      </c>
      <c r="F16" s="29">
        <v>1</v>
      </c>
      <c r="G16" s="2">
        <v>459</v>
      </c>
      <c r="H16" s="34">
        <v>2.5</v>
      </c>
      <c r="I16" s="31">
        <f t="shared" si="4"/>
        <v>0.98425196850393704</v>
      </c>
      <c r="J16" s="34">
        <v>3</v>
      </c>
      <c r="K16" s="31">
        <f t="shared" si="5"/>
        <v>4.3478260869565215</v>
      </c>
      <c r="L16" s="33">
        <v>826.2</v>
      </c>
      <c r="M16" s="31">
        <f t="shared" si="6"/>
        <v>0.8895770256127552</v>
      </c>
    </row>
    <row r="17" spans="1:13" x14ac:dyDescent="0.25">
      <c r="A17" s="37" t="s">
        <v>37</v>
      </c>
      <c r="B17" s="35">
        <v>103</v>
      </c>
      <c r="C17" s="34">
        <v>25</v>
      </c>
      <c r="D17" s="2">
        <v>37821.599999999999</v>
      </c>
      <c r="E17" s="29">
        <v>0</v>
      </c>
      <c r="F17" s="29">
        <v>0</v>
      </c>
      <c r="G17" s="2">
        <v>0</v>
      </c>
      <c r="H17" s="34">
        <v>103</v>
      </c>
      <c r="I17" s="31">
        <f t="shared" si="4"/>
        <v>40.551181102362207</v>
      </c>
      <c r="J17" s="34">
        <v>25</v>
      </c>
      <c r="K17" s="31">
        <f t="shared" si="5"/>
        <v>36.231884057971016</v>
      </c>
      <c r="L17" s="33">
        <v>37821.599999999999</v>
      </c>
      <c r="M17" s="31">
        <f t="shared" si="6"/>
        <v>40.72285939471724</v>
      </c>
    </row>
    <row r="18" spans="1:13" x14ac:dyDescent="0.25">
      <c r="A18" s="37" t="s">
        <v>50</v>
      </c>
      <c r="B18" s="35">
        <v>0</v>
      </c>
      <c r="C18" s="34">
        <v>0</v>
      </c>
      <c r="D18" s="2">
        <v>0</v>
      </c>
      <c r="E18" s="29">
        <v>1.5</v>
      </c>
      <c r="F18" s="29">
        <v>1</v>
      </c>
      <c r="G18" s="2">
        <v>1191</v>
      </c>
      <c r="H18" s="34">
        <v>1.5</v>
      </c>
      <c r="I18" s="31">
        <f t="shared" si="4"/>
        <v>0.59055118110236215</v>
      </c>
      <c r="J18" s="34">
        <v>1</v>
      </c>
      <c r="K18" s="31">
        <f t="shared" si="5"/>
        <v>1.4492753623188406</v>
      </c>
      <c r="L18" s="33">
        <v>1191</v>
      </c>
      <c r="M18" s="31">
        <f t="shared" si="6"/>
        <v>1.2823604908070581</v>
      </c>
    </row>
    <row r="19" spans="1:13" x14ac:dyDescent="0.25">
      <c r="A19" s="37" t="s">
        <v>51</v>
      </c>
      <c r="B19" s="35">
        <v>5</v>
      </c>
      <c r="C19" s="34">
        <v>1</v>
      </c>
      <c r="D19" s="2">
        <v>1530</v>
      </c>
      <c r="E19" s="29">
        <v>0</v>
      </c>
      <c r="F19" s="29">
        <v>0</v>
      </c>
      <c r="G19" s="2">
        <v>0</v>
      </c>
      <c r="H19" s="34">
        <v>5</v>
      </c>
      <c r="I19" s="31">
        <f t="shared" si="4"/>
        <v>1.9685039370078741</v>
      </c>
      <c r="J19" s="34">
        <v>1</v>
      </c>
      <c r="K19" s="31">
        <f t="shared" si="5"/>
        <v>1.4492753623188406</v>
      </c>
      <c r="L19" s="33">
        <v>1530</v>
      </c>
      <c r="M19" s="31">
        <f t="shared" si="6"/>
        <v>1.647364862245843</v>
      </c>
    </row>
    <row r="20" spans="1:13" x14ac:dyDescent="0.25">
      <c r="A20" s="37" t="s">
        <v>42</v>
      </c>
      <c r="B20" s="35">
        <v>0</v>
      </c>
      <c r="C20" s="34">
        <v>0</v>
      </c>
      <c r="D20" s="2">
        <v>0</v>
      </c>
      <c r="E20" s="29">
        <v>2</v>
      </c>
      <c r="F20" s="29">
        <v>2</v>
      </c>
      <c r="G20" s="2">
        <v>788</v>
      </c>
      <c r="H20" s="34">
        <v>2</v>
      </c>
      <c r="I20" s="31">
        <f t="shared" si="4"/>
        <v>0.78740157480314954</v>
      </c>
      <c r="J20" s="34">
        <v>2</v>
      </c>
      <c r="K20" s="31">
        <f t="shared" si="5"/>
        <v>2.8985507246376812</v>
      </c>
      <c r="L20" s="33">
        <v>788</v>
      </c>
      <c r="M20" s="31">
        <f t="shared" si="6"/>
        <v>0.84844673950962379</v>
      </c>
    </row>
    <row r="21" spans="1:13" x14ac:dyDescent="0.25">
      <c r="A21" s="37" t="s">
        <v>43</v>
      </c>
      <c r="B21" s="35">
        <v>4</v>
      </c>
      <c r="C21" s="34">
        <v>1</v>
      </c>
      <c r="D21" s="2">
        <v>1468.8</v>
      </c>
      <c r="E21" s="29">
        <v>0</v>
      </c>
      <c r="F21" s="29">
        <v>0</v>
      </c>
      <c r="G21" s="2">
        <v>0</v>
      </c>
      <c r="H21" s="34">
        <v>4</v>
      </c>
      <c r="I21" s="31">
        <f t="shared" si="4"/>
        <v>1.5748031496062991</v>
      </c>
      <c r="J21" s="34">
        <v>1</v>
      </c>
      <c r="K21" s="31">
        <f t="shared" si="5"/>
        <v>1.4492753623188406</v>
      </c>
      <c r="L21" s="33">
        <v>1468.8</v>
      </c>
      <c r="M21" s="31">
        <f t="shared" si="6"/>
        <v>1.5814702677560091</v>
      </c>
    </row>
    <row r="22" spans="1:13" x14ac:dyDescent="0.25">
      <c r="A22" s="37" t="s">
        <v>44</v>
      </c>
      <c r="B22" s="35">
        <v>0</v>
      </c>
      <c r="C22" s="34">
        <v>0</v>
      </c>
      <c r="D22" s="2">
        <v>0</v>
      </c>
      <c r="E22" s="29">
        <v>4.5</v>
      </c>
      <c r="F22" s="29">
        <v>1</v>
      </c>
      <c r="G22" s="2">
        <v>3573</v>
      </c>
      <c r="H22" s="34">
        <v>4.5</v>
      </c>
      <c r="I22" s="31">
        <f t="shared" si="4"/>
        <v>1.7716535433070866</v>
      </c>
      <c r="J22" s="34">
        <v>1</v>
      </c>
      <c r="K22" s="31">
        <f t="shared" si="5"/>
        <v>1.4492753623188406</v>
      </c>
      <c r="L22" s="33">
        <v>3573</v>
      </c>
      <c r="M22" s="31">
        <f t="shared" si="6"/>
        <v>3.8470814724211744</v>
      </c>
    </row>
    <row r="23" spans="1:13" x14ac:dyDescent="0.25">
      <c r="A23" s="37" t="s">
        <v>45</v>
      </c>
      <c r="B23" s="35">
        <v>5</v>
      </c>
      <c r="C23" s="34">
        <v>1</v>
      </c>
      <c r="D23" s="2">
        <v>1530</v>
      </c>
      <c r="E23" s="29">
        <v>0</v>
      </c>
      <c r="F23" s="29">
        <v>0</v>
      </c>
      <c r="G23" s="2">
        <v>0</v>
      </c>
      <c r="H23" s="34">
        <v>5</v>
      </c>
      <c r="I23" s="31">
        <f t="shared" si="4"/>
        <v>1.9685039370078741</v>
      </c>
      <c r="J23" s="34">
        <v>1</v>
      </c>
      <c r="K23" s="31">
        <f t="shared" si="5"/>
        <v>1.4492753623188406</v>
      </c>
      <c r="L23" s="33">
        <v>1530</v>
      </c>
      <c r="M23" s="31">
        <f t="shared" si="6"/>
        <v>1.647364862245843</v>
      </c>
    </row>
    <row r="24" spans="1:13" ht="15.75" thickBot="1" x14ac:dyDescent="0.3">
      <c r="A24" s="37" t="s">
        <v>52</v>
      </c>
      <c r="B24" s="35">
        <v>0</v>
      </c>
      <c r="C24" s="34">
        <v>0</v>
      </c>
      <c r="D24" s="2">
        <v>0</v>
      </c>
      <c r="E24" s="29">
        <v>2.5</v>
      </c>
      <c r="F24" s="29">
        <v>1</v>
      </c>
      <c r="G24" s="2">
        <v>1460</v>
      </c>
      <c r="H24" s="34">
        <v>2.5</v>
      </c>
      <c r="I24" s="31">
        <f t="shared" si="4"/>
        <v>0.98425196850393704</v>
      </c>
      <c r="J24" s="34">
        <v>1</v>
      </c>
      <c r="K24" s="31">
        <f t="shared" si="5"/>
        <v>1.4492753623188406</v>
      </c>
      <c r="L24" s="33">
        <v>1460</v>
      </c>
      <c r="M24" s="31">
        <f t="shared" si="6"/>
        <v>1.571995228025445</v>
      </c>
    </row>
    <row r="25" spans="1:13" ht="15.75" thickBot="1" x14ac:dyDescent="0.3">
      <c r="A25" s="8" t="s">
        <v>3</v>
      </c>
      <c r="B25" s="9">
        <f>SUM(B13:B24)</f>
        <v>240.5</v>
      </c>
      <c r="C25" s="9">
        <f t="shared" ref="C25:M25" si="7">SUM(C13:C24)</f>
        <v>62</v>
      </c>
      <c r="D25" s="10">
        <f t="shared" si="7"/>
        <v>84945.599999999991</v>
      </c>
      <c r="E25" s="9">
        <f t="shared" si="7"/>
        <v>13.5</v>
      </c>
      <c r="F25" s="9">
        <f t="shared" si="7"/>
        <v>7</v>
      </c>
      <c r="G25" s="30">
        <f t="shared" si="7"/>
        <v>7930</v>
      </c>
      <c r="H25" s="9">
        <f t="shared" si="7"/>
        <v>254</v>
      </c>
      <c r="I25" s="32">
        <f t="shared" si="7"/>
        <v>100</v>
      </c>
      <c r="J25" s="9">
        <f t="shared" si="7"/>
        <v>69</v>
      </c>
      <c r="K25" s="32">
        <f t="shared" si="7"/>
        <v>100.00000000000003</v>
      </c>
      <c r="L25" s="30">
        <f t="shared" si="7"/>
        <v>92875.599999999991</v>
      </c>
      <c r="M25" s="32">
        <f t="shared" si="7"/>
        <v>100</v>
      </c>
    </row>
    <row r="26" spans="1:13" s="3" customFormat="1" ht="22.5" customHeight="1" thickBot="1" x14ac:dyDescent="0.3">
      <c r="A26" s="39" t="s">
        <v>46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</row>
    <row r="27" spans="1:13" x14ac:dyDescent="0.25">
      <c r="A27" s="40" t="s">
        <v>0</v>
      </c>
      <c r="B27" s="42" t="s">
        <v>1</v>
      </c>
      <c r="C27" s="42"/>
      <c r="D27" s="42"/>
      <c r="E27" s="42" t="s">
        <v>2</v>
      </c>
      <c r="F27" s="42"/>
      <c r="G27" s="42"/>
      <c r="H27" s="42" t="s">
        <v>3</v>
      </c>
      <c r="I27" s="42"/>
      <c r="J27" s="42"/>
      <c r="K27" s="42"/>
      <c r="L27" s="42"/>
      <c r="M27" s="43"/>
    </row>
    <row r="28" spans="1:13" ht="27.75" customHeight="1" thickBot="1" x14ac:dyDescent="0.3">
      <c r="A28" s="41"/>
      <c r="B28" s="4" t="s">
        <v>4</v>
      </c>
      <c r="C28" s="4" t="s">
        <v>5</v>
      </c>
      <c r="D28" s="5" t="s">
        <v>6</v>
      </c>
      <c r="E28" s="4" t="s">
        <v>4</v>
      </c>
      <c r="F28" s="4" t="s">
        <v>5</v>
      </c>
      <c r="G28" s="6" t="s">
        <v>6</v>
      </c>
      <c r="H28" s="4" t="s">
        <v>4</v>
      </c>
      <c r="I28" s="4" t="s">
        <v>7</v>
      </c>
      <c r="J28" s="4" t="s">
        <v>5</v>
      </c>
      <c r="K28" s="4" t="s">
        <v>7</v>
      </c>
      <c r="L28" s="6" t="s">
        <v>6</v>
      </c>
      <c r="M28" s="7" t="s">
        <v>7</v>
      </c>
    </row>
    <row r="29" spans="1:13" x14ac:dyDescent="0.25">
      <c r="A29" s="37" t="s">
        <v>34</v>
      </c>
      <c r="B29" s="35">
        <v>33.5</v>
      </c>
      <c r="C29" s="34">
        <v>9</v>
      </c>
      <c r="D29" s="2">
        <v>10251</v>
      </c>
      <c r="E29" s="34">
        <v>5</v>
      </c>
      <c r="F29" s="29">
        <v>4</v>
      </c>
      <c r="G29" s="2">
        <v>1530</v>
      </c>
      <c r="H29" s="34">
        <v>38.5</v>
      </c>
      <c r="I29" s="31">
        <f>(H29/H$43)*100</f>
        <v>16.775599128540307</v>
      </c>
      <c r="J29" s="34">
        <v>13</v>
      </c>
      <c r="K29" s="31">
        <f>(J29/J$43)*100</f>
        <v>16.455696202531644</v>
      </c>
      <c r="L29" s="33">
        <v>11781</v>
      </c>
      <c r="M29" s="31">
        <f>(L29/L$43)*100</f>
        <v>12.360971855050213</v>
      </c>
    </row>
    <row r="30" spans="1:13" x14ac:dyDescent="0.25">
      <c r="A30" s="37" t="s">
        <v>47</v>
      </c>
      <c r="B30" s="35">
        <v>25</v>
      </c>
      <c r="C30" s="34">
        <v>6</v>
      </c>
      <c r="D30" s="2">
        <v>9180</v>
      </c>
      <c r="E30" s="34">
        <v>0</v>
      </c>
      <c r="F30" s="29">
        <v>0</v>
      </c>
      <c r="G30" s="2">
        <v>0</v>
      </c>
      <c r="H30" s="34">
        <v>25</v>
      </c>
      <c r="I30" s="31">
        <f t="shared" ref="I30:I42" si="8">(H30/H$43)*100</f>
        <v>10.893246187363834</v>
      </c>
      <c r="J30" s="34">
        <v>6</v>
      </c>
      <c r="K30" s="31">
        <f t="shared" ref="K30:K42" si="9">(J30/J$43)*100</f>
        <v>7.59493670886076</v>
      </c>
      <c r="L30" s="33">
        <v>9180</v>
      </c>
      <c r="M30" s="31">
        <f t="shared" ref="M30:M42" si="10">(L30/L$43)*100</f>
        <v>9.6319261208183473</v>
      </c>
    </row>
    <row r="31" spans="1:13" x14ac:dyDescent="0.25">
      <c r="A31" s="37" t="s">
        <v>35</v>
      </c>
      <c r="B31" s="35">
        <v>30</v>
      </c>
      <c r="C31" s="34">
        <v>6</v>
      </c>
      <c r="D31" s="2">
        <v>11016</v>
      </c>
      <c r="E31" s="34">
        <v>8</v>
      </c>
      <c r="F31" s="29">
        <v>5</v>
      </c>
      <c r="G31" s="2">
        <v>2448</v>
      </c>
      <c r="H31" s="34">
        <v>38</v>
      </c>
      <c r="I31" s="31">
        <f t="shared" si="8"/>
        <v>16.557734204793029</v>
      </c>
      <c r="J31" s="34">
        <v>11</v>
      </c>
      <c r="K31" s="31">
        <f t="shared" si="9"/>
        <v>13.924050632911392</v>
      </c>
      <c r="L31" s="33">
        <v>13464</v>
      </c>
      <c r="M31" s="31">
        <f t="shared" si="10"/>
        <v>14.126824977200245</v>
      </c>
    </row>
    <row r="32" spans="1:13" x14ac:dyDescent="0.25">
      <c r="A32" s="37" t="s">
        <v>48</v>
      </c>
      <c r="B32" s="35">
        <v>0</v>
      </c>
      <c r="C32" s="34">
        <v>0</v>
      </c>
      <c r="D32" s="2">
        <v>0</v>
      </c>
      <c r="E32" s="34">
        <v>3</v>
      </c>
      <c r="F32" s="29">
        <v>2</v>
      </c>
      <c r="G32" s="2">
        <v>1752</v>
      </c>
      <c r="H32" s="34">
        <v>3</v>
      </c>
      <c r="I32" s="31">
        <f t="shared" si="8"/>
        <v>1.3071895424836601</v>
      </c>
      <c r="J32" s="34">
        <v>2</v>
      </c>
      <c r="K32" s="31">
        <f t="shared" si="9"/>
        <v>2.5316455696202533</v>
      </c>
      <c r="L32" s="33">
        <v>1752</v>
      </c>
      <c r="M32" s="31">
        <f t="shared" si="10"/>
        <v>1.838249952469907</v>
      </c>
    </row>
    <row r="33" spans="1:13" x14ac:dyDescent="0.25">
      <c r="A33" s="37" t="s">
        <v>40</v>
      </c>
      <c r="B33" s="35">
        <v>18</v>
      </c>
      <c r="C33" s="34">
        <v>7</v>
      </c>
      <c r="D33" s="2">
        <v>6609.6</v>
      </c>
      <c r="E33" s="34">
        <v>3</v>
      </c>
      <c r="F33" s="29">
        <v>2</v>
      </c>
      <c r="G33" s="2">
        <v>1752</v>
      </c>
      <c r="H33" s="34">
        <v>21</v>
      </c>
      <c r="I33" s="31">
        <f t="shared" si="8"/>
        <v>9.1503267973856204</v>
      </c>
      <c r="J33" s="34">
        <v>9</v>
      </c>
      <c r="K33" s="31">
        <f t="shared" si="9"/>
        <v>11.39240506329114</v>
      </c>
      <c r="L33" s="33">
        <v>8361.6</v>
      </c>
      <c r="M33" s="31">
        <f t="shared" si="10"/>
        <v>8.7732367594591167</v>
      </c>
    </row>
    <row r="34" spans="1:13" x14ac:dyDescent="0.25">
      <c r="A34" s="37" t="s">
        <v>49</v>
      </c>
      <c r="B34" s="35">
        <v>15</v>
      </c>
      <c r="C34" s="34">
        <v>3</v>
      </c>
      <c r="D34" s="2">
        <v>5508</v>
      </c>
      <c r="E34" s="34">
        <v>0</v>
      </c>
      <c r="F34" s="29">
        <v>0</v>
      </c>
      <c r="G34" s="2">
        <v>0</v>
      </c>
      <c r="H34" s="34">
        <v>15</v>
      </c>
      <c r="I34" s="31">
        <f t="shared" si="8"/>
        <v>6.5359477124183014</v>
      </c>
      <c r="J34" s="34">
        <v>3</v>
      </c>
      <c r="K34" s="31">
        <f t="shared" si="9"/>
        <v>3.79746835443038</v>
      </c>
      <c r="L34" s="33">
        <v>5508</v>
      </c>
      <c r="M34" s="31">
        <f t="shared" si="10"/>
        <v>5.779155672491008</v>
      </c>
    </row>
    <row r="35" spans="1:13" x14ac:dyDescent="0.25">
      <c r="A35" s="37" t="s">
        <v>36</v>
      </c>
      <c r="B35" s="35">
        <v>40</v>
      </c>
      <c r="C35" s="34">
        <v>10</v>
      </c>
      <c r="D35" s="2">
        <v>14688</v>
      </c>
      <c r="E35" s="34">
        <v>7.5</v>
      </c>
      <c r="F35" s="29">
        <v>6</v>
      </c>
      <c r="G35" s="2">
        <v>2912.2</v>
      </c>
      <c r="H35" s="34">
        <v>47.5</v>
      </c>
      <c r="I35" s="31">
        <f t="shared" si="8"/>
        <v>20.697167755991288</v>
      </c>
      <c r="J35" s="34">
        <v>16</v>
      </c>
      <c r="K35" s="31">
        <f t="shared" si="9"/>
        <v>20.253164556962027</v>
      </c>
      <c r="L35" s="33">
        <v>17600.2</v>
      </c>
      <c r="M35" s="31">
        <f t="shared" si="10"/>
        <v>18.466647724578113</v>
      </c>
    </row>
    <row r="36" spans="1:13" x14ac:dyDescent="0.25">
      <c r="A36" s="37" t="s">
        <v>41</v>
      </c>
      <c r="B36" s="35">
        <v>5</v>
      </c>
      <c r="C36" s="34">
        <v>1</v>
      </c>
      <c r="D36" s="2">
        <v>1836</v>
      </c>
      <c r="E36" s="34">
        <v>3</v>
      </c>
      <c r="F36" s="29">
        <v>2</v>
      </c>
      <c r="G36" s="2">
        <v>1196</v>
      </c>
      <c r="H36" s="34">
        <v>8</v>
      </c>
      <c r="I36" s="31">
        <f t="shared" si="8"/>
        <v>3.4858387799564272</v>
      </c>
      <c r="J36" s="34">
        <v>3</v>
      </c>
      <c r="K36" s="31">
        <f t="shared" si="9"/>
        <v>3.79746835443038</v>
      </c>
      <c r="L36" s="33">
        <v>3032</v>
      </c>
      <c r="M36" s="31">
        <f t="shared" si="10"/>
        <v>3.1812636163748618</v>
      </c>
    </row>
    <row r="37" spans="1:13" x14ac:dyDescent="0.25">
      <c r="A37" s="37" t="s">
        <v>37</v>
      </c>
      <c r="B37" s="35">
        <v>0</v>
      </c>
      <c r="C37" s="34">
        <v>0</v>
      </c>
      <c r="D37" s="2">
        <v>0</v>
      </c>
      <c r="E37" s="34">
        <v>7.5</v>
      </c>
      <c r="F37" s="29">
        <v>4</v>
      </c>
      <c r="G37" s="2">
        <v>4380</v>
      </c>
      <c r="H37" s="34">
        <v>7.5</v>
      </c>
      <c r="I37" s="31">
        <f t="shared" si="8"/>
        <v>3.2679738562091507</v>
      </c>
      <c r="J37" s="34">
        <v>4</v>
      </c>
      <c r="K37" s="31">
        <f t="shared" si="9"/>
        <v>5.0632911392405067</v>
      </c>
      <c r="L37" s="33">
        <v>4380</v>
      </c>
      <c r="M37" s="31">
        <f t="shared" si="10"/>
        <v>4.5956248811747678</v>
      </c>
    </row>
    <row r="38" spans="1:13" x14ac:dyDescent="0.25">
      <c r="A38" s="37" t="s">
        <v>50</v>
      </c>
      <c r="B38" s="35">
        <v>0</v>
      </c>
      <c r="C38" s="34">
        <v>0</v>
      </c>
      <c r="D38" s="2">
        <v>0</v>
      </c>
      <c r="E38" s="34">
        <v>10</v>
      </c>
      <c r="F38" s="29">
        <v>4</v>
      </c>
      <c r="G38" s="2">
        <v>11029.24</v>
      </c>
      <c r="H38" s="34">
        <v>10</v>
      </c>
      <c r="I38" s="31">
        <f t="shared" si="8"/>
        <v>4.3572984749455337</v>
      </c>
      <c r="J38" s="34">
        <v>4</v>
      </c>
      <c r="K38" s="31">
        <f t="shared" si="9"/>
        <v>5.0632911392405067</v>
      </c>
      <c r="L38" s="33">
        <v>11029.24</v>
      </c>
      <c r="M38" s="31">
        <f t="shared" si="10"/>
        <v>11.572203142568034</v>
      </c>
    </row>
    <row r="39" spans="1:13" x14ac:dyDescent="0.25">
      <c r="A39" s="37" t="s">
        <v>51</v>
      </c>
      <c r="B39" s="35">
        <v>0</v>
      </c>
      <c r="C39" s="34">
        <v>0</v>
      </c>
      <c r="D39" s="2">
        <v>0</v>
      </c>
      <c r="E39" s="34">
        <v>0.5</v>
      </c>
      <c r="F39" s="29">
        <v>1</v>
      </c>
      <c r="G39" s="2">
        <v>153</v>
      </c>
      <c r="H39" s="34">
        <v>0.5</v>
      </c>
      <c r="I39" s="31">
        <f t="shared" si="8"/>
        <v>0.2178649237472767</v>
      </c>
      <c r="J39" s="34">
        <v>1</v>
      </c>
      <c r="K39" s="31">
        <f t="shared" si="9"/>
        <v>1.2658227848101267</v>
      </c>
      <c r="L39" s="33">
        <v>153</v>
      </c>
      <c r="M39" s="31">
        <f t="shared" si="10"/>
        <v>0.16053210201363913</v>
      </c>
    </row>
    <row r="40" spans="1:13" x14ac:dyDescent="0.25">
      <c r="A40" s="37" t="s">
        <v>42</v>
      </c>
      <c r="B40" s="35">
        <v>0</v>
      </c>
      <c r="C40" s="34">
        <v>0</v>
      </c>
      <c r="D40" s="2">
        <v>0</v>
      </c>
      <c r="E40" s="34">
        <v>8</v>
      </c>
      <c r="F40" s="29">
        <v>4</v>
      </c>
      <c r="G40" s="2">
        <v>5552</v>
      </c>
      <c r="H40" s="34">
        <v>8</v>
      </c>
      <c r="I40" s="31">
        <f t="shared" si="8"/>
        <v>3.4858387799564272</v>
      </c>
      <c r="J40" s="34">
        <v>4</v>
      </c>
      <c r="K40" s="31">
        <f t="shared" si="9"/>
        <v>5.0632911392405067</v>
      </c>
      <c r="L40" s="33">
        <v>5552</v>
      </c>
      <c r="M40" s="31">
        <f t="shared" si="10"/>
        <v>5.8253217671877415</v>
      </c>
    </row>
    <row r="41" spans="1:13" x14ac:dyDescent="0.25">
      <c r="A41" s="37" t="s">
        <v>44</v>
      </c>
      <c r="B41" s="35">
        <v>0</v>
      </c>
      <c r="C41" s="34">
        <v>0</v>
      </c>
      <c r="D41" s="2">
        <v>0</v>
      </c>
      <c r="E41" s="34">
        <v>2.5</v>
      </c>
      <c r="F41" s="29">
        <v>2</v>
      </c>
      <c r="G41" s="2">
        <v>1985</v>
      </c>
      <c r="H41" s="34">
        <v>2.5</v>
      </c>
      <c r="I41" s="31">
        <f t="shared" si="8"/>
        <v>1.0893246187363834</v>
      </c>
      <c r="J41" s="34">
        <v>2</v>
      </c>
      <c r="K41" s="31">
        <f t="shared" si="9"/>
        <v>2.5316455696202533</v>
      </c>
      <c r="L41" s="33">
        <v>1985</v>
      </c>
      <c r="M41" s="31">
        <f t="shared" si="10"/>
        <v>2.0827204084776056</v>
      </c>
    </row>
    <row r="42" spans="1:13" ht="15.75" thickBot="1" x14ac:dyDescent="0.3">
      <c r="A42" s="37" t="s">
        <v>45</v>
      </c>
      <c r="B42" s="35">
        <v>5</v>
      </c>
      <c r="C42" s="34">
        <v>1</v>
      </c>
      <c r="D42" s="2">
        <v>1530</v>
      </c>
      <c r="E42" s="34">
        <v>0</v>
      </c>
      <c r="F42" s="29">
        <v>0</v>
      </c>
      <c r="G42" s="2">
        <v>0</v>
      </c>
      <c r="H42" s="34">
        <v>5</v>
      </c>
      <c r="I42" s="31">
        <f t="shared" si="8"/>
        <v>2.1786492374727668</v>
      </c>
      <c r="J42" s="34">
        <v>1</v>
      </c>
      <c r="K42" s="31">
        <f t="shared" si="9"/>
        <v>1.2658227848101267</v>
      </c>
      <c r="L42" s="33">
        <v>1530</v>
      </c>
      <c r="M42" s="31">
        <f t="shared" si="10"/>
        <v>1.6053210201363914</v>
      </c>
    </row>
    <row r="43" spans="1:13" ht="15.75" thickBot="1" x14ac:dyDescent="0.3">
      <c r="A43" s="8" t="s">
        <v>3</v>
      </c>
      <c r="B43" s="9">
        <f>SUM(B29:B42)</f>
        <v>171.5</v>
      </c>
      <c r="C43" s="9">
        <f t="shared" ref="C43:M43" si="11">SUM(C29:C42)</f>
        <v>43</v>
      </c>
      <c r="D43" s="10">
        <f t="shared" si="11"/>
        <v>60618.6</v>
      </c>
      <c r="E43" s="9">
        <f t="shared" si="11"/>
        <v>58</v>
      </c>
      <c r="F43" s="9">
        <f t="shared" si="11"/>
        <v>36</v>
      </c>
      <c r="G43" s="30">
        <f t="shared" si="11"/>
        <v>34689.440000000002</v>
      </c>
      <c r="H43" s="9">
        <f t="shared" si="11"/>
        <v>229.5</v>
      </c>
      <c r="I43" s="32">
        <f t="shared" si="11"/>
        <v>100</v>
      </c>
      <c r="J43" s="9">
        <f t="shared" si="11"/>
        <v>79</v>
      </c>
      <c r="K43" s="32">
        <f t="shared" si="11"/>
        <v>100</v>
      </c>
      <c r="L43" s="30">
        <f t="shared" si="11"/>
        <v>95308.040000000008</v>
      </c>
      <c r="M43" s="32">
        <f t="shared" si="11"/>
        <v>99.999999999999972</v>
      </c>
    </row>
    <row r="44" spans="1:13" s="3" customFormat="1" ht="22.5" customHeight="1" thickBot="1" x14ac:dyDescent="0.3">
      <c r="A44" s="39" t="s">
        <v>53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</row>
    <row r="45" spans="1:13" x14ac:dyDescent="0.25">
      <c r="A45" s="40" t="s">
        <v>0</v>
      </c>
      <c r="B45" s="42" t="s">
        <v>1</v>
      </c>
      <c r="C45" s="42"/>
      <c r="D45" s="42"/>
      <c r="E45" s="42" t="s">
        <v>2</v>
      </c>
      <c r="F45" s="42"/>
      <c r="G45" s="42"/>
      <c r="H45" s="42" t="s">
        <v>3</v>
      </c>
      <c r="I45" s="42"/>
      <c r="J45" s="42"/>
      <c r="K45" s="42"/>
      <c r="L45" s="42"/>
      <c r="M45" s="43"/>
    </row>
    <row r="46" spans="1:13" ht="27.75" customHeight="1" thickBot="1" x14ac:dyDescent="0.3">
      <c r="A46" s="41"/>
      <c r="B46" s="4" t="s">
        <v>4</v>
      </c>
      <c r="C46" s="4" t="s">
        <v>5</v>
      </c>
      <c r="D46" s="5" t="s">
        <v>6</v>
      </c>
      <c r="E46" s="4" t="s">
        <v>4</v>
      </c>
      <c r="F46" s="4" t="s">
        <v>5</v>
      </c>
      <c r="G46" s="6" t="s">
        <v>6</v>
      </c>
      <c r="H46" s="4" t="s">
        <v>4</v>
      </c>
      <c r="I46" s="4" t="s">
        <v>7</v>
      </c>
      <c r="J46" s="4" t="s">
        <v>5</v>
      </c>
      <c r="K46" s="4" t="s">
        <v>7</v>
      </c>
      <c r="L46" s="6" t="s">
        <v>6</v>
      </c>
      <c r="M46" s="7" t="s">
        <v>7</v>
      </c>
    </row>
    <row r="47" spans="1:13" x14ac:dyDescent="0.25">
      <c r="A47" s="37" t="s">
        <v>34</v>
      </c>
      <c r="B47" s="35">
        <v>27.5</v>
      </c>
      <c r="C47" s="34">
        <v>8</v>
      </c>
      <c r="D47" s="2">
        <v>8415</v>
      </c>
      <c r="E47" s="34">
        <v>0.5</v>
      </c>
      <c r="F47" s="29">
        <v>1</v>
      </c>
      <c r="G47" s="2">
        <v>153</v>
      </c>
      <c r="H47" s="34">
        <v>28</v>
      </c>
      <c r="I47" s="31">
        <f>(H47/H$58)*100</f>
        <v>24.888888888888889</v>
      </c>
      <c r="J47" s="34">
        <v>9</v>
      </c>
      <c r="K47" s="31">
        <f>(J47/J$58)*100</f>
        <v>21.428571428571427</v>
      </c>
      <c r="L47" s="33">
        <v>8568</v>
      </c>
      <c r="M47" s="31">
        <f>(L47/L$58)*100</f>
        <v>19.041861870938494</v>
      </c>
    </row>
    <row r="48" spans="1:13" x14ac:dyDescent="0.25">
      <c r="A48" s="37" t="s">
        <v>47</v>
      </c>
      <c r="B48" s="35">
        <v>19</v>
      </c>
      <c r="C48" s="34">
        <v>5</v>
      </c>
      <c r="D48" s="2">
        <v>6976.8</v>
      </c>
      <c r="E48" s="34">
        <v>0</v>
      </c>
      <c r="F48" s="29">
        <v>0</v>
      </c>
      <c r="G48" s="2">
        <v>0</v>
      </c>
      <c r="H48" s="34">
        <v>19</v>
      </c>
      <c r="I48" s="31">
        <f t="shared" ref="I48:I57" si="12">(H48/H$58)*100</f>
        <v>16.888888888888889</v>
      </c>
      <c r="J48" s="34">
        <v>5</v>
      </c>
      <c r="K48" s="31">
        <f t="shared" ref="K48:K57" si="13">(J48/J$58)*100</f>
        <v>11.904761904761903</v>
      </c>
      <c r="L48" s="33">
        <v>6976.8</v>
      </c>
      <c r="M48" s="31">
        <f t="shared" ref="M48:M57" si="14">(L48/L$58)*100</f>
        <v>15.50551609490706</v>
      </c>
    </row>
    <row r="49" spans="1:13" x14ac:dyDescent="0.25">
      <c r="A49" s="37" t="s">
        <v>35</v>
      </c>
      <c r="B49" s="35">
        <v>8</v>
      </c>
      <c r="C49" s="34">
        <v>2</v>
      </c>
      <c r="D49" s="2">
        <v>2937.6</v>
      </c>
      <c r="E49" s="34">
        <v>1</v>
      </c>
      <c r="F49" s="29">
        <v>2</v>
      </c>
      <c r="G49" s="2">
        <v>306</v>
      </c>
      <c r="H49" s="34">
        <v>9</v>
      </c>
      <c r="I49" s="31">
        <f t="shared" si="12"/>
        <v>8</v>
      </c>
      <c r="J49" s="34">
        <v>4</v>
      </c>
      <c r="K49" s="31">
        <f t="shared" si="13"/>
        <v>9.5238095238095237</v>
      </c>
      <c r="L49" s="33">
        <v>3243.6</v>
      </c>
      <c r="M49" s="31">
        <f t="shared" si="14"/>
        <v>7.2087048511409995</v>
      </c>
    </row>
    <row r="50" spans="1:13" x14ac:dyDescent="0.25">
      <c r="A50" s="37" t="s">
        <v>48</v>
      </c>
      <c r="B50" s="35">
        <v>0</v>
      </c>
      <c r="C50" s="34">
        <v>0</v>
      </c>
      <c r="D50" s="2">
        <v>0</v>
      </c>
      <c r="E50" s="34">
        <v>3.5</v>
      </c>
      <c r="F50" s="29">
        <v>1</v>
      </c>
      <c r="G50" s="2">
        <v>2044</v>
      </c>
      <c r="H50" s="34">
        <v>3.5</v>
      </c>
      <c r="I50" s="31">
        <f t="shared" si="12"/>
        <v>3.1111111111111112</v>
      </c>
      <c r="J50" s="34">
        <v>1</v>
      </c>
      <c r="K50" s="31">
        <f t="shared" si="13"/>
        <v>2.3809523809523809</v>
      </c>
      <c r="L50" s="33">
        <v>2044</v>
      </c>
      <c r="M50" s="31">
        <f t="shared" si="14"/>
        <v>4.5426663940474183</v>
      </c>
    </row>
    <row r="51" spans="1:13" x14ac:dyDescent="0.25">
      <c r="A51" s="37" t="s">
        <v>40</v>
      </c>
      <c r="B51" s="35">
        <v>11</v>
      </c>
      <c r="C51" s="34">
        <v>3</v>
      </c>
      <c r="D51" s="2">
        <v>4039.2</v>
      </c>
      <c r="E51" s="34">
        <v>0</v>
      </c>
      <c r="F51" s="29">
        <v>0</v>
      </c>
      <c r="G51" s="2">
        <v>0</v>
      </c>
      <c r="H51" s="34">
        <v>11</v>
      </c>
      <c r="I51" s="31">
        <f t="shared" si="12"/>
        <v>9.7777777777777786</v>
      </c>
      <c r="J51" s="34">
        <v>3</v>
      </c>
      <c r="K51" s="31">
        <f t="shared" si="13"/>
        <v>7.1428571428571423</v>
      </c>
      <c r="L51" s="33">
        <v>4039.2</v>
      </c>
      <c r="M51" s="31">
        <f t="shared" si="14"/>
        <v>8.9768777391567181</v>
      </c>
    </row>
    <row r="52" spans="1:13" x14ac:dyDescent="0.25">
      <c r="A52" s="37" t="s">
        <v>49</v>
      </c>
      <c r="B52" s="35">
        <v>6</v>
      </c>
      <c r="C52" s="34">
        <v>2</v>
      </c>
      <c r="D52" s="2">
        <v>2203.1999999999998</v>
      </c>
      <c r="E52" s="34">
        <v>0</v>
      </c>
      <c r="F52" s="29">
        <v>0</v>
      </c>
      <c r="G52" s="2">
        <v>0</v>
      </c>
      <c r="H52" s="34">
        <v>6</v>
      </c>
      <c r="I52" s="31">
        <f t="shared" si="12"/>
        <v>5.3333333333333339</v>
      </c>
      <c r="J52" s="34">
        <v>2</v>
      </c>
      <c r="K52" s="31">
        <f t="shared" si="13"/>
        <v>4.7619047619047619</v>
      </c>
      <c r="L52" s="33">
        <v>2203.1999999999998</v>
      </c>
      <c r="M52" s="31">
        <f t="shared" si="14"/>
        <v>4.8964787668127547</v>
      </c>
    </row>
    <row r="53" spans="1:13" x14ac:dyDescent="0.25">
      <c r="A53" s="37" t="s">
        <v>36</v>
      </c>
      <c r="B53" s="35">
        <v>14</v>
      </c>
      <c r="C53" s="34">
        <v>6</v>
      </c>
      <c r="D53" s="2">
        <v>5140.8</v>
      </c>
      <c r="E53" s="34">
        <v>0.5</v>
      </c>
      <c r="F53" s="29">
        <v>1</v>
      </c>
      <c r="G53" s="2">
        <v>153</v>
      </c>
      <c r="H53" s="34">
        <v>14.5</v>
      </c>
      <c r="I53" s="31">
        <f t="shared" si="12"/>
        <v>12.888888888888889</v>
      </c>
      <c r="J53" s="34">
        <v>7</v>
      </c>
      <c r="K53" s="31">
        <f t="shared" si="13"/>
        <v>16.666666666666664</v>
      </c>
      <c r="L53" s="33">
        <v>5293.8</v>
      </c>
      <c r="M53" s="31">
        <f t="shared" si="14"/>
        <v>11.765150370258425</v>
      </c>
    </row>
    <row r="54" spans="1:13" x14ac:dyDescent="0.25">
      <c r="A54" s="37" t="s">
        <v>41</v>
      </c>
      <c r="B54" s="35">
        <v>0</v>
      </c>
      <c r="C54" s="34">
        <v>0</v>
      </c>
      <c r="D54" s="2">
        <v>0</v>
      </c>
      <c r="E54" s="34">
        <v>10.5</v>
      </c>
      <c r="F54" s="29">
        <v>5</v>
      </c>
      <c r="G54" s="2">
        <v>6132</v>
      </c>
      <c r="H54" s="34">
        <v>10.5</v>
      </c>
      <c r="I54" s="31">
        <f t="shared" si="12"/>
        <v>9.3333333333333339</v>
      </c>
      <c r="J54" s="34">
        <v>5</v>
      </c>
      <c r="K54" s="31">
        <f t="shared" si="13"/>
        <v>11.904761904761903</v>
      </c>
      <c r="L54" s="33">
        <v>6132</v>
      </c>
      <c r="M54" s="31">
        <f t="shared" si="14"/>
        <v>13.627999182142252</v>
      </c>
    </row>
    <row r="55" spans="1:13" x14ac:dyDescent="0.25">
      <c r="A55" s="37" t="s">
        <v>51</v>
      </c>
      <c r="B55" s="35">
        <v>0.5</v>
      </c>
      <c r="C55" s="34">
        <v>1</v>
      </c>
      <c r="D55" s="2">
        <v>153</v>
      </c>
      <c r="E55" s="34">
        <v>2</v>
      </c>
      <c r="F55" s="29">
        <v>2</v>
      </c>
      <c r="G55" s="2">
        <v>1378</v>
      </c>
      <c r="H55" s="34">
        <v>2.5</v>
      </c>
      <c r="I55" s="31">
        <f t="shared" si="12"/>
        <v>2.2222222222222223</v>
      </c>
      <c r="J55" s="34">
        <v>3</v>
      </c>
      <c r="K55" s="31">
        <f t="shared" si="13"/>
        <v>7.1428571428571423</v>
      </c>
      <c r="L55" s="33">
        <v>1531</v>
      </c>
      <c r="M55" s="31">
        <f t="shared" si="14"/>
        <v>3.4025549164807227</v>
      </c>
    </row>
    <row r="56" spans="1:13" x14ac:dyDescent="0.25">
      <c r="A56" s="37" t="s">
        <v>44</v>
      </c>
      <c r="B56" s="35">
        <v>0</v>
      </c>
      <c r="C56" s="34">
        <v>0</v>
      </c>
      <c r="D56" s="2">
        <v>0</v>
      </c>
      <c r="E56" s="34">
        <v>7</v>
      </c>
      <c r="F56" s="29">
        <v>2</v>
      </c>
      <c r="G56" s="2">
        <v>4088</v>
      </c>
      <c r="H56" s="34">
        <v>7</v>
      </c>
      <c r="I56" s="31">
        <f t="shared" si="12"/>
        <v>6.2222222222222223</v>
      </c>
      <c r="J56" s="34">
        <v>2</v>
      </c>
      <c r="K56" s="31">
        <f t="shared" si="13"/>
        <v>4.7619047619047619</v>
      </c>
      <c r="L56" s="33">
        <v>4088</v>
      </c>
      <c r="M56" s="31">
        <f t="shared" si="14"/>
        <v>9.0853327880948367</v>
      </c>
    </row>
    <row r="57" spans="1:13" ht="15.75" thickBot="1" x14ac:dyDescent="0.3">
      <c r="A57" s="37" t="s">
        <v>54</v>
      </c>
      <c r="B57" s="35">
        <v>0</v>
      </c>
      <c r="C57" s="34">
        <v>0</v>
      </c>
      <c r="D57" s="2">
        <v>0</v>
      </c>
      <c r="E57" s="34">
        <v>1.5</v>
      </c>
      <c r="F57" s="29">
        <v>1</v>
      </c>
      <c r="G57" s="2">
        <v>876</v>
      </c>
      <c r="H57" s="34">
        <v>1.5</v>
      </c>
      <c r="I57" s="31">
        <f t="shared" si="12"/>
        <v>1.3333333333333335</v>
      </c>
      <c r="J57" s="34">
        <v>1</v>
      </c>
      <c r="K57" s="31">
        <f t="shared" si="13"/>
        <v>2.3809523809523809</v>
      </c>
      <c r="L57" s="33">
        <v>876</v>
      </c>
      <c r="M57" s="31">
        <f t="shared" si="14"/>
        <v>1.9468570260203222</v>
      </c>
    </row>
    <row r="58" spans="1:13" ht="15.75" thickBot="1" x14ac:dyDescent="0.3">
      <c r="A58" s="8" t="s">
        <v>3</v>
      </c>
      <c r="B58" s="9">
        <f>SUM(B47:B57)</f>
        <v>86</v>
      </c>
      <c r="C58" s="9">
        <f t="shared" ref="C58:M58" si="15">SUM(C47:C57)</f>
        <v>27</v>
      </c>
      <c r="D58" s="30">
        <f t="shared" si="15"/>
        <v>29865.599999999999</v>
      </c>
      <c r="E58" s="9">
        <f t="shared" si="15"/>
        <v>26.5</v>
      </c>
      <c r="F58" s="9">
        <f t="shared" si="15"/>
        <v>15</v>
      </c>
      <c r="G58" s="30">
        <f t="shared" si="15"/>
        <v>15130</v>
      </c>
      <c r="H58" s="9">
        <f t="shared" si="15"/>
        <v>112.5</v>
      </c>
      <c r="I58" s="32">
        <f t="shared" si="15"/>
        <v>100</v>
      </c>
      <c r="J58" s="9">
        <f t="shared" si="15"/>
        <v>42</v>
      </c>
      <c r="K58" s="32">
        <f t="shared" si="15"/>
        <v>99.999999999999972</v>
      </c>
      <c r="L58" s="30">
        <f t="shared" si="15"/>
        <v>44995.6</v>
      </c>
      <c r="M58" s="32">
        <f t="shared" si="15"/>
        <v>100</v>
      </c>
    </row>
    <row r="59" spans="1:13" x14ac:dyDescent="0.25">
      <c r="A59" s="44" t="s">
        <v>8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</row>
  </sheetData>
  <mergeCells count="22">
    <mergeCell ref="A44:M44"/>
    <mergeCell ref="A45:A46"/>
    <mergeCell ref="B45:D45"/>
    <mergeCell ref="E45:G45"/>
    <mergeCell ref="H45:M45"/>
    <mergeCell ref="A59:M59"/>
    <mergeCell ref="A10:M10"/>
    <mergeCell ref="A11:A12"/>
    <mergeCell ref="B11:D11"/>
    <mergeCell ref="E11:G11"/>
    <mergeCell ref="H11:M11"/>
    <mergeCell ref="A26:M26"/>
    <mergeCell ref="A27:A28"/>
    <mergeCell ref="B27:D27"/>
    <mergeCell ref="E27:G27"/>
    <mergeCell ref="H27:M27"/>
    <mergeCell ref="A1:M1"/>
    <mergeCell ref="A2:M2"/>
    <mergeCell ref="A3:A4"/>
    <mergeCell ref="B3:D3"/>
    <mergeCell ref="E3:G3"/>
    <mergeCell ref="H3:M3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pane ySplit="1" topLeftCell="A2" activePane="bottomLeft" state="frozen"/>
      <selection pane="bottomLeft" activeCell="E11" sqref="E11"/>
    </sheetView>
  </sheetViews>
  <sheetFormatPr defaultRowHeight="15" x14ac:dyDescent="0.25"/>
  <cols>
    <col min="1" max="1" width="14.7109375" customWidth="1"/>
    <col min="2" max="2" width="11.5703125" bestFit="1" customWidth="1"/>
    <col min="3" max="4" width="13.28515625" bestFit="1" customWidth="1"/>
    <col min="5" max="5" width="12.5703125" customWidth="1"/>
  </cols>
  <sheetData>
    <row r="1" spans="1:5" ht="36" customHeight="1" x14ac:dyDescent="0.25">
      <c r="A1" s="24" t="s">
        <v>24</v>
      </c>
      <c r="B1" s="25" t="s">
        <v>23</v>
      </c>
      <c r="C1" s="25" t="s">
        <v>22</v>
      </c>
      <c r="D1" s="24" t="s">
        <v>10</v>
      </c>
      <c r="E1" s="25" t="s">
        <v>21</v>
      </c>
    </row>
    <row r="2" spans="1:5" x14ac:dyDescent="0.25">
      <c r="A2" s="20" t="s">
        <v>25</v>
      </c>
      <c r="E2" s="21">
        <v>49607.59</v>
      </c>
    </row>
    <row r="3" spans="1:5" x14ac:dyDescent="0.25">
      <c r="A3" s="22" t="s">
        <v>26</v>
      </c>
      <c r="E3" s="23">
        <v>69156.61</v>
      </c>
    </row>
    <row r="4" spans="1:5" x14ac:dyDescent="0.25">
      <c r="A4" s="20" t="s">
        <v>27</v>
      </c>
      <c r="B4" s="26">
        <v>133</v>
      </c>
      <c r="C4" s="26">
        <v>58</v>
      </c>
      <c r="D4" s="26">
        <v>191</v>
      </c>
      <c r="E4" s="21">
        <v>61008.99</v>
      </c>
    </row>
    <row r="5" spans="1:5" x14ac:dyDescent="0.25">
      <c r="A5" s="22" t="s">
        <v>30</v>
      </c>
      <c r="B5" s="26">
        <v>92.9</v>
      </c>
      <c r="C5" s="26">
        <v>63</v>
      </c>
      <c r="D5" s="26">
        <v>155.80000000000001</v>
      </c>
      <c r="E5" s="23">
        <v>55939.76</v>
      </c>
    </row>
    <row r="6" spans="1:5" x14ac:dyDescent="0.25">
      <c r="A6" s="20" t="s">
        <v>31</v>
      </c>
      <c r="B6" s="26">
        <v>89.3</v>
      </c>
      <c r="C6" s="26">
        <v>43.9</v>
      </c>
      <c r="D6" s="26">
        <v>133.1</v>
      </c>
      <c r="E6" s="21">
        <v>56603.77</v>
      </c>
    </row>
    <row r="7" spans="1:5" x14ac:dyDescent="0.25">
      <c r="A7" s="22" t="s">
        <v>38</v>
      </c>
      <c r="B7" s="26">
        <v>69</v>
      </c>
      <c r="C7" s="26">
        <v>51.4</v>
      </c>
      <c r="D7" s="26">
        <v>120.4</v>
      </c>
      <c r="E7" s="36">
        <v>57943.26</v>
      </c>
    </row>
    <row r="8" spans="1:5" x14ac:dyDescent="0.25">
      <c r="A8" t="s">
        <v>29</v>
      </c>
      <c r="B8" s="13">
        <v>62.5</v>
      </c>
      <c r="C8" s="13">
        <v>0</v>
      </c>
      <c r="D8" s="13">
        <f t="shared" ref="D8:D10" si="0">SUM(B8:C8)</f>
        <v>62.5</v>
      </c>
      <c r="E8" s="11">
        <v>15422.4</v>
      </c>
    </row>
    <row r="9" spans="1:5" x14ac:dyDescent="0.25">
      <c r="A9" t="s">
        <v>28</v>
      </c>
      <c r="B9" s="13">
        <v>240.5</v>
      </c>
      <c r="C9" s="13">
        <v>13.5</v>
      </c>
      <c r="D9" s="13">
        <f t="shared" si="0"/>
        <v>254</v>
      </c>
      <c r="E9" s="11">
        <v>92875.6</v>
      </c>
    </row>
    <row r="10" spans="1:5" x14ac:dyDescent="0.25">
      <c r="A10" s="12" t="s">
        <v>20</v>
      </c>
      <c r="B10" s="13">
        <v>171.5</v>
      </c>
      <c r="C10" s="13">
        <v>58</v>
      </c>
      <c r="D10" s="13">
        <f t="shared" si="0"/>
        <v>229.5</v>
      </c>
      <c r="E10" s="11">
        <v>95308.04</v>
      </c>
    </row>
    <row r="11" spans="1:5" x14ac:dyDescent="0.25">
      <c r="A11" s="12" t="s">
        <v>19</v>
      </c>
      <c r="B11" s="13"/>
      <c r="C11" s="13"/>
      <c r="D11" s="13"/>
      <c r="E11" s="11"/>
    </row>
    <row r="12" spans="1:5" x14ac:dyDescent="0.25">
      <c r="A12" s="12" t="s">
        <v>18</v>
      </c>
      <c r="B12" s="13"/>
      <c r="C12" s="13"/>
      <c r="D12" s="13"/>
      <c r="E12" s="11"/>
    </row>
    <row r="13" spans="1:5" x14ac:dyDescent="0.25">
      <c r="A13" t="s">
        <v>17</v>
      </c>
      <c r="B13" s="13"/>
      <c r="C13" s="13"/>
      <c r="D13" s="13"/>
      <c r="E13" s="11"/>
    </row>
    <row r="14" spans="1:5" x14ac:dyDescent="0.25">
      <c r="A14" t="s">
        <v>16</v>
      </c>
      <c r="B14" s="13"/>
      <c r="C14" s="13"/>
      <c r="D14" s="13"/>
      <c r="E14" s="11"/>
    </row>
    <row r="15" spans="1:5" x14ac:dyDescent="0.25">
      <c r="A15" t="s">
        <v>15</v>
      </c>
      <c r="B15" s="13"/>
      <c r="C15" s="13"/>
      <c r="D15" s="13"/>
      <c r="E15" s="11"/>
    </row>
    <row r="16" spans="1:5" x14ac:dyDescent="0.25">
      <c r="A16" t="s">
        <v>14</v>
      </c>
      <c r="B16" s="13"/>
      <c r="C16" s="13"/>
      <c r="D16" s="13"/>
      <c r="E16" s="11"/>
    </row>
    <row r="17" spans="1:5" x14ac:dyDescent="0.25">
      <c r="A17" t="s">
        <v>13</v>
      </c>
      <c r="B17" s="26"/>
      <c r="C17" s="26"/>
      <c r="D17" s="13"/>
      <c r="E17" s="11"/>
    </row>
    <row r="18" spans="1:5" x14ac:dyDescent="0.25">
      <c r="A18" t="s">
        <v>12</v>
      </c>
      <c r="B18" s="26"/>
      <c r="C18" s="26"/>
      <c r="D18" s="13"/>
      <c r="E18" s="11"/>
    </row>
    <row r="19" spans="1:5" x14ac:dyDescent="0.25">
      <c r="A19" t="s">
        <v>11</v>
      </c>
      <c r="B19" s="26"/>
      <c r="C19" s="26"/>
      <c r="D19" s="13"/>
      <c r="E19" s="11"/>
    </row>
    <row r="20" spans="1:5" x14ac:dyDescent="0.25">
      <c r="A20" s="14" t="s">
        <v>32</v>
      </c>
      <c r="B20" s="27">
        <f>AVERAGE(B8:B19)</f>
        <v>158.16666666666666</v>
      </c>
      <c r="C20" s="27">
        <f>AVERAGE(C8:C19)</f>
        <v>23.833333333333332</v>
      </c>
      <c r="D20" s="28">
        <f>SUM(B20:C20)</f>
        <v>182</v>
      </c>
      <c r="E20" s="15">
        <f>AVERAGE(E8:E19)</f>
        <v>67868.679999999993</v>
      </c>
    </row>
    <row r="21" spans="1:5" x14ac:dyDescent="0.25">
      <c r="A21" s="16" t="s">
        <v>10</v>
      </c>
      <c r="B21" s="17">
        <f>SUM(B8:B20)</f>
        <v>632.66666666666663</v>
      </c>
      <c r="C21" s="17">
        <f>SUM(C8:C20)</f>
        <v>95.333333333333329</v>
      </c>
      <c r="D21" s="18">
        <f>SUM(B21:C21)</f>
        <v>728</v>
      </c>
      <c r="E21" s="19">
        <f>SUM(E8:E20)</f>
        <v>271474.71999999997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19</vt:lpstr>
      <vt:lpstr>GRÁFICO TABELA 19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2013-09-19T19:34:15Z</cp:lastPrinted>
  <dcterms:created xsi:type="dcterms:W3CDTF">2013-04-10T20:02:21Z</dcterms:created>
  <dcterms:modified xsi:type="dcterms:W3CDTF">2017-05-11T16:40:04Z</dcterms:modified>
</cp:coreProperties>
</file>