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TABELA 19" sheetId="1" r:id="rId1"/>
    <sheet name="GRÁFICO TABELA 19" sheetId="4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L32" i="1"/>
  <c r="J32"/>
  <c r="H32"/>
  <c r="G34"/>
  <c r="E34"/>
  <c r="L31"/>
  <c r="J31"/>
  <c r="H31"/>
  <c r="L24"/>
  <c r="L25"/>
  <c r="L26"/>
  <c r="L27"/>
  <c r="L28"/>
  <c r="L29"/>
  <c r="L30"/>
  <c r="L33"/>
  <c r="L23"/>
  <c r="J24"/>
  <c r="J25"/>
  <c r="J26"/>
  <c r="J27"/>
  <c r="J28"/>
  <c r="J29"/>
  <c r="J30"/>
  <c r="J33"/>
  <c r="J23"/>
  <c r="H24"/>
  <c r="H25"/>
  <c r="H26"/>
  <c r="H27"/>
  <c r="H28"/>
  <c r="H29"/>
  <c r="H30"/>
  <c r="H33"/>
  <c r="H23"/>
  <c r="F34"/>
  <c r="C34"/>
  <c r="B34"/>
  <c r="D34"/>
  <c r="D7" i="4"/>
  <c r="D8"/>
  <c r="D9"/>
  <c r="D10"/>
  <c r="D11"/>
  <c r="D12"/>
  <c r="D13"/>
  <c r="D14"/>
  <c r="D15"/>
  <c r="D16"/>
  <c r="D17"/>
  <c r="L12" i="1"/>
  <c r="L13"/>
  <c r="L14"/>
  <c r="L15"/>
  <c r="L16"/>
  <c r="L17"/>
  <c r="L11"/>
  <c r="J12"/>
  <c r="J13"/>
  <c r="J18" s="1"/>
  <c r="J14"/>
  <c r="J15"/>
  <c r="K15" s="1"/>
  <c r="J16"/>
  <c r="J17"/>
  <c r="K17" s="1"/>
  <c r="J11"/>
  <c r="H12"/>
  <c r="H13"/>
  <c r="H14"/>
  <c r="H15"/>
  <c r="H16"/>
  <c r="H17"/>
  <c r="H11"/>
  <c r="D6" i="4"/>
  <c r="H18" i="1"/>
  <c r="G18"/>
  <c r="F18"/>
  <c r="E18"/>
  <c r="D18"/>
  <c r="C18"/>
  <c r="B18"/>
  <c r="B18" i="4"/>
  <c r="B19" s="1"/>
  <c r="C18"/>
  <c r="C19" s="1"/>
  <c r="E18"/>
  <c r="E19" s="1"/>
  <c r="B6" i="1"/>
  <c r="C6"/>
  <c r="D6"/>
  <c r="E6"/>
  <c r="F6"/>
  <c r="G6"/>
  <c r="H6"/>
  <c r="J6"/>
  <c r="K5" s="1"/>
  <c r="J34" l="1"/>
  <c r="K25" s="1"/>
  <c r="H34"/>
  <c r="I25" s="1"/>
  <c r="L34"/>
  <c r="M32" s="1"/>
  <c r="K31"/>
  <c r="M23"/>
  <c r="I30"/>
  <c r="K30"/>
  <c r="K26"/>
  <c r="M33"/>
  <c r="M27"/>
  <c r="I33"/>
  <c r="I29"/>
  <c r="I27"/>
  <c r="K29"/>
  <c r="M30"/>
  <c r="M26"/>
  <c r="K16"/>
  <c r="K14"/>
  <c r="K12"/>
  <c r="I14"/>
  <c r="K13"/>
  <c r="I16"/>
  <c r="I12"/>
  <c r="I17"/>
  <c r="I15"/>
  <c r="I13"/>
  <c r="K11"/>
  <c r="K6"/>
  <c r="I5"/>
  <c r="I6" s="1"/>
  <c r="L18"/>
  <c r="M16" s="1"/>
  <c r="I11"/>
  <c r="L6"/>
  <c r="D19" i="4"/>
  <c r="D18"/>
  <c r="I26" i="1" l="1"/>
  <c r="I24"/>
  <c r="I28"/>
  <c r="I23"/>
  <c r="I31"/>
  <c r="I32"/>
  <c r="K27"/>
  <c r="K33"/>
  <c r="K24"/>
  <c r="K28"/>
  <c r="M24"/>
  <c r="M34" s="1"/>
  <c r="M28"/>
  <c r="M25"/>
  <c r="M29"/>
  <c r="M31"/>
  <c r="K23"/>
  <c r="K32"/>
  <c r="M13"/>
  <c r="M17"/>
  <c r="M14"/>
  <c r="M12"/>
  <c r="M15"/>
  <c r="K18"/>
  <c r="I18"/>
  <c r="M5"/>
  <c r="M11"/>
  <c r="I34" l="1"/>
  <c r="K34"/>
  <c r="M18"/>
  <c r="M6"/>
</calcChain>
</file>

<file path=xl/sharedStrings.xml><?xml version="1.0" encoding="utf-8"?>
<sst xmlns="http://schemas.openxmlformats.org/spreadsheetml/2006/main" count="100" uniqueCount="48">
  <si>
    <t xml:space="preserve">Centro de Custo </t>
  </si>
  <si>
    <t>AUDITORIA</t>
  </si>
  <si>
    <t>OUTROS FINS</t>
  </si>
  <si>
    <t>T O T A L</t>
  </si>
  <si>
    <t>Qte.
Diárias</t>
  </si>
  <si>
    <t>Qte.
Servidores</t>
  </si>
  <si>
    <t>Custo</t>
  </si>
  <si>
    <t>%</t>
  </si>
  <si>
    <t xml:space="preserve">DIR. DE ADM. E FINANÇAS - DAF </t>
  </si>
  <si>
    <t xml:space="preserve">DIR. DE CONTR. DOS MUNICÍPIOS - DMU </t>
  </si>
  <si>
    <t>FONTE: Diretoria de Administração e Finanças -  DAF</t>
  </si>
  <si>
    <t xml:space="preserve">GABINETE DE CONSELHEIROS - GAC </t>
  </si>
  <si>
    <t>TABELA 19 - UTILIZAÇÃO DE DIÁRIAS POR CENTRO DE CUSTOS</t>
  </si>
  <si>
    <t>TOTAL</t>
  </si>
  <si>
    <t>DEZ</t>
  </si>
  <si>
    <t>NOV</t>
  </si>
  <si>
    <t>OUT</t>
  </si>
  <si>
    <t>SET</t>
  </si>
  <si>
    <t>AGO</t>
  </si>
  <si>
    <t>JUL</t>
  </si>
  <si>
    <t>JUN</t>
  </si>
  <si>
    <t>MAIO</t>
  </si>
  <si>
    <t>ABR</t>
  </si>
  <si>
    <t>MAR</t>
  </si>
  <si>
    <t>VALOR
MENSAL</t>
  </si>
  <si>
    <t>Outros
Fins</t>
  </si>
  <si>
    <t>Auditoria/
Inspeções</t>
  </si>
  <si>
    <t>MÊS</t>
  </si>
  <si>
    <t>Méd. 2011</t>
  </si>
  <si>
    <t>Méd. 2012</t>
  </si>
  <si>
    <t>Méd. 2013</t>
  </si>
  <si>
    <t>FEV</t>
  </si>
  <si>
    <t>JAN</t>
  </si>
  <si>
    <t xml:space="preserve">DIRETORIA DE CONTROLE DE LICITAÇÕES E CONTRATAÇÕES - DLC </t>
  </si>
  <si>
    <t xml:space="preserve">DIRETORIA DE INFORMÁTICA - DIN </t>
  </si>
  <si>
    <t xml:space="preserve">DIR. DE CONTR. ADM. ESTADUAL - DCE </t>
  </si>
  <si>
    <t xml:space="preserve">DIR. DE PLANEJ. E PROJ. ESPECIAIS - DPE </t>
  </si>
  <si>
    <t>Mês: Jan / 2015</t>
  </si>
  <si>
    <t>Mês: Fev / 2015</t>
  </si>
  <si>
    <t>Méd. 2014</t>
  </si>
  <si>
    <t>Méd./Mês 2015</t>
  </si>
  <si>
    <t xml:space="preserve">DIRETORIA DE ATIVIDADES ESPECIAIS - DAE </t>
  </si>
  <si>
    <t xml:space="preserve">DIRETORIA DE CONTROLE DE ATOS DE PESSOAL - DAP </t>
  </si>
  <si>
    <t xml:space="preserve">DIRETORIA GERAL DE CONTROLE EXTERNO (DGCE) - DGCE </t>
  </si>
  <si>
    <t xml:space="preserve">DIRETORIA GERAL DE PLANEJAMENTO E ADMINISTRAÇÃO (DGPA) - DGPA </t>
  </si>
  <si>
    <t>Gabinete de Conselheiro - Wilson Rogério Wan Dall - GAC WRWD</t>
  </si>
  <si>
    <t>Gabinete de Conselheiro - Adircelio de M. Ferreira Junior - GAC AMFJ</t>
  </si>
  <si>
    <t>GAB. PRESIDÊNCIA E COORD. GERAL - GAP/AUDI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</si>
</sst>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C00000"/>
      </right>
      <top style="medium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medium">
        <color rgb="FFC00000"/>
      </top>
      <bottom style="thin">
        <color rgb="FFC00000"/>
      </bottom>
      <diagonal/>
    </border>
    <border>
      <left style="thin">
        <color rgb="FFC00000"/>
      </left>
      <right/>
      <top style="medium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medium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medium">
        <color rgb="FFC00000"/>
      </bottom>
      <diagonal/>
    </border>
    <border>
      <left style="thin">
        <color rgb="FFC00000"/>
      </left>
      <right/>
      <top style="thin">
        <color rgb="FFC00000"/>
      </top>
      <bottom style="medium">
        <color rgb="FFC00000"/>
      </bottom>
      <diagonal/>
    </border>
    <border>
      <left/>
      <right style="thin">
        <color rgb="FFC00000"/>
      </right>
      <top style="medium">
        <color rgb="FFC00000"/>
      </top>
      <bottom style="medium">
        <color rgb="FFC00000"/>
      </bottom>
      <diagonal/>
    </border>
    <border>
      <left style="thin">
        <color rgb="FFC00000"/>
      </left>
      <right style="thin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rgb="FFC00000"/>
      </bottom>
      <diagonal/>
    </border>
    <border>
      <left/>
      <right/>
      <top style="medium">
        <color rgb="FFC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right" indent="3"/>
    </xf>
    <xf numFmtId="43" fontId="4" fillId="0" borderId="0" xfId="1" applyFont="1" applyFill="1" applyBorder="1" applyAlignment="1"/>
    <xf numFmtId="2" fontId="4" fillId="0" borderId="0" xfId="0" applyNumberFormat="1" applyFont="1"/>
    <xf numFmtId="0" fontId="0" fillId="4" borderId="0" xfId="0" applyFill="1" applyBorder="1"/>
    <xf numFmtId="0" fontId="3" fillId="5" borderId="5" xfId="0" applyFont="1" applyFill="1" applyBorder="1" applyAlignment="1">
      <alignment horizontal="center" vertical="center" wrapText="1"/>
    </xf>
    <xf numFmtId="43" fontId="3" fillId="5" borderId="5" xfId="1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 wrapText="1"/>
    </xf>
    <xf numFmtId="0" fontId="2" fillId="7" borderId="7" xfId="0" applyNumberFormat="1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/>
    </xf>
    <xf numFmtId="43" fontId="2" fillId="7" borderId="8" xfId="1" applyFont="1" applyFill="1" applyBorder="1"/>
    <xf numFmtId="2" fontId="2" fillId="7" borderId="8" xfId="0" applyNumberFormat="1" applyFont="1" applyFill="1" applyBorder="1" applyAlignment="1"/>
    <xf numFmtId="43" fontId="2" fillId="7" borderId="8" xfId="1" applyFont="1" applyFill="1" applyBorder="1" applyAlignment="1"/>
    <xf numFmtId="43" fontId="0" fillId="0" borderId="0" xfId="1" applyFont="1"/>
    <xf numFmtId="0" fontId="0" fillId="0" borderId="0" xfId="0" applyFont="1"/>
    <xf numFmtId="164" fontId="0" fillId="0" borderId="0" xfId="1" applyNumberFormat="1" applyFont="1" applyAlignment="1">
      <alignment horizontal="center"/>
    </xf>
    <xf numFmtId="0" fontId="0" fillId="7" borderId="12" xfId="0" applyFill="1" applyBorder="1" applyAlignment="1">
      <alignment wrapText="1"/>
    </xf>
    <xf numFmtId="43" fontId="0" fillId="7" borderId="12" xfId="1" applyFont="1" applyFill="1" applyBorder="1"/>
    <xf numFmtId="0" fontId="0" fillId="6" borderId="12" xfId="0" applyFont="1" applyFill="1" applyBorder="1" applyAlignment="1">
      <alignment horizontal="center"/>
    </xf>
    <xf numFmtId="1" fontId="0" fillId="6" borderId="12" xfId="0" applyNumberFormat="1" applyFill="1" applyBorder="1" applyAlignment="1">
      <alignment horizontal="center"/>
    </xf>
    <xf numFmtId="1" fontId="0" fillId="6" borderId="12" xfId="1" applyNumberFormat="1" applyFont="1" applyFill="1" applyBorder="1" applyAlignment="1">
      <alignment horizontal="center"/>
    </xf>
    <xf numFmtId="43" fontId="0" fillId="6" borderId="12" xfId="1" applyFont="1" applyFill="1" applyBorder="1"/>
    <xf numFmtId="0" fontId="0" fillId="8" borderId="0" xfId="0" applyFill="1" applyAlignment="1">
      <alignment wrapText="1"/>
    </xf>
    <xf numFmtId="43" fontId="0" fillId="8" borderId="0" xfId="0" applyNumberFormat="1" applyFill="1"/>
    <xf numFmtId="0" fontId="0" fillId="2" borderId="0" xfId="0" applyFill="1" applyAlignment="1">
      <alignment wrapText="1"/>
    </xf>
    <xf numFmtId="43" fontId="0" fillId="2" borderId="0" xfId="0" applyNumberFormat="1" applyFill="1"/>
    <xf numFmtId="0" fontId="3" fillId="9" borderId="12" xfId="0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64" fontId="0" fillId="7" borderId="12" xfId="0" applyNumberFormat="1" applyFill="1" applyBorder="1" applyAlignment="1">
      <alignment horizontal="center"/>
    </xf>
    <xf numFmtId="164" fontId="0" fillId="7" borderId="12" xfId="1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0" fontId="2" fillId="7" borderId="8" xfId="0" applyFont="1" applyFill="1" applyBorder="1" applyAlignment="1">
      <alignment horizontal="right" indent="3"/>
    </xf>
    <xf numFmtId="164" fontId="4" fillId="0" borderId="0" xfId="0" applyNumberFormat="1" applyFont="1" applyAlignment="1">
      <alignment horizontal="right" indent="1"/>
    </xf>
    <xf numFmtId="2" fontId="2" fillId="7" borderId="8" xfId="0" applyNumberFormat="1" applyFont="1" applyFill="1" applyBorder="1" applyAlignment="1">
      <alignment horizontal="right" indent="1"/>
    </xf>
    <xf numFmtId="43" fontId="0" fillId="0" borderId="0" xfId="0" applyNumberFormat="1"/>
    <xf numFmtId="2" fontId="0" fillId="0" borderId="0" xfId="0" applyNumberFormat="1"/>
    <xf numFmtId="0" fontId="6" fillId="3" borderId="10" xfId="0" applyFont="1" applyFill="1" applyBorder="1" applyAlignment="1">
      <alignment horizontal="center" vertical="center"/>
    </xf>
    <xf numFmtId="0" fontId="2" fillId="5" borderId="1" xfId="0" applyNumberFormat="1" applyFont="1" applyFill="1" applyBorder="1" applyAlignment="1">
      <alignment horizontal="center" vertical="center"/>
    </xf>
    <xf numFmtId="0" fontId="2" fillId="5" borderId="4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7" fillId="0" borderId="11" xfId="0" applyNumberFormat="1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right" indent="1"/>
    </xf>
    <xf numFmtId="164" fontId="2" fillId="7" borderId="8" xfId="0" applyNumberFormat="1" applyFont="1" applyFill="1" applyBorder="1" applyAlignment="1">
      <alignment horizontal="right" indent="1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en-US" sz="1400"/>
              <a:t>Quantidade de diárias/mês</a:t>
            </a:r>
          </a:p>
          <a:p>
            <a:pPr>
              <a:defRPr/>
            </a:pPr>
            <a:r>
              <a:rPr lang="en-US" sz="1000" b="0" i="1"/>
              <a:t>Período: Janeiro -  Mar /</a:t>
            </a:r>
            <a:r>
              <a:rPr lang="en-US" sz="1000" b="0" i="1" baseline="0"/>
              <a:t> 2015</a:t>
            </a:r>
            <a:endParaRPr lang="en-US" sz="1000" b="0" i="1"/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v>Auditoria/Inspeção</c:v>
          </c:tx>
          <c:cat>
            <c:strRef>
              <c:f>'GRÁFICO TABELA 19'!$A$6:$A$18</c:f>
              <c:strCache>
                <c:ptCount val="13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  <c:pt idx="12">
                  <c:v>Méd./Mês 2015</c:v>
                </c:pt>
              </c:strCache>
            </c:strRef>
          </c:cat>
          <c:val>
            <c:numRef>
              <c:f>'GRÁFICO TABELA 19'!$B$6:$B$18</c:f>
              <c:numCache>
                <c:formatCode>0.0</c:formatCode>
                <c:ptCount val="13"/>
                <c:pt idx="0">
                  <c:v>0</c:v>
                </c:pt>
                <c:pt idx="1">
                  <c:v>40</c:v>
                </c:pt>
                <c:pt idx="2">
                  <c:v>70.5</c:v>
                </c:pt>
                <c:pt idx="12">
                  <c:v>36.833333333333336</c:v>
                </c:pt>
              </c:numCache>
            </c:numRef>
          </c:val>
        </c:ser>
        <c:ser>
          <c:idx val="1"/>
          <c:order val="1"/>
          <c:tx>
            <c:v>Outros fins</c:v>
          </c:tx>
          <c:cat>
            <c:strRef>
              <c:f>'GRÁFICO TABELA 19'!$A$6:$A$18</c:f>
              <c:strCache>
                <c:ptCount val="13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  <c:pt idx="12">
                  <c:v>Méd./Mês 2015</c:v>
                </c:pt>
              </c:strCache>
            </c:strRef>
          </c:cat>
          <c:val>
            <c:numRef>
              <c:f>'GRÁFICO TABELA 19'!$C$6:$C$18</c:f>
              <c:numCache>
                <c:formatCode>0.0</c:formatCode>
                <c:ptCount val="13"/>
                <c:pt idx="0">
                  <c:v>1.5</c:v>
                </c:pt>
                <c:pt idx="1">
                  <c:v>24.5</c:v>
                </c:pt>
                <c:pt idx="2">
                  <c:v>33.5</c:v>
                </c:pt>
                <c:pt idx="12">
                  <c:v>19.833333333333332</c:v>
                </c:pt>
              </c:numCache>
            </c:numRef>
          </c:val>
        </c:ser>
        <c:marker val="1"/>
        <c:axId val="76464512"/>
        <c:axId val="76466048"/>
      </c:lineChart>
      <c:catAx>
        <c:axId val="76464512"/>
        <c:scaling>
          <c:orientation val="minMax"/>
        </c:scaling>
        <c:axPos val="b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76466048"/>
        <c:crosses val="autoZero"/>
        <c:auto val="1"/>
        <c:lblAlgn val="ctr"/>
        <c:lblOffset val="100"/>
      </c:catAx>
      <c:valAx>
        <c:axId val="76466048"/>
        <c:scaling>
          <c:orientation val="minMax"/>
        </c:scaling>
        <c:axPos val="l"/>
        <c:majorGridlines/>
        <c:numFmt formatCode="0.0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76464512"/>
        <c:crosses val="autoZero"/>
        <c:crossBetween val="between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>
          <a:solidFill>
            <a:srgbClr val="FF0000"/>
          </a:solidFill>
        </a:ln>
      </c:spPr>
    </c:plotArea>
    <c:legend>
      <c:legendPos val="b"/>
      <c:layout/>
    </c:legend>
    <c:plotVisOnly val="1"/>
  </c:chart>
  <c:spPr>
    <a:solidFill>
      <a:srgbClr val="92D05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485" footer="0.3149606200000048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400"/>
              <a:t>Custo Mensal com Diárias</a:t>
            </a:r>
          </a:p>
          <a:p>
            <a:pPr>
              <a:defRPr/>
            </a:pPr>
            <a:r>
              <a:rPr lang="pt-BR" sz="1000" b="0" i="1"/>
              <a:t>Período: Janeiro -  Mar / 2015</a:t>
            </a:r>
          </a:p>
        </c:rich>
      </c:tx>
      <c:layout>
        <c:manualLayout>
          <c:xMode val="edge"/>
          <c:yMode val="edge"/>
          <c:x val="0.29776474093817767"/>
          <c:y val="3.2619765266114459E-2"/>
        </c:manualLayout>
      </c:layout>
    </c:title>
    <c:view3D>
      <c:rAngAx val="1"/>
    </c:view3D>
    <c:floor>
      <c:spPr>
        <a:solidFill>
          <a:srgbClr val="008000"/>
        </a:solidFill>
      </c:spPr>
    </c:floor>
    <c:sideWall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sideWall>
    <c:backWall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backWall>
    <c:plotArea>
      <c:layout>
        <c:manualLayout>
          <c:layoutTarget val="inner"/>
          <c:xMode val="edge"/>
          <c:yMode val="edge"/>
          <c:x val="0.14082099345029267"/>
          <c:y val="0.20607860291973307"/>
          <c:w val="0.83058900719641182"/>
          <c:h val="0.676448973290116"/>
        </c:manualLayout>
      </c:layout>
      <c:bar3DChart>
        <c:barDir val="col"/>
        <c:grouping val="clustered"/>
        <c:varyColors val="1"/>
        <c:ser>
          <c:idx val="0"/>
          <c:order val="0"/>
          <c:dLbls>
            <c:dLbl>
              <c:idx val="0"/>
              <c:layout>
                <c:manualLayout>
                  <c:x val="2.5990908502997352E-3"/>
                  <c:y val="0.2352941176470589"/>
                </c:manualLayout>
              </c:layout>
              <c:showVal val="1"/>
            </c:dLbl>
            <c:dLbl>
              <c:idx val="1"/>
              <c:layout>
                <c:manualLayout>
                  <c:x val="2.5990908502997352E-3"/>
                  <c:y val="0.24277452935714661"/>
                </c:manualLayout>
              </c:layout>
              <c:showVal val="1"/>
            </c:dLbl>
            <c:dLbl>
              <c:idx val="2"/>
              <c:layout>
                <c:manualLayout>
                  <c:x val="2.5990908502997352E-3"/>
                  <c:y val="0.19979028316267963"/>
                </c:manualLayout>
              </c:layout>
              <c:showVal val="1"/>
            </c:dLbl>
            <c:dLbl>
              <c:idx val="3"/>
              <c:layout>
                <c:manualLayout>
                  <c:x val="2.5990908502997352E-3"/>
                  <c:y val="6.0763944628590997E-3"/>
                </c:manualLayout>
              </c:layout>
              <c:showVal val="1"/>
            </c:dLbl>
            <c:dLbl>
              <c:idx val="4"/>
              <c:layout>
                <c:manualLayout>
                  <c:x val="5.1981817005995164E-3"/>
                  <c:y val="-9.3232811374281063E-3"/>
                </c:manualLayout>
              </c:layout>
              <c:showVal val="1"/>
            </c:dLbl>
            <c:dLbl>
              <c:idx val="5"/>
              <c:layout>
                <c:manualLayout>
                  <c:x val="2.5990908502997352E-3"/>
                  <c:y val="9.8059316603075264E-2"/>
                </c:manualLayout>
              </c:layout>
              <c:showVal val="1"/>
            </c:dLbl>
            <c:dLbl>
              <c:idx val="6"/>
              <c:layout>
                <c:manualLayout>
                  <c:x val="2.5990908502997352E-3"/>
                  <c:y val="0.22486062755805067"/>
                </c:manualLayout>
              </c:layout>
              <c:showVal val="1"/>
            </c:dLbl>
            <c:dLbl>
              <c:idx val="7"/>
              <c:layout>
                <c:manualLayout>
                  <c:x val="5.1981817005994687E-3"/>
                  <c:y val="0.29629629629629628"/>
                </c:manualLayout>
              </c:layout>
              <c:showVal val="1"/>
            </c:dLbl>
            <c:dLbl>
              <c:idx val="8"/>
              <c:layout>
                <c:manualLayout>
                  <c:x val="2.5990908502997352E-3"/>
                  <c:y val="5.28074188133855E-2"/>
                </c:manualLayout>
              </c:layout>
              <c:showVal val="1"/>
            </c:dLbl>
            <c:dLbl>
              <c:idx val="9"/>
              <c:layout>
                <c:manualLayout>
                  <c:x val="5.1981817005994687E-3"/>
                  <c:y val="0.20043572984749664"/>
                </c:manualLayout>
              </c:layout>
              <c:showVal val="1"/>
            </c:dLbl>
            <c:dLbl>
              <c:idx val="10"/>
              <c:layout>
                <c:manualLayout>
                  <c:x val="2.5990908502997352E-3"/>
                  <c:y val="0.21350762527233141"/>
                </c:manualLayout>
              </c:layout>
              <c:showVal val="1"/>
            </c:dLbl>
            <c:dLbl>
              <c:idx val="11"/>
              <c:layout>
                <c:manualLayout>
                  <c:x val="2.5990908502997352E-3"/>
                  <c:y val="0.18348617962189348"/>
                </c:manualLayout>
              </c:layout>
              <c:showVal val="1"/>
            </c:dLbl>
            <c:dLbl>
              <c:idx val="12"/>
              <c:layout>
                <c:manualLayout>
                  <c:x val="2.5990908502997352E-3"/>
                  <c:y val="0.20155515373027574"/>
                </c:manualLayout>
              </c:layout>
              <c:showVal val="1"/>
            </c:dLbl>
            <c:dLbl>
              <c:idx val="13"/>
              <c:layout>
                <c:manualLayout>
                  <c:x val="2.5990908502997352E-3"/>
                  <c:y val="0.18348617962189342"/>
                </c:manualLayout>
              </c:layout>
              <c:showVal val="1"/>
            </c:dLbl>
            <c:dLbl>
              <c:idx val="15"/>
              <c:layout>
                <c:manualLayout>
                  <c:x val="2.5990908502997352E-3"/>
                  <c:y val="0.1794087089636289"/>
                </c:manualLayout>
              </c:layout>
              <c:showVal val="1"/>
            </c:dLbl>
            <c:txPr>
              <a:bodyPr rot="-5400000" vert="horz"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Val val="1"/>
          </c:dLbls>
          <c:cat>
            <c:strRef>
              <c:f>'GRÁFICO TABELA 19'!$A$2:$A$18</c:f>
              <c:strCache>
                <c:ptCount val="17"/>
                <c:pt idx="0">
                  <c:v>Méd. 2011</c:v>
                </c:pt>
                <c:pt idx="1">
                  <c:v>Méd. 2012</c:v>
                </c:pt>
                <c:pt idx="2">
                  <c:v>Méd. 2013</c:v>
                </c:pt>
                <c:pt idx="3">
                  <c:v>Méd. 2014</c:v>
                </c:pt>
                <c:pt idx="4">
                  <c:v>JAN</c:v>
                </c:pt>
                <c:pt idx="5">
                  <c:v>FEV</c:v>
                </c:pt>
                <c:pt idx="6">
                  <c:v>MAR</c:v>
                </c:pt>
                <c:pt idx="7">
                  <c:v>ABR</c:v>
                </c:pt>
                <c:pt idx="8">
                  <c:v>MAIO</c:v>
                </c:pt>
                <c:pt idx="9">
                  <c:v>JUN</c:v>
                </c:pt>
                <c:pt idx="10">
                  <c:v>JUL</c:v>
                </c:pt>
                <c:pt idx="11">
                  <c:v>AGO</c:v>
                </c:pt>
                <c:pt idx="12">
                  <c:v>SET</c:v>
                </c:pt>
                <c:pt idx="13">
                  <c:v>OUT</c:v>
                </c:pt>
                <c:pt idx="14">
                  <c:v>NOV</c:v>
                </c:pt>
                <c:pt idx="15">
                  <c:v>DEZ</c:v>
                </c:pt>
                <c:pt idx="16">
                  <c:v>Méd./Mês 2015</c:v>
                </c:pt>
              </c:strCache>
            </c:strRef>
          </c:cat>
          <c:val>
            <c:numRef>
              <c:f>'GRÁFICO TABELA 19'!$E$2:$E$18</c:f>
              <c:numCache>
                <c:formatCode>_-* #,##0.00_-;\-* #,##0.00_-;_-* "-"??_-;_-@_-</c:formatCode>
                <c:ptCount val="17"/>
                <c:pt idx="0">
                  <c:v>49607.59</c:v>
                </c:pt>
                <c:pt idx="1">
                  <c:v>69156.61</c:v>
                </c:pt>
                <c:pt idx="2">
                  <c:v>61008.99</c:v>
                </c:pt>
                <c:pt idx="3">
                  <c:v>55939.76</c:v>
                </c:pt>
                <c:pt idx="4">
                  <c:v>1191</c:v>
                </c:pt>
                <c:pt idx="5">
                  <c:v>25365.599999999999</c:v>
                </c:pt>
                <c:pt idx="6">
                  <c:v>48114.75</c:v>
                </c:pt>
                <c:pt idx="16">
                  <c:v>24890.45</c:v>
                </c:pt>
              </c:numCache>
            </c:numRef>
          </c:val>
        </c:ser>
        <c:shape val="cylinder"/>
        <c:axId val="76892800"/>
        <c:axId val="77730176"/>
        <c:axId val="0"/>
      </c:bar3DChart>
      <c:catAx>
        <c:axId val="76892800"/>
        <c:scaling>
          <c:orientation val="minMax"/>
        </c:scaling>
        <c:axPos val="b"/>
        <c:tickLblPos val="nextTo"/>
        <c:txPr>
          <a:bodyPr/>
          <a:lstStyle/>
          <a:p>
            <a:pPr>
              <a:defRPr sz="500" b="1"/>
            </a:pPr>
            <a:endParaRPr lang="pt-BR"/>
          </a:p>
        </c:txPr>
        <c:crossAx val="77730176"/>
        <c:crosses val="autoZero"/>
        <c:auto val="1"/>
        <c:lblAlgn val="ctr"/>
        <c:lblOffset val="100"/>
      </c:catAx>
      <c:valAx>
        <c:axId val="77730176"/>
        <c:scaling>
          <c:orientation val="minMax"/>
        </c:scaling>
        <c:axPos val="l"/>
        <c:majorGridlines/>
        <c:numFmt formatCode="_-* #,##0.00_-;\-* #,##0.00_-;_-* &quot;-&quot;??_-;_-@_-" sourceLinked="1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76892800"/>
        <c:crosses val="autoZero"/>
        <c:crossBetween val="between"/>
      </c:valAx>
    </c:plotArea>
    <c:plotVisOnly val="1"/>
  </c:chart>
  <c:spPr>
    <a:gradFill>
      <a:gsLst>
        <a:gs pos="0">
          <a:srgbClr val="5E9EFF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bevel/>
    </a:ln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496" footer="0.31496062000000496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20</xdr:row>
      <xdr:rowOff>76199</xdr:rowOff>
    </xdr:from>
    <xdr:to>
      <xdr:col>6</xdr:col>
      <xdr:colOff>380999</xdr:colOff>
      <xdr:row>36</xdr:row>
      <xdr:rowOff>161924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342900</xdr:colOff>
      <xdr:row>20</xdr:row>
      <xdr:rowOff>104774</xdr:rowOff>
    </xdr:from>
    <xdr:to>
      <xdr:col>15</xdr:col>
      <xdr:colOff>352424</xdr:colOff>
      <xdr:row>36</xdr:row>
      <xdr:rowOff>171450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5"/>
  <sheetViews>
    <sheetView tabSelected="1" topLeftCell="A15" workbookViewId="0">
      <selection activeCell="G41" sqref="G41"/>
    </sheetView>
  </sheetViews>
  <sheetFormatPr defaultRowHeight="15"/>
  <cols>
    <col min="1" max="1" width="55.28515625" customWidth="1"/>
    <col min="2" max="2" width="11" bestFit="1" customWidth="1"/>
    <col min="4" max="4" width="13.42578125" customWidth="1"/>
    <col min="7" max="7" width="13.28515625" bestFit="1" customWidth="1"/>
    <col min="8" max="8" width="8.5703125" customWidth="1"/>
    <col min="12" max="12" width="11.7109375" customWidth="1"/>
  </cols>
  <sheetData>
    <row r="1" spans="1:13" ht="30" customHeight="1">
      <c r="A1" s="46" t="s">
        <v>12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3" s="5" customFormat="1" ht="22.5" customHeight="1" thickBot="1">
      <c r="A2" s="40" t="s">
        <v>37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pans="1:13">
      <c r="A3" s="41" t="s">
        <v>0</v>
      </c>
      <c r="B3" s="43" t="s">
        <v>1</v>
      </c>
      <c r="C3" s="43"/>
      <c r="D3" s="43"/>
      <c r="E3" s="43" t="s">
        <v>2</v>
      </c>
      <c r="F3" s="43"/>
      <c r="G3" s="43"/>
      <c r="H3" s="43" t="s">
        <v>3</v>
      </c>
      <c r="I3" s="43"/>
      <c r="J3" s="43"/>
      <c r="K3" s="43"/>
      <c r="L3" s="43"/>
      <c r="M3" s="44"/>
    </row>
    <row r="4" spans="1:13" ht="27.75" customHeight="1" thickBot="1">
      <c r="A4" s="42"/>
      <c r="B4" s="6" t="s">
        <v>4</v>
      </c>
      <c r="C4" s="6" t="s">
        <v>5</v>
      </c>
      <c r="D4" s="7" t="s">
        <v>6</v>
      </c>
      <c r="E4" s="6" t="s">
        <v>4</v>
      </c>
      <c r="F4" s="6" t="s">
        <v>5</v>
      </c>
      <c r="G4" s="8" t="s">
        <v>6</v>
      </c>
      <c r="H4" s="6" t="s">
        <v>4</v>
      </c>
      <c r="I4" s="6" t="s">
        <v>7</v>
      </c>
      <c r="J4" s="6" t="s">
        <v>5</v>
      </c>
      <c r="K4" s="6" t="s">
        <v>7</v>
      </c>
      <c r="L4" s="8" t="s">
        <v>6</v>
      </c>
      <c r="M4" s="9" t="s">
        <v>7</v>
      </c>
    </row>
    <row r="5" spans="1:13" ht="15.75" thickBot="1">
      <c r="A5" s="1" t="s">
        <v>11</v>
      </c>
      <c r="B5" s="2">
        <v>0</v>
      </c>
      <c r="C5" s="2">
        <v>0</v>
      </c>
      <c r="D5" s="3">
        <v>0</v>
      </c>
      <c r="E5" s="2">
        <v>1.5</v>
      </c>
      <c r="F5" s="2">
        <v>1</v>
      </c>
      <c r="G5" s="3">
        <v>1191</v>
      </c>
      <c r="H5" s="34">
        <v>1.5</v>
      </c>
      <c r="I5" s="4">
        <f>+(H5/H$6)*100</f>
        <v>100</v>
      </c>
      <c r="J5" s="33">
        <v>1</v>
      </c>
      <c r="K5" s="4">
        <f>+(J5/J$6)*100</f>
        <v>100</v>
      </c>
      <c r="L5" s="3">
        <v>1191</v>
      </c>
      <c r="M5" s="4">
        <f>+(L5/L$6)*100</f>
        <v>100</v>
      </c>
    </row>
    <row r="6" spans="1:13" ht="15.75" thickBot="1">
      <c r="A6" s="10" t="s">
        <v>3</v>
      </c>
      <c r="B6" s="11">
        <f t="shared" ref="B6:K6" si="0">SUM(B5:B5)</f>
        <v>0</v>
      </c>
      <c r="C6" s="11">
        <f t="shared" si="0"/>
        <v>0</v>
      </c>
      <c r="D6" s="12">
        <f t="shared" si="0"/>
        <v>0</v>
      </c>
      <c r="E6" s="11">
        <f t="shared" si="0"/>
        <v>1.5</v>
      </c>
      <c r="F6" s="11">
        <f t="shared" si="0"/>
        <v>1</v>
      </c>
      <c r="G6" s="12">
        <f t="shared" si="0"/>
        <v>1191</v>
      </c>
      <c r="H6" s="11">
        <f t="shared" si="0"/>
        <v>1.5</v>
      </c>
      <c r="I6" s="13">
        <f t="shared" si="0"/>
        <v>100</v>
      </c>
      <c r="J6" s="11">
        <f t="shared" si="0"/>
        <v>1</v>
      </c>
      <c r="K6" s="13">
        <f t="shared" si="0"/>
        <v>100</v>
      </c>
      <c r="L6" s="14">
        <f t="shared" ref="L6" si="1">G6+D6</f>
        <v>1191</v>
      </c>
      <c r="M6" s="13">
        <f>SUM(M5:M5)</f>
        <v>100</v>
      </c>
    </row>
    <row r="7" spans="1:13">
      <c r="A7" s="45" t="s">
        <v>10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</row>
    <row r="8" spans="1:13" s="5" customFormat="1" ht="22.5" customHeight="1" thickBot="1">
      <c r="A8" s="40" t="s">
        <v>38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</row>
    <row r="9" spans="1:13">
      <c r="A9" s="41" t="s">
        <v>0</v>
      </c>
      <c r="B9" s="43" t="s">
        <v>1</v>
      </c>
      <c r="C9" s="43"/>
      <c r="D9" s="43"/>
      <c r="E9" s="43" t="s">
        <v>2</v>
      </c>
      <c r="F9" s="43"/>
      <c r="G9" s="43"/>
      <c r="H9" s="43" t="s">
        <v>3</v>
      </c>
      <c r="I9" s="43"/>
      <c r="J9" s="43"/>
      <c r="K9" s="43"/>
      <c r="L9" s="43"/>
      <c r="M9" s="44"/>
    </row>
    <row r="10" spans="1:13" ht="27.75" customHeight="1" thickBot="1">
      <c r="A10" s="42"/>
      <c r="B10" s="6" t="s">
        <v>4</v>
      </c>
      <c r="C10" s="6" t="s">
        <v>5</v>
      </c>
      <c r="D10" s="7" t="s">
        <v>6</v>
      </c>
      <c r="E10" s="6" t="s">
        <v>4</v>
      </c>
      <c r="F10" s="6" t="s">
        <v>5</v>
      </c>
      <c r="G10" s="8" t="s">
        <v>6</v>
      </c>
      <c r="H10" s="6" t="s">
        <v>4</v>
      </c>
      <c r="I10" s="6" t="s">
        <v>7</v>
      </c>
      <c r="J10" s="6" t="s">
        <v>5</v>
      </c>
      <c r="K10" s="6" t="s">
        <v>7</v>
      </c>
      <c r="L10" s="8" t="s">
        <v>6</v>
      </c>
      <c r="M10" s="9" t="s">
        <v>7</v>
      </c>
    </row>
    <row r="11" spans="1:13">
      <c r="A11" s="1" t="s">
        <v>8</v>
      </c>
      <c r="B11" s="2">
        <v>10</v>
      </c>
      <c r="C11" s="2">
        <v>2</v>
      </c>
      <c r="D11" s="3">
        <v>3366</v>
      </c>
      <c r="E11" s="2">
        <v>2</v>
      </c>
      <c r="F11" s="2">
        <v>1</v>
      </c>
      <c r="G11" s="3">
        <v>673.2</v>
      </c>
      <c r="H11" s="2">
        <f>B11+E11</f>
        <v>12</v>
      </c>
      <c r="I11" s="36">
        <f>(H11/H$18)*100</f>
        <v>18.604651162790699</v>
      </c>
      <c r="J11" s="2">
        <f>C11+F11</f>
        <v>3</v>
      </c>
      <c r="K11" s="36">
        <f>(J11/J$18)*100</f>
        <v>17.647058823529413</v>
      </c>
      <c r="L11" s="3">
        <f>D11+G11</f>
        <v>4039.2</v>
      </c>
      <c r="M11" s="36">
        <f>(L11/L$18)*100</f>
        <v>15.92392847005393</v>
      </c>
    </row>
    <row r="12" spans="1:13">
      <c r="A12" s="1" t="s">
        <v>35</v>
      </c>
      <c r="B12" s="2">
        <v>20</v>
      </c>
      <c r="C12" s="2">
        <v>4</v>
      </c>
      <c r="D12" s="3">
        <v>6732</v>
      </c>
      <c r="E12" s="2">
        <v>0</v>
      </c>
      <c r="F12" s="2">
        <v>0</v>
      </c>
      <c r="G12" s="3">
        <v>0</v>
      </c>
      <c r="H12" s="2">
        <f t="shared" ref="H12:H17" si="2">B12+E12</f>
        <v>20</v>
      </c>
      <c r="I12" s="36">
        <f t="shared" ref="I12:I17" si="3">(H12/H$18)*100</f>
        <v>31.007751937984494</v>
      </c>
      <c r="J12" s="2">
        <f t="shared" ref="J12:J17" si="4">C12+F12</f>
        <v>4</v>
      </c>
      <c r="K12" s="36">
        <f t="shared" ref="K12:K17" si="5">(J12/J$18)*100</f>
        <v>23.52941176470588</v>
      </c>
      <c r="L12" s="3">
        <f t="shared" ref="L12:L17" si="6">D12+G12</f>
        <v>6732</v>
      </c>
      <c r="M12" s="36">
        <f t="shared" ref="M12:M17" si="7">(L12/L$18)*100</f>
        <v>26.539880783423222</v>
      </c>
    </row>
    <row r="13" spans="1:13">
      <c r="A13" s="1" t="s">
        <v>9</v>
      </c>
      <c r="B13" s="2">
        <v>0</v>
      </c>
      <c r="C13" s="2">
        <v>0</v>
      </c>
      <c r="D13" s="3">
        <v>0</v>
      </c>
      <c r="E13" s="2">
        <v>4</v>
      </c>
      <c r="F13" s="2">
        <v>2</v>
      </c>
      <c r="G13" s="3">
        <v>1346.4</v>
      </c>
      <c r="H13" s="2">
        <f t="shared" si="2"/>
        <v>4</v>
      </c>
      <c r="I13" s="36">
        <f t="shared" si="3"/>
        <v>6.2015503875968996</v>
      </c>
      <c r="J13" s="2">
        <f t="shared" si="4"/>
        <v>2</v>
      </c>
      <c r="K13" s="36">
        <f t="shared" si="5"/>
        <v>11.76470588235294</v>
      </c>
      <c r="L13" s="3">
        <f t="shared" si="6"/>
        <v>1346.4</v>
      </c>
      <c r="M13" s="36">
        <f t="shared" si="7"/>
        <v>5.307976156684644</v>
      </c>
    </row>
    <row r="14" spans="1:13">
      <c r="A14" s="1" t="s">
        <v>36</v>
      </c>
      <c r="B14" s="2">
        <v>0</v>
      </c>
      <c r="C14" s="2">
        <v>0</v>
      </c>
      <c r="D14" s="3">
        <v>0</v>
      </c>
      <c r="E14" s="2">
        <v>5</v>
      </c>
      <c r="F14" s="2">
        <v>2</v>
      </c>
      <c r="G14" s="3">
        <v>1683</v>
      </c>
      <c r="H14" s="2">
        <f t="shared" si="2"/>
        <v>5</v>
      </c>
      <c r="I14" s="36">
        <f t="shared" si="3"/>
        <v>7.7519379844961236</v>
      </c>
      <c r="J14" s="2">
        <f t="shared" si="4"/>
        <v>2</v>
      </c>
      <c r="K14" s="36">
        <f t="shared" si="5"/>
        <v>11.76470588235294</v>
      </c>
      <c r="L14" s="3">
        <f t="shared" si="6"/>
        <v>1683</v>
      </c>
      <c r="M14" s="36">
        <f t="shared" si="7"/>
        <v>6.6349701958558054</v>
      </c>
    </row>
    <row r="15" spans="1:13">
      <c r="A15" s="1" t="s">
        <v>33</v>
      </c>
      <c r="B15" s="2">
        <v>10</v>
      </c>
      <c r="C15" s="2">
        <v>2</v>
      </c>
      <c r="D15" s="3">
        <v>3366</v>
      </c>
      <c r="E15" s="2">
        <v>9</v>
      </c>
      <c r="F15" s="2">
        <v>2</v>
      </c>
      <c r="G15" s="3">
        <v>5256</v>
      </c>
      <c r="H15" s="2">
        <f t="shared" si="2"/>
        <v>19</v>
      </c>
      <c r="I15" s="36">
        <f t="shared" si="3"/>
        <v>29.457364341085274</v>
      </c>
      <c r="J15" s="2">
        <f t="shared" si="4"/>
        <v>4</v>
      </c>
      <c r="K15" s="36">
        <f t="shared" si="5"/>
        <v>23.52941176470588</v>
      </c>
      <c r="L15" s="3">
        <f t="shared" si="6"/>
        <v>8622</v>
      </c>
      <c r="M15" s="36">
        <f t="shared" si="7"/>
        <v>33.990916832245247</v>
      </c>
    </row>
    <row r="16" spans="1:13">
      <c r="A16" s="1" t="s">
        <v>34</v>
      </c>
      <c r="B16" s="2">
        <v>0</v>
      </c>
      <c r="C16" s="2">
        <v>0</v>
      </c>
      <c r="D16" s="3">
        <v>0</v>
      </c>
      <c r="E16" s="2">
        <v>3</v>
      </c>
      <c r="F16" s="2">
        <v>1</v>
      </c>
      <c r="G16" s="3">
        <v>1752</v>
      </c>
      <c r="H16" s="2">
        <f t="shared" si="2"/>
        <v>3</v>
      </c>
      <c r="I16" s="36">
        <f t="shared" si="3"/>
        <v>4.6511627906976747</v>
      </c>
      <c r="J16" s="2">
        <f t="shared" si="4"/>
        <v>1</v>
      </c>
      <c r="K16" s="36">
        <f t="shared" si="5"/>
        <v>5.8823529411764701</v>
      </c>
      <c r="L16" s="3">
        <f t="shared" si="6"/>
        <v>1752</v>
      </c>
      <c r="M16" s="36">
        <f t="shared" si="7"/>
        <v>6.9069921468445452</v>
      </c>
    </row>
    <row r="17" spans="1:13" ht="15.75" thickBot="1">
      <c r="A17" s="1" t="s">
        <v>11</v>
      </c>
      <c r="B17" s="2">
        <v>0</v>
      </c>
      <c r="C17" s="2">
        <v>0</v>
      </c>
      <c r="D17" s="3">
        <v>0</v>
      </c>
      <c r="E17" s="2">
        <v>1.5</v>
      </c>
      <c r="F17" s="2">
        <v>1</v>
      </c>
      <c r="G17" s="3">
        <v>1191</v>
      </c>
      <c r="H17" s="2">
        <f t="shared" si="2"/>
        <v>1.5</v>
      </c>
      <c r="I17" s="36">
        <f t="shared" si="3"/>
        <v>2.3255813953488373</v>
      </c>
      <c r="J17" s="2">
        <f t="shared" si="4"/>
        <v>1</v>
      </c>
      <c r="K17" s="36">
        <f t="shared" si="5"/>
        <v>5.8823529411764701</v>
      </c>
      <c r="L17" s="3">
        <f t="shared" si="6"/>
        <v>1191</v>
      </c>
      <c r="M17" s="36">
        <f t="shared" si="7"/>
        <v>4.695335414892611</v>
      </c>
    </row>
    <row r="18" spans="1:13" ht="15.75" thickBot="1">
      <c r="A18" s="10" t="s">
        <v>3</v>
      </c>
      <c r="B18" s="35">
        <f t="shared" ref="B18:K18" si="8">SUM(B11:B17)</f>
        <v>40</v>
      </c>
      <c r="C18" s="35">
        <f t="shared" si="8"/>
        <v>8</v>
      </c>
      <c r="D18" s="12">
        <f t="shared" si="8"/>
        <v>13464</v>
      </c>
      <c r="E18" s="35">
        <f t="shared" si="8"/>
        <v>24.5</v>
      </c>
      <c r="F18" s="35">
        <f t="shared" si="8"/>
        <v>9</v>
      </c>
      <c r="G18" s="12">
        <f t="shared" si="8"/>
        <v>11901.6</v>
      </c>
      <c r="H18" s="35">
        <f t="shared" si="8"/>
        <v>64.5</v>
      </c>
      <c r="I18" s="37">
        <f t="shared" si="8"/>
        <v>99.999999999999986</v>
      </c>
      <c r="J18" s="35">
        <f t="shared" si="8"/>
        <v>17</v>
      </c>
      <c r="K18" s="37">
        <f t="shared" si="8"/>
        <v>99.999999999999986</v>
      </c>
      <c r="L18" s="14">
        <f t="shared" ref="L18" si="9">G18+D18</f>
        <v>25365.599999999999</v>
      </c>
      <c r="M18" s="37">
        <f>SUM(M11:M17)</f>
        <v>100</v>
      </c>
    </row>
    <row r="19" spans="1:13">
      <c r="A19" s="45" t="s">
        <v>10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</row>
    <row r="20" spans="1:13" s="5" customFormat="1" ht="22.5" customHeight="1" thickBot="1">
      <c r="A20" s="40" t="s">
        <v>38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</row>
    <row r="21" spans="1:13">
      <c r="A21" s="41" t="s">
        <v>0</v>
      </c>
      <c r="B21" s="43" t="s">
        <v>1</v>
      </c>
      <c r="C21" s="43"/>
      <c r="D21" s="43"/>
      <c r="E21" s="43" t="s">
        <v>2</v>
      </c>
      <c r="F21" s="43"/>
      <c r="G21" s="43"/>
      <c r="H21" s="43" t="s">
        <v>3</v>
      </c>
      <c r="I21" s="43"/>
      <c r="J21" s="43"/>
      <c r="K21" s="43"/>
      <c r="L21" s="43"/>
      <c r="M21" s="44"/>
    </row>
    <row r="22" spans="1:13" ht="27.75" customHeight="1" thickBot="1">
      <c r="A22" s="42"/>
      <c r="B22" s="6" t="s">
        <v>4</v>
      </c>
      <c r="C22" s="6" t="s">
        <v>5</v>
      </c>
      <c r="D22" s="7" t="s">
        <v>6</v>
      </c>
      <c r="E22" s="6" t="s">
        <v>4</v>
      </c>
      <c r="F22" s="6" t="s">
        <v>5</v>
      </c>
      <c r="G22" s="8" t="s">
        <v>6</v>
      </c>
      <c r="H22" s="6" t="s">
        <v>4</v>
      </c>
      <c r="I22" s="6" t="s">
        <v>7</v>
      </c>
      <c r="J22" s="6" t="s">
        <v>5</v>
      </c>
      <c r="K22" s="6" t="s">
        <v>7</v>
      </c>
      <c r="L22" s="8" t="s">
        <v>6</v>
      </c>
      <c r="M22" s="9" t="s">
        <v>7</v>
      </c>
    </row>
    <row r="23" spans="1:13">
      <c r="A23" s="1" t="s">
        <v>8</v>
      </c>
      <c r="B23" s="47">
        <v>16.5</v>
      </c>
      <c r="C23" s="2">
        <v>4</v>
      </c>
      <c r="D23" s="3">
        <v>5049</v>
      </c>
      <c r="E23" s="47">
        <v>0.5</v>
      </c>
      <c r="F23" s="2">
        <v>1</v>
      </c>
      <c r="G23" s="3">
        <v>153</v>
      </c>
      <c r="H23" s="47">
        <f>B23+E23</f>
        <v>17</v>
      </c>
      <c r="I23" s="39">
        <f>(H23/H$34)*100</f>
        <v>16.346153846153847</v>
      </c>
      <c r="J23" s="2">
        <f>C23+F23</f>
        <v>5</v>
      </c>
      <c r="K23" s="39">
        <f>(J23/J$34)*100</f>
        <v>13.157894736842104</v>
      </c>
      <c r="L23" s="38">
        <f>D23+G23</f>
        <v>5202</v>
      </c>
      <c r="M23" s="39">
        <f>(L23/L$34)*100</f>
        <v>10.811653391111873</v>
      </c>
    </row>
    <row r="24" spans="1:13">
      <c r="A24" s="1" t="s">
        <v>9</v>
      </c>
      <c r="B24" s="47">
        <v>22</v>
      </c>
      <c r="C24" s="2">
        <v>4</v>
      </c>
      <c r="D24" s="3">
        <v>8078.4</v>
      </c>
      <c r="E24" s="47">
        <v>5.5</v>
      </c>
      <c r="F24" s="2">
        <v>4</v>
      </c>
      <c r="G24" s="3">
        <v>2717.2</v>
      </c>
      <c r="H24" s="47">
        <f t="shared" ref="H24:H33" si="10">B24+E24</f>
        <v>27.5</v>
      </c>
      <c r="I24" s="39">
        <f t="shared" ref="I24:I33" si="11">(H24/H$34)*100</f>
        <v>26.442307692307693</v>
      </c>
      <c r="J24" s="2">
        <f t="shared" ref="J24:J33" si="12">C24+F24</f>
        <v>8</v>
      </c>
      <c r="K24" s="39">
        <f t="shared" ref="K24:K33" si="13">(J24/J$34)*100</f>
        <v>21.052631578947366</v>
      </c>
      <c r="L24" s="38">
        <f t="shared" ref="L24:L33" si="14">D24+G24</f>
        <v>10795.599999999999</v>
      </c>
      <c r="M24" s="39">
        <f t="shared" ref="M24:M33" si="15">(L24/L$34)*100</f>
        <v>22.437194415433932</v>
      </c>
    </row>
    <row r="25" spans="1:13">
      <c r="A25" s="1" t="s">
        <v>36</v>
      </c>
      <c r="B25" s="47">
        <v>0</v>
      </c>
      <c r="C25" s="2">
        <v>0</v>
      </c>
      <c r="D25" s="3">
        <v>0</v>
      </c>
      <c r="E25" s="47">
        <v>4</v>
      </c>
      <c r="F25" s="2">
        <v>1</v>
      </c>
      <c r="G25" s="3">
        <v>2336</v>
      </c>
      <c r="H25" s="47">
        <f t="shared" si="10"/>
        <v>4</v>
      </c>
      <c r="I25" s="39">
        <f t="shared" si="11"/>
        <v>3.8461538461538463</v>
      </c>
      <c r="J25" s="2">
        <f t="shared" si="12"/>
        <v>1</v>
      </c>
      <c r="K25" s="39">
        <f t="shared" si="13"/>
        <v>2.6315789473684208</v>
      </c>
      <c r="L25" s="38">
        <f t="shared" si="14"/>
        <v>2336</v>
      </c>
      <c r="M25" s="39">
        <f t="shared" si="15"/>
        <v>4.8550600387615024</v>
      </c>
    </row>
    <row r="26" spans="1:13">
      <c r="A26" s="1" t="s">
        <v>41</v>
      </c>
      <c r="B26" s="47">
        <v>11</v>
      </c>
      <c r="C26" s="2">
        <v>11</v>
      </c>
      <c r="D26" s="3">
        <v>4039.2</v>
      </c>
      <c r="E26" s="47">
        <v>0</v>
      </c>
      <c r="F26" s="2">
        <v>0</v>
      </c>
      <c r="G26" s="3">
        <v>0</v>
      </c>
      <c r="H26" s="47">
        <f t="shared" si="10"/>
        <v>11</v>
      </c>
      <c r="I26" s="39">
        <f t="shared" si="11"/>
        <v>10.576923076923077</v>
      </c>
      <c r="J26" s="2">
        <f t="shared" si="12"/>
        <v>11</v>
      </c>
      <c r="K26" s="39">
        <f t="shared" si="13"/>
        <v>28.947368421052634</v>
      </c>
      <c r="L26" s="38">
        <f t="shared" si="14"/>
        <v>4039.2</v>
      </c>
      <c r="M26" s="39">
        <f t="shared" si="15"/>
        <v>8.3949308683927484</v>
      </c>
    </row>
    <row r="27" spans="1:13">
      <c r="A27" s="1" t="s">
        <v>42</v>
      </c>
      <c r="B27" s="47">
        <v>15</v>
      </c>
      <c r="C27" s="2">
        <v>3</v>
      </c>
      <c r="D27" s="3">
        <v>5508</v>
      </c>
      <c r="E27" s="47">
        <v>0</v>
      </c>
      <c r="F27" s="2">
        <v>0</v>
      </c>
      <c r="G27" s="3">
        <v>0</v>
      </c>
      <c r="H27" s="47">
        <f t="shared" si="10"/>
        <v>15</v>
      </c>
      <c r="I27" s="39">
        <f t="shared" si="11"/>
        <v>14.423076923076922</v>
      </c>
      <c r="J27" s="2">
        <f t="shared" si="12"/>
        <v>3</v>
      </c>
      <c r="K27" s="39">
        <f t="shared" si="13"/>
        <v>7.8947368421052628</v>
      </c>
      <c r="L27" s="38">
        <f t="shared" si="14"/>
        <v>5508</v>
      </c>
      <c r="M27" s="39">
        <f t="shared" si="15"/>
        <v>11.447633002353747</v>
      </c>
    </row>
    <row r="28" spans="1:13">
      <c r="A28" s="1" t="s">
        <v>33</v>
      </c>
      <c r="B28" s="47">
        <v>6</v>
      </c>
      <c r="C28" s="2">
        <v>2</v>
      </c>
      <c r="D28" s="3">
        <v>2203.1999999999998</v>
      </c>
      <c r="E28" s="47">
        <v>0</v>
      </c>
      <c r="F28" s="2">
        <v>0</v>
      </c>
      <c r="G28" s="3">
        <v>0</v>
      </c>
      <c r="H28" s="47">
        <f t="shared" si="10"/>
        <v>6</v>
      </c>
      <c r="I28" s="39">
        <f t="shared" si="11"/>
        <v>5.7692307692307692</v>
      </c>
      <c r="J28" s="2">
        <f t="shared" si="12"/>
        <v>2</v>
      </c>
      <c r="K28" s="39">
        <f t="shared" si="13"/>
        <v>5.2631578947368416</v>
      </c>
      <c r="L28" s="38">
        <f t="shared" si="14"/>
        <v>2203.1999999999998</v>
      </c>
      <c r="M28" s="39">
        <f t="shared" si="15"/>
        <v>4.579053200941499</v>
      </c>
    </row>
    <row r="29" spans="1:13">
      <c r="A29" s="1" t="s">
        <v>43</v>
      </c>
      <c r="B29" s="47">
        <v>0</v>
      </c>
      <c r="C29" s="2">
        <v>0</v>
      </c>
      <c r="D29" s="3">
        <v>0</v>
      </c>
      <c r="E29" s="47">
        <v>4</v>
      </c>
      <c r="F29" s="2">
        <v>1</v>
      </c>
      <c r="G29" s="3">
        <v>2336</v>
      </c>
      <c r="H29" s="47">
        <f t="shared" si="10"/>
        <v>4</v>
      </c>
      <c r="I29" s="39">
        <f t="shared" si="11"/>
        <v>3.8461538461538463</v>
      </c>
      <c r="J29" s="2">
        <f t="shared" si="12"/>
        <v>1</v>
      </c>
      <c r="K29" s="39">
        <f t="shared" si="13"/>
        <v>2.6315789473684208</v>
      </c>
      <c r="L29" s="38">
        <f t="shared" si="14"/>
        <v>2336</v>
      </c>
      <c r="M29" s="39">
        <f t="shared" si="15"/>
        <v>4.8550600387615024</v>
      </c>
    </row>
    <row r="30" spans="1:13">
      <c r="A30" s="1" t="s">
        <v>44</v>
      </c>
      <c r="B30" s="47">
        <v>0</v>
      </c>
      <c r="C30" s="2">
        <v>0</v>
      </c>
      <c r="D30" s="3">
        <v>0</v>
      </c>
      <c r="E30" s="47">
        <v>6</v>
      </c>
      <c r="F30" s="2">
        <v>2</v>
      </c>
      <c r="G30" s="3">
        <v>3504</v>
      </c>
      <c r="H30" s="47">
        <f t="shared" si="10"/>
        <v>6</v>
      </c>
      <c r="I30" s="39">
        <f t="shared" si="11"/>
        <v>5.7692307692307692</v>
      </c>
      <c r="J30" s="2">
        <f t="shared" si="12"/>
        <v>2</v>
      </c>
      <c r="K30" s="39">
        <f t="shared" si="13"/>
        <v>5.2631578947368416</v>
      </c>
      <c r="L30" s="38">
        <f t="shared" si="14"/>
        <v>3504</v>
      </c>
      <c r="M30" s="39">
        <f t="shared" si="15"/>
        <v>7.2825900581422536</v>
      </c>
    </row>
    <row r="31" spans="1:13">
      <c r="A31" s="1" t="s">
        <v>45</v>
      </c>
      <c r="B31" s="47">
        <v>0</v>
      </c>
      <c r="C31" s="2">
        <v>0</v>
      </c>
      <c r="D31" s="3">
        <v>0</v>
      </c>
      <c r="E31" s="47">
        <v>6</v>
      </c>
      <c r="F31" s="2">
        <v>2</v>
      </c>
      <c r="G31" s="3">
        <v>7390.75</v>
      </c>
      <c r="H31" s="47">
        <f t="shared" ref="H31:H32" si="16">B31+E31</f>
        <v>6</v>
      </c>
      <c r="I31" s="39">
        <f t="shared" ref="I31:I32" si="17">(H31/H$34)*100</f>
        <v>5.7692307692307692</v>
      </c>
      <c r="J31" s="2">
        <f t="shared" ref="J31:J32" si="18">C31+F31</f>
        <v>2</v>
      </c>
      <c r="K31" s="39">
        <f t="shared" ref="K31:K32" si="19">(J31/J$34)*100</f>
        <v>5.2631578947368416</v>
      </c>
      <c r="L31" s="38">
        <f t="shared" ref="L31:L32" si="20">D31+G31</f>
        <v>7390.75</v>
      </c>
      <c r="M31" s="39">
        <f t="shared" ref="M31:M32" si="21">(L31/L$34)*100</f>
        <v>15.360674221522505</v>
      </c>
    </row>
    <row r="32" spans="1:13">
      <c r="A32" s="1" t="s">
        <v>46</v>
      </c>
      <c r="B32" s="47">
        <v>0</v>
      </c>
      <c r="C32" s="2">
        <v>0</v>
      </c>
      <c r="D32" s="3">
        <v>0</v>
      </c>
      <c r="E32" s="47">
        <v>6</v>
      </c>
      <c r="F32" s="2">
        <v>2</v>
      </c>
      <c r="G32" s="3">
        <v>3924</v>
      </c>
      <c r="H32" s="47">
        <f t="shared" si="16"/>
        <v>6</v>
      </c>
      <c r="I32" s="39">
        <f t="shared" si="17"/>
        <v>5.7692307692307692</v>
      </c>
      <c r="J32" s="2">
        <f t="shared" si="18"/>
        <v>2</v>
      </c>
      <c r="K32" s="39">
        <f t="shared" si="19"/>
        <v>5.2631578947368416</v>
      </c>
      <c r="L32" s="38">
        <f t="shared" si="20"/>
        <v>3924</v>
      </c>
      <c r="M32" s="39">
        <f t="shared" si="21"/>
        <v>8.1555032500428659</v>
      </c>
    </row>
    <row r="33" spans="1:13" ht="15.75" thickBot="1">
      <c r="A33" s="1" t="s">
        <v>47</v>
      </c>
      <c r="B33" s="47">
        <v>0</v>
      </c>
      <c r="C33" s="2">
        <v>0</v>
      </c>
      <c r="D33" s="3">
        <v>0</v>
      </c>
      <c r="E33" s="47">
        <v>1.5</v>
      </c>
      <c r="F33" s="2">
        <v>1</v>
      </c>
      <c r="G33" s="3">
        <v>876</v>
      </c>
      <c r="H33" s="47">
        <f t="shared" si="10"/>
        <v>1.5</v>
      </c>
      <c r="I33" s="39">
        <f t="shared" si="11"/>
        <v>1.4423076923076923</v>
      </c>
      <c r="J33" s="2">
        <f t="shared" si="12"/>
        <v>1</v>
      </c>
      <c r="K33" s="39">
        <f t="shared" si="13"/>
        <v>2.6315789473684208</v>
      </c>
      <c r="L33" s="38">
        <f t="shared" si="14"/>
        <v>876</v>
      </c>
      <c r="M33" s="39">
        <f t="shared" si="15"/>
        <v>1.8206475145355634</v>
      </c>
    </row>
    <row r="34" spans="1:13" ht="15.75" thickBot="1">
      <c r="A34" s="10" t="s">
        <v>3</v>
      </c>
      <c r="B34" s="48">
        <f>SUM(B23:B33)</f>
        <v>70.5</v>
      </c>
      <c r="C34" s="35">
        <f>SUM(C23:C33)</f>
        <v>24</v>
      </c>
      <c r="D34" s="12">
        <f>SUM(D23:D33)</f>
        <v>24877.8</v>
      </c>
      <c r="E34" s="48">
        <f>SUM(E23:E33)</f>
        <v>33.5</v>
      </c>
      <c r="F34" s="35">
        <f>SUM(F23:F33)</f>
        <v>14</v>
      </c>
      <c r="G34" s="12">
        <f>SUM(G23:G33)</f>
        <v>23236.95</v>
      </c>
      <c r="H34" s="48">
        <f>SUM(H23:H33)</f>
        <v>104</v>
      </c>
      <c r="I34" s="12">
        <f>SUM(I23:I33)</f>
        <v>100.00000000000001</v>
      </c>
      <c r="J34" s="35">
        <f>SUM(J23:J33)</f>
        <v>38</v>
      </c>
      <c r="K34" s="12">
        <f>SUM(K23:K33)</f>
        <v>99.999999999999972</v>
      </c>
      <c r="L34" s="12">
        <f>SUM(L23:L33)</f>
        <v>48114.75</v>
      </c>
      <c r="M34" s="12">
        <f>SUM(M23:M33)</f>
        <v>99.999999999999986</v>
      </c>
    </row>
    <row r="35" spans="1:13">
      <c r="A35" s="45" t="s">
        <v>10</v>
      </c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</row>
  </sheetData>
  <sheetProtection password="C76B" sheet="1" objects="1" scenarios="1"/>
  <mergeCells count="19">
    <mergeCell ref="A35:M35"/>
    <mergeCell ref="A19:M19"/>
    <mergeCell ref="B9:D9"/>
    <mergeCell ref="E9:G9"/>
    <mergeCell ref="H9:M9"/>
    <mergeCell ref="A1:M1"/>
    <mergeCell ref="A2:M2"/>
    <mergeCell ref="A7:M7"/>
    <mergeCell ref="A3:A4"/>
    <mergeCell ref="B3:D3"/>
    <mergeCell ref="E3:G3"/>
    <mergeCell ref="H3:M3"/>
    <mergeCell ref="A8:M8"/>
    <mergeCell ref="A9:A10"/>
    <mergeCell ref="A20:M20"/>
    <mergeCell ref="A21:A22"/>
    <mergeCell ref="B21:D21"/>
    <mergeCell ref="E21:G21"/>
    <mergeCell ref="H21:M21"/>
  </mergeCells>
  <pageMargins left="0.51181102362204722" right="0.51181102362204722" top="0.78740157480314965" bottom="0.78740157480314965" header="0.31496062992125984" footer="0.31496062992125984"/>
  <pageSetup paperSize="9" orientation="landscape" r:id="rId1"/>
  <ignoredErrors>
    <ignoredError sqref="L23:L33 J23:J3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E19"/>
  <sheetViews>
    <sheetView workbookViewId="0">
      <pane ySplit="1" topLeftCell="A11" activePane="bottomLeft" state="frozen"/>
      <selection pane="bottomLeft" activeCell="I14" sqref="I14"/>
    </sheetView>
  </sheetViews>
  <sheetFormatPr defaultRowHeight="15"/>
  <cols>
    <col min="1" max="1" width="14.7109375" customWidth="1"/>
    <col min="2" max="2" width="11.5703125" bestFit="1" customWidth="1"/>
    <col min="3" max="4" width="13.28515625" bestFit="1" customWidth="1"/>
    <col min="5" max="5" width="12.5703125" customWidth="1"/>
  </cols>
  <sheetData>
    <row r="1" spans="1:5" ht="36" customHeight="1">
      <c r="A1" s="28" t="s">
        <v>27</v>
      </c>
      <c r="B1" s="29" t="s">
        <v>26</v>
      </c>
      <c r="C1" s="29" t="s">
        <v>25</v>
      </c>
      <c r="D1" s="28" t="s">
        <v>13</v>
      </c>
      <c r="E1" s="29" t="s">
        <v>24</v>
      </c>
    </row>
    <row r="2" spans="1:5">
      <c r="A2" s="24" t="s">
        <v>28</v>
      </c>
      <c r="E2" s="25">
        <v>49607.59</v>
      </c>
    </row>
    <row r="3" spans="1:5">
      <c r="A3" s="26" t="s">
        <v>29</v>
      </c>
      <c r="E3" s="27">
        <v>69156.61</v>
      </c>
    </row>
    <row r="4" spans="1:5">
      <c r="A4" s="24" t="s">
        <v>30</v>
      </c>
      <c r="B4" s="30">
        <v>133</v>
      </c>
      <c r="C4" s="30">
        <v>58</v>
      </c>
      <c r="D4" s="30">
        <v>191</v>
      </c>
      <c r="E4" s="25">
        <v>61008.99</v>
      </c>
    </row>
    <row r="5" spans="1:5">
      <c r="A5" s="26" t="s">
        <v>39</v>
      </c>
      <c r="B5" s="30">
        <v>92.9</v>
      </c>
      <c r="C5" s="30">
        <v>63</v>
      </c>
      <c r="D5" s="30">
        <v>155.80000000000001</v>
      </c>
      <c r="E5" s="27">
        <v>55939.76</v>
      </c>
    </row>
    <row r="6" spans="1:5">
      <c r="A6" t="s">
        <v>32</v>
      </c>
      <c r="B6" s="17">
        <v>0</v>
      </c>
      <c r="C6" s="17">
        <v>1.5</v>
      </c>
      <c r="D6" s="17">
        <f t="shared" ref="D6:D17" si="0">SUM(B6:C6)</f>
        <v>1.5</v>
      </c>
      <c r="E6" s="15">
        <v>1191</v>
      </c>
    </row>
    <row r="7" spans="1:5">
      <c r="A7" t="s">
        <v>31</v>
      </c>
      <c r="B7" s="17">
        <v>40</v>
      </c>
      <c r="C7" s="17">
        <v>24.5</v>
      </c>
      <c r="D7" s="17">
        <f t="shared" si="0"/>
        <v>64.5</v>
      </c>
      <c r="E7" s="15">
        <v>25365.599999999999</v>
      </c>
    </row>
    <row r="8" spans="1:5">
      <c r="A8" s="16" t="s">
        <v>23</v>
      </c>
      <c r="B8" s="17">
        <v>70.5</v>
      </c>
      <c r="C8" s="17">
        <v>33.5</v>
      </c>
      <c r="D8" s="17">
        <f t="shared" si="0"/>
        <v>104</v>
      </c>
      <c r="E8" s="15">
        <v>48114.75</v>
      </c>
    </row>
    <row r="9" spans="1:5">
      <c r="A9" s="16" t="s">
        <v>22</v>
      </c>
      <c r="B9" s="17"/>
      <c r="C9" s="17"/>
      <c r="D9" s="17">
        <f t="shared" si="0"/>
        <v>0</v>
      </c>
      <c r="E9" s="15"/>
    </row>
    <row r="10" spans="1:5">
      <c r="A10" s="16" t="s">
        <v>21</v>
      </c>
      <c r="B10" s="17"/>
      <c r="C10" s="17"/>
      <c r="D10" s="17">
        <f t="shared" si="0"/>
        <v>0</v>
      </c>
      <c r="E10" s="15"/>
    </row>
    <row r="11" spans="1:5">
      <c r="A11" t="s">
        <v>20</v>
      </c>
      <c r="B11" s="17"/>
      <c r="C11" s="17"/>
      <c r="D11" s="17">
        <f t="shared" si="0"/>
        <v>0</v>
      </c>
      <c r="E11" s="15"/>
    </row>
    <row r="12" spans="1:5">
      <c r="A12" t="s">
        <v>19</v>
      </c>
      <c r="B12" s="17"/>
      <c r="C12" s="17"/>
      <c r="D12" s="17">
        <f t="shared" si="0"/>
        <v>0</v>
      </c>
      <c r="E12" s="15"/>
    </row>
    <row r="13" spans="1:5">
      <c r="A13" t="s">
        <v>18</v>
      </c>
      <c r="B13" s="17"/>
      <c r="C13" s="17"/>
      <c r="D13" s="17">
        <f t="shared" si="0"/>
        <v>0</v>
      </c>
      <c r="E13" s="15"/>
    </row>
    <row r="14" spans="1:5">
      <c r="A14" t="s">
        <v>17</v>
      </c>
      <c r="B14" s="17"/>
      <c r="C14" s="17"/>
      <c r="D14" s="17">
        <f t="shared" si="0"/>
        <v>0</v>
      </c>
      <c r="E14" s="15"/>
    </row>
    <row r="15" spans="1:5">
      <c r="A15" t="s">
        <v>16</v>
      </c>
      <c r="B15" s="17"/>
      <c r="C15" s="17"/>
      <c r="D15" s="17">
        <f t="shared" si="0"/>
        <v>0</v>
      </c>
      <c r="E15" s="15"/>
    </row>
    <row r="16" spans="1:5">
      <c r="A16" t="s">
        <v>15</v>
      </c>
      <c r="B16" s="30"/>
      <c r="C16" s="30"/>
      <c r="D16" s="17">
        <f t="shared" si="0"/>
        <v>0</v>
      </c>
      <c r="E16" s="15"/>
    </row>
    <row r="17" spans="1:5">
      <c r="A17" t="s">
        <v>14</v>
      </c>
      <c r="B17" s="30"/>
      <c r="C17" s="30"/>
      <c r="D17" s="17">
        <f t="shared" si="0"/>
        <v>0</v>
      </c>
      <c r="E17" s="15"/>
    </row>
    <row r="18" spans="1:5">
      <c r="A18" s="18" t="s">
        <v>40</v>
      </c>
      <c r="B18" s="31">
        <f>AVERAGE(B6:B17)</f>
        <v>36.833333333333336</v>
      </c>
      <c r="C18" s="31">
        <f>AVERAGE(C6:C17)</f>
        <v>19.833333333333332</v>
      </c>
      <c r="D18" s="32">
        <f>SUM(B18:C18)</f>
        <v>56.666666666666671</v>
      </c>
      <c r="E18" s="19">
        <f>AVERAGE(E6:E17)</f>
        <v>24890.45</v>
      </c>
    </row>
    <row r="19" spans="1:5">
      <c r="A19" s="20" t="s">
        <v>13</v>
      </c>
      <c r="B19" s="21">
        <f>SUM(B6:B18)</f>
        <v>147.33333333333334</v>
      </c>
      <c r="C19" s="21">
        <f>SUM(C6:C18)</f>
        <v>79.333333333333329</v>
      </c>
      <c r="D19" s="22">
        <f>SUM(B19:C19)</f>
        <v>226.66666666666669</v>
      </c>
      <c r="E19" s="23">
        <f>SUM(E6:E18)</f>
        <v>99561.8</v>
      </c>
    </row>
  </sheetData>
  <sheetProtection password="C76B" sheet="1" objects="1" scenarios="1"/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TABELA 19</vt:lpstr>
      <vt:lpstr>GRÁFICO TABELA 19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2013-09-19T19:34:15Z</cp:lastPrinted>
  <dcterms:created xsi:type="dcterms:W3CDTF">2013-04-10T20:02:21Z</dcterms:created>
  <dcterms:modified xsi:type="dcterms:W3CDTF">2015-04-14T21:35:10Z</dcterms:modified>
</cp:coreProperties>
</file>