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8" i="1"/>
  <c r="M80"/>
  <c r="M81"/>
  <c r="M82"/>
  <c r="M84"/>
  <c r="M85"/>
  <c r="M86"/>
  <c r="M88"/>
  <c r="M77"/>
  <c r="K80"/>
  <c r="K81"/>
  <c r="K84"/>
  <c r="K85"/>
  <c r="K88"/>
  <c r="K77"/>
  <c r="J89"/>
  <c r="K79" s="1"/>
  <c r="L89"/>
  <c r="M79" s="1"/>
  <c r="H89"/>
  <c r="I79" s="1"/>
  <c r="I62"/>
  <c r="I63"/>
  <c r="I66"/>
  <c r="I67"/>
  <c r="I70"/>
  <c r="I72"/>
  <c r="K106"/>
  <c r="L73"/>
  <c r="M64" s="1"/>
  <c r="K62"/>
  <c r="K66"/>
  <c r="K72"/>
  <c r="L112"/>
  <c r="M96" s="1"/>
  <c r="J112"/>
  <c r="K96" s="1"/>
  <c r="H112"/>
  <c r="I94" s="1"/>
  <c r="E112"/>
  <c r="F112"/>
  <c r="G112"/>
  <c r="D112"/>
  <c r="C112"/>
  <c r="B112"/>
  <c r="G89"/>
  <c r="F89"/>
  <c r="E89"/>
  <c r="D89"/>
  <c r="C89"/>
  <c r="B89"/>
  <c r="C23" i="4"/>
  <c r="C22"/>
  <c r="D17"/>
  <c r="D18"/>
  <c r="D19"/>
  <c r="D20"/>
  <c r="D21"/>
  <c r="D14"/>
  <c r="D15"/>
  <c r="D16"/>
  <c r="M65" i="1"/>
  <c r="J73"/>
  <c r="K61" s="1"/>
  <c r="H73"/>
  <c r="I61" s="1"/>
  <c r="E73"/>
  <c r="F73"/>
  <c r="G73"/>
  <c r="B73"/>
  <c r="C73"/>
  <c r="D73"/>
  <c r="I104" l="1"/>
  <c r="I88"/>
  <c r="I84"/>
  <c r="I80"/>
  <c r="K70"/>
  <c r="K67"/>
  <c r="K63"/>
  <c r="K69"/>
  <c r="I105"/>
  <c r="I95"/>
  <c r="I77"/>
  <c r="I89" s="1"/>
  <c r="I85"/>
  <c r="I81"/>
  <c r="K68"/>
  <c r="K64"/>
  <c r="M68"/>
  <c r="I71"/>
  <c r="I68"/>
  <c r="I64"/>
  <c r="I109"/>
  <c r="I99"/>
  <c r="I86"/>
  <c r="I82"/>
  <c r="I78"/>
  <c r="K86"/>
  <c r="K82"/>
  <c r="K78"/>
  <c r="K71"/>
  <c r="K65"/>
  <c r="K98"/>
  <c r="I69"/>
  <c r="I65"/>
  <c r="I111"/>
  <c r="I100"/>
  <c r="I87"/>
  <c r="I83"/>
  <c r="K87"/>
  <c r="K83"/>
  <c r="M87"/>
  <c r="M89" s="1"/>
  <c r="M83"/>
  <c r="M105"/>
  <c r="K109"/>
  <c r="K101"/>
  <c r="M109"/>
  <c r="K110"/>
  <c r="K102"/>
  <c r="K94"/>
  <c r="M97"/>
  <c r="I93"/>
  <c r="I107"/>
  <c r="I101"/>
  <c r="I96"/>
  <c r="K105"/>
  <c r="K97"/>
  <c r="M101"/>
  <c r="I108"/>
  <c r="I103"/>
  <c r="I97"/>
  <c r="M110"/>
  <c r="M106"/>
  <c r="M102"/>
  <c r="M98"/>
  <c r="M94"/>
  <c r="K111"/>
  <c r="K107"/>
  <c r="K103"/>
  <c r="K99"/>
  <c r="K95"/>
  <c r="M111"/>
  <c r="M107"/>
  <c r="M103"/>
  <c r="M99"/>
  <c r="M95"/>
  <c r="K93"/>
  <c r="K108"/>
  <c r="K104"/>
  <c r="K100"/>
  <c r="M93"/>
  <c r="M108"/>
  <c r="M104"/>
  <c r="M100"/>
  <c r="M112" s="1"/>
  <c r="I110"/>
  <c r="I106"/>
  <c r="I102"/>
  <c r="I98"/>
  <c r="I112" s="1"/>
  <c r="M69"/>
  <c r="M72"/>
  <c r="M63"/>
  <c r="M70"/>
  <c r="M66"/>
  <c r="M61"/>
  <c r="M71"/>
  <c r="M67"/>
  <c r="M62"/>
  <c r="L57"/>
  <c r="M50" s="1"/>
  <c r="J57"/>
  <c r="H57"/>
  <c r="G57"/>
  <c r="F57"/>
  <c r="E57"/>
  <c r="D57"/>
  <c r="C57"/>
  <c r="B57"/>
  <c r="B13" i="4" s="1"/>
  <c r="D12"/>
  <c r="L42" i="1"/>
  <c r="J42"/>
  <c r="K41" s="1"/>
  <c r="H42"/>
  <c r="G42"/>
  <c r="F42"/>
  <c r="E42"/>
  <c r="D42"/>
  <c r="C42"/>
  <c r="B42"/>
  <c r="I49" l="1"/>
  <c r="I53"/>
  <c r="I48"/>
  <c r="I52"/>
  <c r="I54"/>
  <c r="I47"/>
  <c r="I51"/>
  <c r="I56"/>
  <c r="I46"/>
  <c r="I50"/>
  <c r="I55"/>
  <c r="K49"/>
  <c r="K53"/>
  <c r="K48"/>
  <c r="K52"/>
  <c r="K56"/>
  <c r="K47"/>
  <c r="K51"/>
  <c r="K55"/>
  <c r="K46"/>
  <c r="K50"/>
  <c r="K54"/>
  <c r="K89"/>
  <c r="K112"/>
  <c r="M73"/>
  <c r="M33"/>
  <c r="M41"/>
  <c r="B23" i="4"/>
  <c r="B22"/>
  <c r="D22" s="1"/>
  <c r="D13"/>
  <c r="M48" i="1"/>
  <c r="M52"/>
  <c r="M56"/>
  <c r="M54"/>
  <c r="E13" i="4"/>
  <c r="E23" s="1"/>
  <c r="M49" i="1"/>
  <c r="M53"/>
  <c r="M47"/>
  <c r="M51"/>
  <c r="M55"/>
  <c r="M46"/>
  <c r="K33"/>
  <c r="I32"/>
  <c r="K36"/>
  <c r="K40"/>
  <c r="M31"/>
  <c r="M39"/>
  <c r="K32"/>
  <c r="I39"/>
  <c r="M38"/>
  <c r="I30"/>
  <c r="I38"/>
  <c r="I34"/>
  <c r="K39"/>
  <c r="K35"/>
  <c r="K31"/>
  <c r="I35"/>
  <c r="M35"/>
  <c r="I41"/>
  <c r="I37"/>
  <c r="I33"/>
  <c r="K30"/>
  <c r="K38"/>
  <c r="K34"/>
  <c r="I31"/>
  <c r="M30"/>
  <c r="M34"/>
  <c r="I40"/>
  <c r="I36"/>
  <c r="K37"/>
  <c r="M40"/>
  <c r="M36"/>
  <c r="M32"/>
  <c r="M37"/>
  <c r="L26"/>
  <c r="M13" s="1"/>
  <c r="J26"/>
  <c r="K11" s="1"/>
  <c r="H26"/>
  <c r="I15" s="1"/>
  <c r="G26"/>
  <c r="F26"/>
  <c r="E26"/>
  <c r="D26"/>
  <c r="C26"/>
  <c r="B26"/>
  <c r="K57" l="1"/>
  <c r="M57"/>
  <c r="K73"/>
  <c r="I73"/>
  <c r="I57"/>
  <c r="M42"/>
  <c r="I42"/>
  <c r="M12"/>
  <c r="K42"/>
  <c r="I18"/>
  <c r="M20"/>
  <c r="M22"/>
  <c r="M15"/>
  <c r="M23"/>
  <c r="M16"/>
  <c r="M11"/>
  <c r="M18"/>
  <c r="K15"/>
  <c r="K25"/>
  <c r="K21"/>
  <c r="K13"/>
  <c r="I22"/>
  <c r="K22"/>
  <c r="K14"/>
  <c r="I11"/>
  <c r="K17"/>
  <c r="I14"/>
  <c r="K18"/>
  <c r="M24"/>
  <c r="M19"/>
  <c r="M14"/>
  <c r="I25"/>
  <c r="I21"/>
  <c r="I17"/>
  <c r="I13"/>
  <c r="I24"/>
  <c r="I20"/>
  <c r="I16"/>
  <c r="I12"/>
  <c r="K24"/>
  <c r="K20"/>
  <c r="K16"/>
  <c r="K12"/>
  <c r="I23"/>
  <c r="I19"/>
  <c r="K23"/>
  <c r="K19"/>
  <c r="M25"/>
  <c r="M21"/>
  <c r="M17"/>
  <c r="L7"/>
  <c r="M5" s="1"/>
  <c r="J7"/>
  <c r="K5" s="1"/>
  <c r="I6"/>
  <c r="H7"/>
  <c r="I5" s="1"/>
  <c r="G7"/>
  <c r="F7"/>
  <c r="E7"/>
  <c r="D7"/>
  <c r="C7"/>
  <c r="B7"/>
  <c r="M6" l="1"/>
  <c r="M7" s="1"/>
  <c r="I7"/>
  <c r="M26"/>
  <c r="I26"/>
  <c r="K6"/>
  <c r="K7" s="1"/>
  <c r="K26"/>
  <c r="D11" i="4"/>
  <c r="D10" l="1"/>
  <c r="D23" s="1"/>
  <c r="E22"/>
</calcChain>
</file>

<file path=xl/sharedStrings.xml><?xml version="1.0" encoding="utf-8"?>
<sst xmlns="http://schemas.openxmlformats.org/spreadsheetml/2006/main" count="238" uniqueCount="81">
  <si>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</si>
  <si>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</si>
  <si>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</si>
  <si>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</si>
  <si>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</si>
  <si>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</si>
  <si>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</si>
  <si>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</si>
  <si>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</si>
  <si>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</si>
  <si>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</si>
  <si>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</si>
  <si>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</si>
  <si>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</si>
  <si>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</si>
  <si>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</si>
  <si>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</si>
  <si>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</si>
  <si>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</si>
  <si>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</si>
  <si>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</si>
  <si>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</si>
  <si>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</si>
  <si>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</si>
  <si>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</si>
  <si>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</si>
  <si>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</si>
  <si>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</si>
  <si>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</si>
  <si>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</si>
  <si>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</si>
  <si>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</si>
  <si>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</si>
  <si>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Méd. 2017</t>
  </si>
  <si>
    <t>Méd./Mês 2018</t>
  </si>
  <si>
    <t xml:space="preserve">DIR. DE CONTR. DOS MUNICÍPIOS - DMU </t>
  </si>
  <si>
    <t xml:space="preserve">DIRETORIA DE ATIVIDADES ESPECIAIS - DAE </t>
  </si>
  <si>
    <t>Mês: Jan / 2019</t>
  </si>
  <si>
    <t>Mês: Fev / 2019</t>
  </si>
  <si>
    <t xml:space="preserve">DIR. DE ADM. E FINANÇAS - DAF </t>
  </si>
  <si>
    <t xml:space="preserve">DIR. DE CONTR. ADM. ESTADUAL - DCE </t>
  </si>
  <si>
    <t xml:space="preserve">DIRETORIA DE CONTROLE DE LICITAÇÕES E CONTRATAÇÕES - DLC </t>
  </si>
  <si>
    <t xml:space="preserve">DIRETORIA DE GESTÃO DE PESSOAS (DGP) - DGP </t>
  </si>
  <si>
    <t xml:space="preserve">DIRETORIA DE INFORMÁTICA - DIN </t>
  </si>
  <si>
    <t xml:space="preserve">DIRETORIA GERAL DE CONTROLE EXTERNO (DGCE) - DGCE </t>
  </si>
  <si>
    <t xml:space="preserve">GAB. DO PRESIDENTE - GAP </t>
  </si>
  <si>
    <t>Méd. 2018</t>
  </si>
  <si>
    <t>Mês: Mar / 2019</t>
  </si>
  <si>
    <t xml:space="preserve">CONSULTORIA GERAL - COG </t>
  </si>
  <si>
    <t xml:space="preserve">GAB. AUDIT SABRINA NUNES IOCKEN </t>
  </si>
  <si>
    <t xml:space="preserve">GAB AUD. GERSON DOS SANTOS SICCA </t>
  </si>
  <si>
    <t>GAB WILSON ROGÉRIO WAN DALL</t>
  </si>
  <si>
    <t>GAB ADIRCÉLIO M. F. JUNIOR</t>
  </si>
  <si>
    <t>GAB HERNEUS DE NADAL</t>
  </si>
  <si>
    <t>GAB LUIZ EDUARDO CHEREM</t>
  </si>
  <si>
    <t>GAB JOSE NEI A. ASCARI</t>
  </si>
  <si>
    <t>DIRETORIA GERAL DE CONTROLE EXTERNO (DGCE)</t>
  </si>
  <si>
    <t xml:space="preserve">DIRETORIA GERAL DE PLANEJAMENTO E ADMINISTRAÇÃO (DGPA) </t>
  </si>
  <si>
    <t>Mês: Abr / 2019</t>
  </si>
  <si>
    <t xml:space="preserve">DIR. DE PLANEJ. E PROJ. ESPECIAIS - DPE </t>
  </si>
  <si>
    <t xml:space="preserve">DIRETORIA GERAL DE PLANEJAMENTO E ADMINISTRAÇÃO (DGPA) - DGPA </t>
  </si>
  <si>
    <t xml:space="preserve">GAB AUD. GERSON DOS SANTOS SICCA - GAB AUDITOR GERSON DOS SANTOS SICCA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</si>
  <si>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</si>
  <si>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</si>
  <si>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Cons. Adircelio M. F. Junior - GAC Adircelio de M. F. Junior </t>
  </si>
  <si>
    <t>Mês: Mai / 2019</t>
  </si>
  <si>
    <t xml:space="preserve">DIRETORIA DE CONTROLE DE CONTAS DE GOVERNO (DCG) - DCG </t>
  </si>
  <si>
    <t xml:space="preserve">PRESIDÊNCIA (GAP) - ICON - ICON </t>
  </si>
  <si>
    <t>Mês: Jun / 2019</t>
  </si>
  <si>
    <t>Mês: Jul / 2019</t>
  </si>
  <si>
    <t xml:space="preserve">DIRETORIA DE ATOS DE PESSOAL (DAP) - DAP </t>
  </si>
  <si>
    <t xml:space="preserve">DIRETORIA DE CONTAS DE GESTÃO (DGE) - DGE </t>
  </si>
  <si>
    <t xml:space="preserve">DIRETORIA DE CONTAS DE GOVERNO (DGO) - DGO </t>
  </si>
  <si>
    <t xml:space="preserve">DIRETORIA DE EMPRESAS E ENTIDADES CONGÊNERES (DEC) - DEC </t>
  </si>
  <si>
    <t xml:space="preserve">DIRETORIA DE INFORMAÇÕES ESTRATÉGICAS (DIE) - DIE </t>
  </si>
  <si>
    <t xml:space="preserve">DIRETORIA DE TECNOLOGIA DA INFORMAÇÃO (DTI) - DTI </t>
  </si>
  <si>
    <t xml:space="preserve">Gab - Wilson Rogério Wan Dall - GAC Wilson Rogério Wan Dal </t>
  </si>
  <si>
    <t xml:space="preserve">Gab Conselheiro José Nei A Ascari - GAC José Nei A Ascari </t>
  </si>
  <si>
    <t xml:space="preserve">PRESIDÊNCIA (GAP) - ACOM - ACOM </t>
  </si>
  <si>
    <t xml:space="preserve">DIRETORIA DE CONTAS DE GESTÃO (DGE) - DGCE </t>
  </si>
  <si>
    <t xml:space="preserve">SECRETARIA GERAL - SEG 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</si>
</sst>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EAEA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  <border diagonalUp="1" diagonalDown="1">
      <left/>
      <right/>
      <top style="medium">
        <color rgb="FFC00000"/>
      </top>
      <bottom style="medium">
        <color rgb="FFC00000"/>
      </bottom>
      <diagonal style="hair">
        <color rgb="FFC00000"/>
      </diagonal>
    </border>
    <border diagonalUp="1" diagonalDown="1">
      <left/>
      <right style="thin">
        <color rgb="FFC00000"/>
      </right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 style="thin">
        <color rgb="FFC00000"/>
      </left>
      <right/>
      <top style="medium">
        <color rgb="FFC00000"/>
      </top>
      <bottom style="thin">
        <color rgb="FFC00000"/>
      </bottom>
      <diagonal style="hair">
        <color rgb="FFC00000"/>
      </diagonal>
    </border>
    <border diagonalUp="1" diagonalDown="1">
      <left/>
      <right style="thin">
        <color rgb="FFC00000"/>
      </right>
      <top style="thin">
        <color rgb="FFC00000"/>
      </top>
      <bottom/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 style="thin">
        <color rgb="FFC00000"/>
      </top>
      <bottom/>
      <diagonal style="hair">
        <color rgb="FFC00000"/>
      </diagonal>
    </border>
    <border diagonalUp="1" diagonalDown="1">
      <left style="thin">
        <color rgb="FFC00000"/>
      </left>
      <right/>
      <top style="thin">
        <color rgb="FFC00000"/>
      </top>
      <bottom/>
      <diagonal style="hair">
        <color rgb="FFC00000"/>
      </diagonal>
    </border>
    <border diagonalUp="1" diagonalDown="1">
      <left/>
      <right/>
      <top/>
      <bottom/>
      <diagonal style="hair">
        <color rgb="FFC00000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rgb="FFC00000"/>
      </diagonal>
    </border>
    <border diagonalUp="1" diagonalDown="1">
      <left/>
      <right style="thin">
        <color rgb="FFC00000"/>
      </right>
      <top/>
      <bottom style="medium">
        <color rgb="FFC00000"/>
      </bottom>
      <diagonal style="hair">
        <color rgb="FFC00000"/>
      </diagonal>
    </border>
    <border diagonalUp="1" diagonalDown="1">
      <left style="thin">
        <color rgb="FFC00000"/>
      </left>
      <right style="thin">
        <color rgb="FFC00000"/>
      </right>
      <top/>
      <bottom style="medium">
        <color rgb="FFC00000"/>
      </bottom>
      <diagonal style="hair">
        <color rgb="FFC00000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43" fontId="3" fillId="5" borderId="14" xfId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2" fillId="7" borderId="16" xfId="0" applyNumberFormat="1" applyFont="1" applyFill="1" applyBorder="1" applyAlignment="1">
      <alignment horizontal="center" vertical="center"/>
    </xf>
    <xf numFmtId="164" fontId="2" fillId="7" borderId="17" xfId="0" applyNumberFormat="1" applyFont="1" applyFill="1" applyBorder="1" applyAlignment="1">
      <alignment horizontal="center"/>
    </xf>
    <xf numFmtId="43" fontId="2" fillId="7" borderId="17" xfId="1" applyFont="1" applyFill="1" applyBorder="1" applyAlignment="1">
      <alignment horizontal="center"/>
    </xf>
    <xf numFmtId="2" fontId="2" fillId="7" borderId="17" xfId="1" applyNumberFormat="1" applyFont="1" applyFill="1" applyBorder="1" applyAlignment="1">
      <alignment horizontal="center"/>
    </xf>
    <xf numFmtId="164" fontId="2" fillId="7" borderId="17" xfId="0" applyNumberFormat="1" applyFont="1" applyFill="1" applyBorder="1" applyAlignment="1">
      <alignment horizontal="right" indent="1"/>
    </xf>
    <xf numFmtId="0" fontId="0" fillId="0" borderId="12" xfId="0" applyNumberFormat="1" applyFont="1" applyFill="1" applyBorder="1" applyAlignment="1"/>
    <xf numFmtId="0" fontId="0" fillId="0" borderId="12" xfId="2" applyNumberFormat="1" applyFont="1" applyFill="1" applyBorder="1" applyAlignment="1"/>
    <xf numFmtId="0" fontId="0" fillId="10" borderId="12" xfId="2" applyNumberFormat="1" applyFont="1" applyFill="1" applyBorder="1" applyAlignment="1"/>
    <xf numFmtId="2" fontId="0" fillId="10" borderId="12" xfId="3" applyNumberFormat="1" applyFont="1" applyFill="1" applyBorder="1"/>
    <xf numFmtId="2" fontId="0" fillId="10" borderId="12" xfId="0" applyNumberFormat="1" applyFill="1" applyBorder="1"/>
    <xf numFmtId="43" fontId="0" fillId="10" borderId="12" xfId="0" applyNumberFormat="1" applyFill="1" applyBorder="1"/>
    <xf numFmtId="4" fontId="0" fillId="0" borderId="12" xfId="2" applyNumberFormat="1" applyFont="1" applyFill="1" applyBorder="1" applyAlignment="1"/>
    <xf numFmtId="4" fontId="0" fillId="10" borderId="12" xfId="2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12" xfId="0" applyNumberForma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/>
    </xf>
    <xf numFmtId="0" fontId="2" fillId="5" borderId="19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 wrapText="1"/>
    </xf>
    <xf numFmtId="43" fontId="3" fillId="5" borderId="23" xfId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0" fillId="0" borderId="25" xfId="0" applyNumberFormat="1" applyFont="1" applyFill="1" applyBorder="1" applyAlignment="1"/>
    <xf numFmtId="0" fontId="0" fillId="0" borderId="26" xfId="2" applyNumberFormat="1" applyFont="1" applyFill="1" applyBorder="1" applyAlignment="1"/>
    <xf numFmtId="0" fontId="0" fillId="10" borderId="26" xfId="2" applyNumberFormat="1" applyFont="1" applyFill="1" applyBorder="1" applyAlignment="1"/>
    <xf numFmtId="2" fontId="0" fillId="10" borderId="26" xfId="3" applyNumberFormat="1" applyFont="1" applyFill="1" applyBorder="1"/>
    <xf numFmtId="2" fontId="0" fillId="10" borderId="26" xfId="0" applyNumberFormat="1" applyFill="1" applyBorder="1"/>
    <xf numFmtId="43" fontId="0" fillId="10" borderId="26" xfId="0" applyNumberFormat="1" applyFill="1" applyBorder="1"/>
    <xf numFmtId="4" fontId="0" fillId="0" borderId="26" xfId="2" applyNumberFormat="1" applyFont="1" applyFill="1" applyBorder="1" applyAlignment="1"/>
    <xf numFmtId="4" fontId="0" fillId="10" borderId="26" xfId="2" applyNumberFormat="1" applyFont="1" applyFill="1" applyBorder="1" applyAlignment="1"/>
    <xf numFmtId="0" fontId="2" fillId="7" borderId="27" xfId="0" applyNumberFormat="1" applyFont="1" applyFill="1" applyBorder="1" applyAlignment="1">
      <alignment horizontal="center" vertical="center"/>
    </xf>
    <xf numFmtId="2" fontId="2" fillId="7" borderId="28" xfId="1" applyNumberFormat="1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Junho/</a:t>
            </a:r>
            <a:r>
              <a:rPr lang="en-US" sz="1000" b="0" i="1" baseline="0"/>
              <a:t> 2019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19'!$B$10:$B$22</c:f>
              <c:numCache>
                <c:formatCode>0.0</c:formatCode>
                <c:ptCount val="13"/>
                <c:pt idx="0">
                  <c:v>0</c:v>
                </c:pt>
                <c:pt idx="1">
                  <c:v>64</c:v>
                </c:pt>
                <c:pt idx="2">
                  <c:v>46.5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12">
                  <c:v>21.416666666666668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5-4059-A797-927107338A97}"/>
            </c:ext>
          </c:extLst>
        </c:ser>
        <c:ser>
          <c:idx val="1"/>
          <c:order val="1"/>
          <c:tx>
            <c:v>Outros fins</c:v>
          </c:tx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19'!$C$10:$C$22</c:f>
              <c:numCache>
                <c:formatCode>0.0</c:formatCode>
                <c:ptCount val="13"/>
                <c:pt idx="0">
                  <c:v>14</c:v>
                </c:pt>
                <c:pt idx="1">
                  <c:v>49.5</c:v>
                </c:pt>
                <c:pt idx="2">
                  <c:v>57.5</c:v>
                </c:pt>
                <c:pt idx="3">
                  <c:v>42.5</c:v>
                </c:pt>
                <c:pt idx="4">
                  <c:v>110</c:v>
                </c:pt>
                <c:pt idx="5">
                  <c:v>99</c:v>
                </c:pt>
                <c:pt idx="12">
                  <c:v>62.083333333333336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25-4059-A797-927107338A97}"/>
            </c:ext>
          </c:extLst>
        </c:ser>
        <c:marker val="1"/>
        <c:axId val="83168256"/>
        <c:axId val="83178240"/>
      </c:lineChart>
      <c:catAx>
        <c:axId val="8316825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3178240"/>
        <c:crosses val="autoZero"/>
        <c:auto val="1"/>
        <c:lblAlgn val="ctr"/>
        <c:lblOffset val="100"/>
      </c:catAx>
      <c:valAx>
        <c:axId val="83178240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3168256"/>
        <c:crosses val="autoZero"/>
        <c:crossBetween val="between"/>
      </c:valAx>
      <c:spPr>
        <a:solidFill>
          <a:sysClr val="window" lastClr="FFFFFF"/>
        </a:solidFill>
        <a:ln>
          <a:solidFill>
            <a:srgbClr val="FF0000"/>
          </a:solidFill>
        </a:ln>
      </c:spPr>
    </c:plotArea>
    <c:legend>
      <c:legendPos val="b"/>
      <c:layout/>
    </c:legend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</a:t>
            </a:r>
            <a:r>
              <a:rPr lang="pt-BR" sz="1000" b="0" i="1" baseline="0"/>
              <a:t> Junho</a:t>
            </a:r>
            <a:r>
              <a:rPr lang="pt-BR" sz="1000" b="0" i="1"/>
              <a:t>/ 2019</a:t>
            </a:r>
          </a:p>
        </c:rich>
      </c:tx>
      <c:layout>
        <c:manualLayout>
          <c:xMode val="edge"/>
          <c:yMode val="edge"/>
          <c:x val="0.29776470268917277"/>
          <c:y val="3.7996147658962032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solidFill>
          <a:sysClr val="window" lastClr="FFFFFF"/>
        </a:solidFill>
      </c:spPr>
    </c:backWall>
    <c:plotArea>
      <c:layout>
        <c:manualLayout>
          <c:layoutTarget val="inner"/>
          <c:xMode val="edge"/>
          <c:yMode val="edge"/>
          <c:x val="0.14082099345029336"/>
          <c:y val="0.20607860291973307"/>
          <c:w val="0.83058900719641182"/>
          <c:h val="0.6764489732901211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1.0396158748376102E-2"/>
                  <c:y val="-1.527013780653489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2-4863-9986-221BAB430905}"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2-4863-9986-221BAB430905}"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7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2-4863-9986-221BAB430905}"/>
                </c:ext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2-4863-9986-221BAB430905}"/>
                </c:ext>
              </c:extLst>
            </c:dLbl>
            <c:dLbl>
              <c:idx val="4"/>
              <c:layout>
                <c:manualLayout>
                  <c:x val="5.1979770477766085E-3"/>
                  <c:y val="0.1741628984844655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B2-4863-9986-221BAB430905}"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2-4863-9986-221BAB430905}"/>
                </c:ext>
              </c:extLst>
            </c:dLbl>
            <c:dLbl>
              <c:idx val="6"/>
              <c:layout>
                <c:manualLayout>
                  <c:x val="2.5990908502996892E-3"/>
                  <c:y val="-7.555199963013897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2-4863-9986-221BAB430905}"/>
                </c:ext>
              </c:extLst>
            </c:dLbl>
            <c:dLbl>
              <c:idx val="7"/>
              <c:layout>
                <c:manualLayout>
                  <c:x val="2.5990908502997352E-3"/>
                  <c:y val="0.1780496590977685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2-4863-9986-221BAB430905}"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2-4863-9986-221BAB430905}"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8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2-4863-9986-221BAB430905}"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2-4863-9986-221BAB430905}"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42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2-4863-9986-221BAB430905}"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2-4863-9986-221BAB430905}"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4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2-4863-9986-221BAB430905}"/>
                </c:ext>
              </c:extLst>
            </c:dLbl>
            <c:dLbl>
              <c:idx val="14"/>
              <c:layout>
                <c:manualLayout>
                  <c:x val="5.1981817005993794E-3"/>
                  <c:y val="0.1916411209384218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B2-4863-9986-221BAB430905}"/>
                </c:ext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B2-4863-9986-221BAB430905}"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B2-4863-9986-221BAB430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TABELA 19'!$A$10:$A$22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19'!$E$10:$E$22</c:f>
              <c:numCache>
                <c:formatCode>_-* #,##0.00_-;\-* #,##0.00_-;_-* "-"??_-;_-@_-</c:formatCode>
                <c:ptCount val="13"/>
                <c:pt idx="0">
                  <c:v>9688</c:v>
                </c:pt>
                <c:pt idx="1">
                  <c:v>77257.72</c:v>
                </c:pt>
                <c:pt idx="2">
                  <c:v>71720.100000000006</c:v>
                </c:pt>
                <c:pt idx="3">
                  <c:v>28974.400000000001</c:v>
                </c:pt>
                <c:pt idx="4">
                  <c:v>88027.55</c:v>
                </c:pt>
                <c:pt idx="5">
                  <c:v>63798.3</c:v>
                </c:pt>
                <c:pt idx="12">
                  <c:v>56577.678333333337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AB2-4863-9986-221BAB430905}"/>
            </c:ext>
          </c:extLst>
        </c:ser>
        <c:shape val="cylinder"/>
        <c:axId val="83841792"/>
        <c:axId val="83843328"/>
        <c:axId val="0"/>
      </c:bar3DChart>
      <c:catAx>
        <c:axId val="8384179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83843328"/>
        <c:crosses val="autoZero"/>
        <c:auto val="1"/>
        <c:lblAlgn val="ctr"/>
        <c:lblOffset val="100"/>
      </c:catAx>
      <c:valAx>
        <c:axId val="8384332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3841792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2667000</xdr:colOff>
      <xdr:row>75</xdr:row>
      <xdr:rowOff>214312</xdr:rowOff>
    </xdr:from>
    <xdr:ext cx="5953125" cy="1690688"/>
    <xdr:sp macro="" textlink="">
      <xdr:nvSpPr>
        <xdr:cNvPr id="2" name="CaixaDeTexto 1"/>
        <xdr:cNvSpPr txBox="1"/>
      </xdr:nvSpPr>
      <xdr:spPr>
        <a:xfrm>
          <a:off x="2667000" y="16573500"/>
          <a:ext cx="5953125" cy="1690688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2000"/>
            <a:t>Devido ao</a:t>
          </a:r>
          <a:r>
            <a:rPr lang="pt-BR" sz="2000" baseline="0"/>
            <a:t> conteúdo da resolução TC 149/2019, que alterou  a estrutura funcional do Tribunal de Contas, não foi possível precisar a quantidade de diárias por centro de custo no mês de Junho.</a:t>
          </a:r>
          <a:endParaRPr lang="pt-BR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438149</xdr:colOff>
      <xdr:row>0</xdr:row>
      <xdr:rowOff>47623</xdr:rowOff>
    </xdr:from>
    <xdr:to>
      <xdr:col>15</xdr:col>
      <xdr:colOff>533400</xdr:colOff>
      <xdr:row>23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28575</xdr:rowOff>
    </xdr:from>
    <xdr:to>
      <xdr:col>6</xdr:col>
      <xdr:colOff>304799</xdr:colOff>
      <xdr:row>23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3"/>
  <sheetViews>
    <sheetView tabSelected="1" topLeftCell="A68" zoomScale="80" zoomScaleNormal="80" workbookViewId="0">
      <selection activeCell="O81" sqref="O81"/>
    </sheetView>
  </sheetViews>
  <sheetFormatPr defaultRowHeight="15"/>
  <cols>
    <col min="1" max="1" width="66.5703125" bestFit="1" customWidth="1"/>
    <col min="2" max="2" width="11" bestFit="1" customWidth="1"/>
    <col min="4" max="4" width="13.42578125" customWidth="1"/>
    <col min="5" max="5" width="9.28515625" bestFit="1" customWidth="1"/>
    <col min="7" max="7" width="13.28515625" bestFit="1" customWidth="1"/>
    <col min="8" max="8" width="8.5703125" customWidth="1"/>
    <col min="9" max="9" width="9.28515625" bestFit="1" customWidth="1"/>
    <col min="10" max="10" width="13.28515625" bestFit="1" customWidth="1"/>
    <col min="11" max="11" width="11" bestFit="1" customWidth="1"/>
    <col min="12" max="12" width="12.85546875" bestFit="1" customWidth="1"/>
    <col min="13" max="13" width="11.85546875" bestFit="1" customWidth="1"/>
    <col min="17" max="17" width="0" hidden="1" customWidth="1"/>
  </cols>
  <sheetData>
    <row r="1" spans="1:13" ht="30" customHeight="1">
      <c r="A1" s="59" t="s">
        <v>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s="1" customFormat="1" ht="22.5" customHeight="1" thickBot="1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>
      <c r="A3" s="54" t="s">
        <v>0</v>
      </c>
      <c r="B3" s="56" t="s">
        <v>1</v>
      </c>
      <c r="C3" s="56"/>
      <c r="D3" s="56"/>
      <c r="E3" s="56" t="s">
        <v>2</v>
      </c>
      <c r="F3" s="56"/>
      <c r="G3" s="56"/>
      <c r="H3" s="56" t="s">
        <v>3</v>
      </c>
      <c r="I3" s="56"/>
      <c r="J3" s="56"/>
      <c r="K3" s="56"/>
      <c r="L3" s="56"/>
      <c r="M3" s="57"/>
    </row>
    <row r="4" spans="1:13" ht="39" thickBot="1">
      <c r="A4" s="58"/>
      <c r="B4" s="2" t="s">
        <v>4</v>
      </c>
      <c r="C4" s="2" t="s">
        <v>5</v>
      </c>
      <c r="D4" s="3" t="s">
        <v>6</v>
      </c>
      <c r="E4" s="2" t="s">
        <v>4</v>
      </c>
      <c r="F4" s="2" t="s">
        <v>5</v>
      </c>
      <c r="G4" s="4" t="s">
        <v>6</v>
      </c>
      <c r="H4" s="2" t="s">
        <v>4</v>
      </c>
      <c r="I4" s="2" t="s">
        <v>7</v>
      </c>
      <c r="J4" s="2" t="s">
        <v>5</v>
      </c>
      <c r="K4" s="2" t="s">
        <v>7</v>
      </c>
      <c r="L4" s="4" t="s">
        <v>6</v>
      </c>
      <c r="M4" s="5" t="s">
        <v>7</v>
      </c>
    </row>
    <row r="5" spans="1:13">
      <c r="A5" s="27" t="s">
        <v>35</v>
      </c>
      <c r="B5" s="32">
        <v>0</v>
      </c>
      <c r="C5" s="28">
        <v>0</v>
      </c>
      <c r="D5" s="29">
        <v>0</v>
      </c>
      <c r="E5" s="32">
        <v>12</v>
      </c>
      <c r="F5" s="28">
        <v>4</v>
      </c>
      <c r="G5" s="29">
        <v>8304</v>
      </c>
      <c r="H5" s="45">
        <v>12</v>
      </c>
      <c r="I5" s="46">
        <f>(H5/H$7)*100</f>
        <v>85.714285714285708</v>
      </c>
      <c r="J5" s="45">
        <v>4</v>
      </c>
      <c r="K5" s="47">
        <f>(J5/J$7)*100</f>
        <v>80</v>
      </c>
      <c r="L5" s="45">
        <v>8304</v>
      </c>
      <c r="M5" s="25">
        <f>(L5/L$7)*100</f>
        <v>85.714285714285708</v>
      </c>
    </row>
    <row r="6" spans="1:13" ht="15.75" thickBot="1">
      <c r="A6" s="27" t="s">
        <v>36</v>
      </c>
      <c r="B6" s="32">
        <v>0</v>
      </c>
      <c r="C6" s="28">
        <v>0</v>
      </c>
      <c r="D6" s="29">
        <v>0</v>
      </c>
      <c r="E6" s="32">
        <v>2</v>
      </c>
      <c r="F6" s="28">
        <v>1</v>
      </c>
      <c r="G6" s="29">
        <v>1384</v>
      </c>
      <c r="H6" s="45">
        <v>2</v>
      </c>
      <c r="I6" s="46">
        <f>(H6/H$7)*100</f>
        <v>14.285714285714285</v>
      </c>
      <c r="J6" s="45">
        <v>1</v>
      </c>
      <c r="K6" s="47">
        <f>(J6/J$7)*100</f>
        <v>20</v>
      </c>
      <c r="L6" s="50">
        <v>1384</v>
      </c>
      <c r="M6" s="25">
        <f>(L6/L$7)*100</f>
        <v>14.285714285714285</v>
      </c>
    </row>
    <row r="7" spans="1:13" ht="15.75" thickBot="1">
      <c r="A7" s="6" t="s">
        <v>3</v>
      </c>
      <c r="B7" s="31">
        <f>SUM(B6:B6)</f>
        <v>0</v>
      </c>
      <c r="C7" s="7">
        <f>SUM(C6:C6)</f>
        <v>0</v>
      </c>
      <c r="D7" s="24">
        <f t="shared" ref="D7:M7" si="0">SUM(D5:D6)</f>
        <v>0</v>
      </c>
      <c r="E7" s="31">
        <f t="shared" si="0"/>
        <v>14</v>
      </c>
      <c r="F7" s="7">
        <f t="shared" si="0"/>
        <v>5</v>
      </c>
      <c r="G7" s="24">
        <f t="shared" si="0"/>
        <v>9688</v>
      </c>
      <c r="H7" s="31">
        <f t="shared" si="0"/>
        <v>14</v>
      </c>
      <c r="I7" s="30">
        <f t="shared" si="0"/>
        <v>100</v>
      </c>
      <c r="J7" s="7">
        <f t="shared" si="0"/>
        <v>5</v>
      </c>
      <c r="K7" s="30">
        <f t="shared" si="0"/>
        <v>100</v>
      </c>
      <c r="L7" s="24">
        <f t="shared" si="0"/>
        <v>9688</v>
      </c>
      <c r="M7" s="30">
        <f t="shared" si="0"/>
        <v>100</v>
      </c>
    </row>
    <row r="8" spans="1:13" s="1" customFormat="1" ht="22.5" customHeight="1" thickBot="1">
      <c r="A8" s="53" t="s">
        <v>38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>
      <c r="A9" s="54" t="s">
        <v>0</v>
      </c>
      <c r="B9" s="56" t="s">
        <v>1</v>
      </c>
      <c r="C9" s="56"/>
      <c r="D9" s="56"/>
      <c r="E9" s="56" t="s">
        <v>2</v>
      </c>
      <c r="F9" s="56"/>
      <c r="G9" s="56"/>
      <c r="H9" s="56" t="s">
        <v>3</v>
      </c>
      <c r="I9" s="56"/>
      <c r="J9" s="56"/>
      <c r="K9" s="56"/>
      <c r="L9" s="56"/>
      <c r="M9" s="57"/>
    </row>
    <row r="10" spans="1:13" ht="39" thickBot="1">
      <c r="A10" s="58"/>
      <c r="B10" s="2" t="s">
        <v>4</v>
      </c>
      <c r="C10" s="2" t="s">
        <v>5</v>
      </c>
      <c r="D10" s="3" t="s">
        <v>6</v>
      </c>
      <c r="E10" s="2" t="s">
        <v>4</v>
      </c>
      <c r="F10" s="2" t="s">
        <v>5</v>
      </c>
      <c r="G10" s="4" t="s">
        <v>6</v>
      </c>
      <c r="H10" s="2" t="s">
        <v>4</v>
      </c>
      <c r="I10" s="2" t="s">
        <v>7</v>
      </c>
      <c r="J10" s="2" t="s">
        <v>5</v>
      </c>
      <c r="K10" s="2" t="s">
        <v>7</v>
      </c>
      <c r="L10" s="4" t="s">
        <v>6</v>
      </c>
      <c r="M10" s="5" t="s">
        <v>7</v>
      </c>
    </row>
    <row r="11" spans="1:13">
      <c r="A11" s="27" t="s">
        <v>39</v>
      </c>
      <c r="B11" s="32">
        <v>9</v>
      </c>
      <c r="C11" s="28">
        <v>2</v>
      </c>
      <c r="D11" s="29">
        <v>3483</v>
      </c>
      <c r="E11" s="32">
        <v>0.5</v>
      </c>
      <c r="F11" s="28">
        <v>1</v>
      </c>
      <c r="G11" s="29">
        <v>193.5</v>
      </c>
      <c r="H11" s="45">
        <v>9.5</v>
      </c>
      <c r="I11" s="46">
        <f>(H11/H$26)*100</f>
        <v>8.3700440528634363</v>
      </c>
      <c r="J11" s="45">
        <v>3</v>
      </c>
      <c r="K11" s="47">
        <f>(J11/J$26)*100</f>
        <v>8.3333333333333321</v>
      </c>
      <c r="L11" s="45">
        <v>3676.5</v>
      </c>
      <c r="M11" s="25">
        <f>(L11/L$26)*100</f>
        <v>4.7587477342070157</v>
      </c>
    </row>
    <row r="12" spans="1:13">
      <c r="A12" s="27" t="s">
        <v>40</v>
      </c>
      <c r="B12" s="32">
        <v>15</v>
      </c>
      <c r="C12" s="28">
        <v>3</v>
      </c>
      <c r="D12" s="29">
        <v>6966</v>
      </c>
      <c r="E12" s="32">
        <v>3.5</v>
      </c>
      <c r="F12" s="28">
        <v>1</v>
      </c>
      <c r="G12" s="29">
        <v>2422</v>
      </c>
      <c r="H12" s="45">
        <v>18.5</v>
      </c>
      <c r="I12" s="46">
        <f t="shared" ref="I12:I25" si="1">(H12/H$26)*100</f>
        <v>16.299559471365637</v>
      </c>
      <c r="J12" s="45">
        <v>4</v>
      </c>
      <c r="K12" s="47">
        <f t="shared" ref="K12:K24" si="2">(J12/J$26)*100</f>
        <v>11.111111111111111</v>
      </c>
      <c r="L12" s="50">
        <v>9388</v>
      </c>
      <c r="M12" s="25">
        <f t="shared" ref="M12:M25" si="3">(L12/L$26)*100</f>
        <v>12.15153644192451</v>
      </c>
    </row>
    <row r="13" spans="1:13">
      <c r="A13" s="27" t="s">
        <v>35</v>
      </c>
      <c r="B13" s="32">
        <v>0</v>
      </c>
      <c r="C13" s="28">
        <v>0</v>
      </c>
      <c r="D13" s="29">
        <v>0</v>
      </c>
      <c r="E13" s="32">
        <v>3</v>
      </c>
      <c r="F13" s="28">
        <v>1</v>
      </c>
      <c r="G13" s="29">
        <v>2076</v>
      </c>
      <c r="H13" s="45">
        <v>3</v>
      </c>
      <c r="I13" s="46">
        <f t="shared" si="1"/>
        <v>2.643171806167401</v>
      </c>
      <c r="J13" s="45">
        <v>1</v>
      </c>
      <c r="K13" s="47">
        <f t="shared" si="2"/>
        <v>2.7777777777777777</v>
      </c>
      <c r="L13" s="50">
        <v>2076</v>
      </c>
      <c r="M13" s="25">
        <f t="shared" si="3"/>
        <v>2.6871101036893141</v>
      </c>
    </row>
    <row r="14" spans="1:13">
      <c r="A14" s="27" t="s">
        <v>36</v>
      </c>
      <c r="B14" s="32">
        <v>21</v>
      </c>
      <c r="C14" s="28">
        <v>5</v>
      </c>
      <c r="D14" s="29">
        <v>9752.4</v>
      </c>
      <c r="E14" s="32">
        <v>5</v>
      </c>
      <c r="F14" s="28">
        <v>2</v>
      </c>
      <c r="G14" s="29">
        <v>3460</v>
      </c>
      <c r="H14" s="45">
        <v>26</v>
      </c>
      <c r="I14" s="46">
        <f t="shared" si="1"/>
        <v>22.907488986784141</v>
      </c>
      <c r="J14" s="45">
        <v>7</v>
      </c>
      <c r="K14" s="47">
        <f t="shared" si="2"/>
        <v>19.444444444444446</v>
      </c>
      <c r="L14" s="50">
        <v>13212.4</v>
      </c>
      <c r="M14" s="25">
        <f t="shared" si="3"/>
        <v>17.101721355483956</v>
      </c>
    </row>
    <row r="15" spans="1:13">
      <c r="A15" s="27" t="s">
        <v>41</v>
      </c>
      <c r="B15" s="32">
        <v>19</v>
      </c>
      <c r="C15" s="28">
        <v>4</v>
      </c>
      <c r="D15" s="29">
        <v>8823.6</v>
      </c>
      <c r="E15" s="32">
        <v>0</v>
      </c>
      <c r="F15" s="28">
        <v>0</v>
      </c>
      <c r="G15" s="29">
        <v>0</v>
      </c>
      <c r="H15" s="45">
        <v>19</v>
      </c>
      <c r="I15" s="46">
        <f t="shared" si="1"/>
        <v>16.740088105726873</v>
      </c>
      <c r="J15" s="45">
        <v>4</v>
      </c>
      <c r="K15" s="47">
        <f t="shared" si="2"/>
        <v>11.111111111111111</v>
      </c>
      <c r="L15" s="50">
        <v>8823.6</v>
      </c>
      <c r="M15" s="25">
        <f t="shared" si="3"/>
        <v>11.420994562096837</v>
      </c>
    </row>
    <row r="16" spans="1:13">
      <c r="A16" s="27" t="s">
        <v>42</v>
      </c>
      <c r="B16" s="32">
        <v>0</v>
      </c>
      <c r="C16" s="28">
        <v>0</v>
      </c>
      <c r="D16" s="29">
        <v>0</v>
      </c>
      <c r="E16" s="32">
        <v>0.5</v>
      </c>
      <c r="F16" s="28">
        <v>1</v>
      </c>
      <c r="G16" s="29">
        <v>193.5</v>
      </c>
      <c r="H16" s="45">
        <v>0.5</v>
      </c>
      <c r="I16" s="46">
        <f t="shared" si="1"/>
        <v>0.44052863436123352</v>
      </c>
      <c r="J16" s="45">
        <v>1</v>
      </c>
      <c r="K16" s="47">
        <f t="shared" si="2"/>
        <v>2.7777777777777777</v>
      </c>
      <c r="L16" s="50">
        <v>193.5</v>
      </c>
      <c r="M16" s="25">
        <f t="shared" si="3"/>
        <v>0.25046040706352712</v>
      </c>
    </row>
    <row r="17" spans="1:13">
      <c r="A17" s="27" t="s">
        <v>43</v>
      </c>
      <c r="B17" s="32">
        <v>0</v>
      </c>
      <c r="C17" s="28">
        <v>0</v>
      </c>
      <c r="D17" s="29">
        <v>0</v>
      </c>
      <c r="E17" s="32">
        <v>1.5</v>
      </c>
      <c r="F17" s="28">
        <v>1</v>
      </c>
      <c r="G17" s="29">
        <v>1038</v>
      </c>
      <c r="H17" s="45">
        <v>1.5</v>
      </c>
      <c r="I17" s="46">
        <f t="shared" si="1"/>
        <v>1.3215859030837005</v>
      </c>
      <c r="J17" s="45">
        <v>1</v>
      </c>
      <c r="K17" s="47">
        <f t="shared" si="2"/>
        <v>2.7777777777777777</v>
      </c>
      <c r="L17" s="50">
        <v>1038</v>
      </c>
      <c r="M17" s="25">
        <f t="shared" si="3"/>
        <v>1.3435550518446571</v>
      </c>
    </row>
    <row r="18" spans="1:13">
      <c r="A18" s="27" t="s">
        <v>44</v>
      </c>
      <c r="B18" s="32">
        <v>0</v>
      </c>
      <c r="C18" s="28">
        <v>0</v>
      </c>
      <c r="D18" s="29">
        <v>0</v>
      </c>
      <c r="E18" s="32">
        <v>8</v>
      </c>
      <c r="F18" s="28">
        <v>4</v>
      </c>
      <c r="G18" s="29">
        <v>5536</v>
      </c>
      <c r="H18" s="45">
        <v>8</v>
      </c>
      <c r="I18" s="46">
        <f t="shared" si="1"/>
        <v>7.0484581497797363</v>
      </c>
      <c r="J18" s="45">
        <v>4</v>
      </c>
      <c r="K18" s="47">
        <f t="shared" si="2"/>
        <v>11.111111111111111</v>
      </c>
      <c r="L18" s="50">
        <v>5536</v>
      </c>
      <c r="M18" s="25">
        <f t="shared" si="3"/>
        <v>7.1656269431715049</v>
      </c>
    </row>
    <row r="19" spans="1:13">
      <c r="A19" s="51" t="s">
        <v>51</v>
      </c>
      <c r="B19" s="32">
        <v>0</v>
      </c>
      <c r="C19" s="28">
        <v>0</v>
      </c>
      <c r="D19" s="29">
        <v>0</v>
      </c>
      <c r="E19" s="32">
        <v>3</v>
      </c>
      <c r="F19" s="28">
        <v>1</v>
      </c>
      <c r="G19" s="29">
        <v>2844</v>
      </c>
      <c r="H19" s="45">
        <v>3</v>
      </c>
      <c r="I19" s="46">
        <f t="shared" si="1"/>
        <v>2.643171806167401</v>
      </c>
      <c r="J19" s="45">
        <v>1</v>
      </c>
      <c r="K19" s="47">
        <f t="shared" si="2"/>
        <v>2.7777777777777777</v>
      </c>
      <c r="L19" s="50">
        <v>2844</v>
      </c>
      <c r="M19" s="25">
        <f t="shared" si="3"/>
        <v>3.6811855177709103</v>
      </c>
    </row>
    <row r="20" spans="1:13">
      <c r="A20" s="27" t="s">
        <v>50</v>
      </c>
      <c r="B20" s="32">
        <v>0</v>
      </c>
      <c r="C20" s="28">
        <v>0</v>
      </c>
      <c r="D20" s="29">
        <v>0</v>
      </c>
      <c r="E20" s="32">
        <v>2.5</v>
      </c>
      <c r="F20" s="28">
        <v>1</v>
      </c>
      <c r="G20" s="29">
        <v>2370</v>
      </c>
      <c r="H20" s="45">
        <v>2.5</v>
      </c>
      <c r="I20" s="46">
        <f t="shared" si="1"/>
        <v>2.2026431718061676</v>
      </c>
      <c r="J20" s="45">
        <v>1</v>
      </c>
      <c r="K20" s="47">
        <f t="shared" si="2"/>
        <v>2.7777777777777777</v>
      </c>
      <c r="L20" s="50">
        <v>2370</v>
      </c>
      <c r="M20" s="25">
        <f t="shared" si="3"/>
        <v>3.067654598142425</v>
      </c>
    </row>
    <row r="21" spans="1:13">
      <c r="A21" s="51" t="s">
        <v>53</v>
      </c>
      <c r="B21" s="32">
        <v>0</v>
      </c>
      <c r="C21" s="28">
        <v>0</v>
      </c>
      <c r="D21" s="29">
        <v>0</v>
      </c>
      <c r="E21" s="32">
        <v>9.5</v>
      </c>
      <c r="F21" s="28">
        <v>1</v>
      </c>
      <c r="G21" s="29">
        <v>17401.72</v>
      </c>
      <c r="H21" s="45">
        <v>9.5</v>
      </c>
      <c r="I21" s="46">
        <f t="shared" si="1"/>
        <v>8.3700440528634363</v>
      </c>
      <c r="J21" s="45">
        <v>1</v>
      </c>
      <c r="K21" s="47">
        <f t="shared" si="2"/>
        <v>2.7777777777777777</v>
      </c>
      <c r="L21" s="50">
        <v>17401.72</v>
      </c>
      <c r="M21" s="25">
        <f t="shared" si="3"/>
        <v>22.524247415015612</v>
      </c>
    </row>
    <row r="22" spans="1:13">
      <c r="A22" s="51" t="s">
        <v>54</v>
      </c>
      <c r="B22" s="32">
        <v>0</v>
      </c>
      <c r="C22" s="28">
        <v>0</v>
      </c>
      <c r="D22" s="29">
        <v>0</v>
      </c>
      <c r="E22" s="32">
        <v>5</v>
      </c>
      <c r="F22" s="28">
        <v>3</v>
      </c>
      <c r="G22" s="29">
        <v>4356</v>
      </c>
      <c r="H22" s="45">
        <v>5</v>
      </c>
      <c r="I22" s="46">
        <f t="shared" si="1"/>
        <v>4.4052863436123353</v>
      </c>
      <c r="J22" s="45">
        <v>3</v>
      </c>
      <c r="K22" s="47">
        <f t="shared" si="2"/>
        <v>8.3333333333333321</v>
      </c>
      <c r="L22" s="50">
        <v>4356</v>
      </c>
      <c r="M22" s="25">
        <f t="shared" si="3"/>
        <v>5.6382714892440529</v>
      </c>
    </row>
    <row r="23" spans="1:13">
      <c r="A23" s="51" t="s">
        <v>55</v>
      </c>
      <c r="B23" s="32">
        <v>0</v>
      </c>
      <c r="C23" s="28">
        <v>0</v>
      </c>
      <c r="D23" s="29">
        <v>0</v>
      </c>
      <c r="E23" s="32">
        <v>1.5</v>
      </c>
      <c r="F23" s="28">
        <v>1</v>
      </c>
      <c r="G23" s="29">
        <v>1422</v>
      </c>
      <c r="H23" s="45">
        <v>1.5</v>
      </c>
      <c r="I23" s="46">
        <f t="shared" si="1"/>
        <v>1.3215859030837005</v>
      </c>
      <c r="J23" s="45">
        <v>1</v>
      </c>
      <c r="K23" s="47">
        <f t="shared" si="2"/>
        <v>2.7777777777777777</v>
      </c>
      <c r="L23" s="50">
        <v>1422</v>
      </c>
      <c r="M23" s="25">
        <f t="shared" si="3"/>
        <v>1.8405927588854551</v>
      </c>
    </row>
    <row r="24" spans="1:13">
      <c r="A24" s="51" t="s">
        <v>52</v>
      </c>
      <c r="B24" s="32">
        <v>0</v>
      </c>
      <c r="C24" s="28">
        <v>0</v>
      </c>
      <c r="D24" s="29">
        <v>0</v>
      </c>
      <c r="E24" s="32">
        <v>3</v>
      </c>
      <c r="F24" s="28">
        <v>2</v>
      </c>
      <c r="G24" s="29">
        <v>2844</v>
      </c>
      <c r="H24" s="45">
        <v>3</v>
      </c>
      <c r="I24" s="46">
        <f t="shared" si="1"/>
        <v>2.643171806167401</v>
      </c>
      <c r="J24" s="45">
        <v>2</v>
      </c>
      <c r="K24" s="47">
        <f t="shared" si="2"/>
        <v>5.5555555555555554</v>
      </c>
      <c r="L24" s="50">
        <v>2844</v>
      </c>
      <c r="M24" s="25">
        <f t="shared" si="3"/>
        <v>3.6811855177709103</v>
      </c>
    </row>
    <row r="25" spans="1:13" ht="15.75" thickBot="1">
      <c r="A25" s="27" t="s">
        <v>45</v>
      </c>
      <c r="B25" s="32">
        <v>0</v>
      </c>
      <c r="C25" s="28">
        <v>0</v>
      </c>
      <c r="D25" s="29">
        <v>0</v>
      </c>
      <c r="E25" s="32">
        <v>3</v>
      </c>
      <c r="F25" s="28">
        <v>2</v>
      </c>
      <c r="G25" s="29">
        <v>2076</v>
      </c>
      <c r="H25" s="45">
        <v>3</v>
      </c>
      <c r="I25" s="46">
        <f t="shared" si="1"/>
        <v>2.643171806167401</v>
      </c>
      <c r="J25" s="45">
        <v>2</v>
      </c>
      <c r="K25" s="47">
        <f>(J25/J$26)*100</f>
        <v>5.5555555555555554</v>
      </c>
      <c r="L25" s="50">
        <v>2076</v>
      </c>
      <c r="M25" s="25">
        <f t="shared" si="3"/>
        <v>2.6871101036893141</v>
      </c>
    </row>
    <row r="26" spans="1:13" ht="15.75" thickBot="1">
      <c r="A26" s="6" t="s">
        <v>3</v>
      </c>
      <c r="B26" s="31">
        <f t="shared" ref="B26:M26" si="4">SUM(B11:B25)</f>
        <v>64</v>
      </c>
      <c r="C26" s="7">
        <f t="shared" si="4"/>
        <v>14</v>
      </c>
      <c r="D26" s="24">
        <f t="shared" si="4"/>
        <v>29025</v>
      </c>
      <c r="E26" s="31">
        <f t="shared" si="4"/>
        <v>49.5</v>
      </c>
      <c r="F26" s="7">
        <f t="shared" si="4"/>
        <v>22</v>
      </c>
      <c r="G26" s="24">
        <f t="shared" si="4"/>
        <v>48232.72</v>
      </c>
      <c r="H26" s="31">
        <f t="shared" si="4"/>
        <v>113.5</v>
      </c>
      <c r="I26" s="30">
        <f t="shared" si="4"/>
        <v>100</v>
      </c>
      <c r="J26" s="7">
        <f t="shared" si="4"/>
        <v>36</v>
      </c>
      <c r="K26" s="30">
        <f t="shared" si="4"/>
        <v>99.999999999999986</v>
      </c>
      <c r="L26" s="24">
        <f t="shared" si="4"/>
        <v>77257.72</v>
      </c>
      <c r="M26" s="30">
        <f t="shared" si="4"/>
        <v>100</v>
      </c>
    </row>
    <row r="27" spans="1:13" ht="16.5" thickBot="1">
      <c r="A27" s="53" t="s">
        <v>47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13">
      <c r="A28" s="54" t="s">
        <v>0</v>
      </c>
      <c r="B28" s="56" t="s">
        <v>1</v>
      </c>
      <c r="C28" s="56"/>
      <c r="D28" s="56"/>
      <c r="E28" s="56" t="s">
        <v>2</v>
      </c>
      <c r="F28" s="56"/>
      <c r="G28" s="56"/>
      <c r="H28" s="56" t="s">
        <v>3</v>
      </c>
      <c r="I28" s="56"/>
      <c r="J28" s="56"/>
      <c r="K28" s="56"/>
      <c r="L28" s="56"/>
      <c r="M28" s="57"/>
    </row>
    <row r="29" spans="1:13" ht="38.25">
      <c r="A29" s="55"/>
      <c r="B29" s="34" t="s">
        <v>4</v>
      </c>
      <c r="C29" s="34" t="s">
        <v>5</v>
      </c>
      <c r="D29" s="35" t="s">
        <v>6</v>
      </c>
      <c r="E29" s="34" t="s">
        <v>4</v>
      </c>
      <c r="F29" s="34" t="s">
        <v>5</v>
      </c>
      <c r="G29" s="36" t="s">
        <v>6</v>
      </c>
      <c r="H29" s="34" t="s">
        <v>4</v>
      </c>
      <c r="I29" s="34" t="s">
        <v>7</v>
      </c>
      <c r="J29" s="34" t="s">
        <v>5</v>
      </c>
      <c r="K29" s="34" t="s">
        <v>7</v>
      </c>
      <c r="L29" s="36" t="s">
        <v>6</v>
      </c>
      <c r="M29" s="37" t="s">
        <v>7</v>
      </c>
    </row>
    <row r="30" spans="1:13">
      <c r="A30" s="43" t="s">
        <v>48</v>
      </c>
      <c r="B30" s="44">
        <v>0</v>
      </c>
      <c r="C30" s="44">
        <v>0</v>
      </c>
      <c r="D30" s="44">
        <v>0</v>
      </c>
      <c r="E30" s="44">
        <v>1</v>
      </c>
      <c r="F30" s="44">
        <v>1</v>
      </c>
      <c r="G30" s="44">
        <v>692</v>
      </c>
      <c r="H30" s="45">
        <v>1</v>
      </c>
      <c r="I30" s="46">
        <f>(H30/$H$42)*100</f>
        <v>0.96153846153846156</v>
      </c>
      <c r="J30" s="45">
        <v>1</v>
      </c>
      <c r="K30" s="47">
        <f>(J30/$J$42)*100</f>
        <v>2.9411764705882351</v>
      </c>
      <c r="L30" s="45">
        <v>692</v>
      </c>
      <c r="M30" s="48">
        <f t="shared" ref="M30:M40" si="5">(L30/$L$42)*100</f>
        <v>0.96486201218347423</v>
      </c>
    </row>
    <row r="31" spans="1:13">
      <c r="A31" s="43" t="s">
        <v>39</v>
      </c>
      <c r="B31" s="44">
        <v>15.5</v>
      </c>
      <c r="C31" s="44">
        <v>3</v>
      </c>
      <c r="D31" s="49">
        <v>5998.5</v>
      </c>
      <c r="E31" s="44">
        <v>2.5</v>
      </c>
      <c r="F31" s="44">
        <v>2</v>
      </c>
      <c r="G31" s="49">
        <v>1272.5</v>
      </c>
      <c r="H31" s="45">
        <v>18</v>
      </c>
      <c r="I31" s="46">
        <f t="shared" ref="I31:I41" si="6">(H31/$H$42)*100</f>
        <v>17.307692307692307</v>
      </c>
      <c r="J31" s="45">
        <v>5</v>
      </c>
      <c r="K31" s="47">
        <f t="shared" ref="K31:K41" si="7">(J31/$J$42)*100</f>
        <v>14.705882352941178</v>
      </c>
      <c r="L31" s="50">
        <v>7271</v>
      </c>
      <c r="M31" s="48">
        <f t="shared" si="5"/>
        <v>10.138022674257286</v>
      </c>
    </row>
    <row r="32" spans="1:13">
      <c r="A32" s="43" t="s">
        <v>35</v>
      </c>
      <c r="B32" s="44">
        <v>0</v>
      </c>
      <c r="C32" s="44">
        <v>0</v>
      </c>
      <c r="D32" s="44">
        <v>0</v>
      </c>
      <c r="E32" s="44">
        <v>3</v>
      </c>
      <c r="F32" s="44">
        <v>2</v>
      </c>
      <c r="G32" s="49">
        <v>1618.5</v>
      </c>
      <c r="H32" s="45">
        <v>3</v>
      </c>
      <c r="I32" s="46">
        <f t="shared" si="6"/>
        <v>2.8846153846153846</v>
      </c>
      <c r="J32" s="45">
        <v>2</v>
      </c>
      <c r="K32" s="47">
        <f t="shared" si="7"/>
        <v>5.8823529411764701</v>
      </c>
      <c r="L32" s="50">
        <v>1618.5</v>
      </c>
      <c r="M32" s="48">
        <f t="shared" si="5"/>
        <v>2.2566895472817241</v>
      </c>
    </row>
    <row r="33" spans="1:13">
      <c r="A33" s="43" t="s">
        <v>36</v>
      </c>
      <c r="B33" s="44">
        <v>26</v>
      </c>
      <c r="C33" s="44">
        <v>5</v>
      </c>
      <c r="D33" s="49">
        <v>12074.4</v>
      </c>
      <c r="E33" s="44">
        <v>0</v>
      </c>
      <c r="F33" s="44">
        <v>0</v>
      </c>
      <c r="G33" s="44">
        <v>0</v>
      </c>
      <c r="H33" s="45">
        <v>26</v>
      </c>
      <c r="I33" s="46">
        <f t="shared" si="6"/>
        <v>25</v>
      </c>
      <c r="J33" s="45">
        <v>5</v>
      </c>
      <c r="K33" s="47">
        <f t="shared" si="7"/>
        <v>14.705882352941178</v>
      </c>
      <c r="L33" s="50">
        <v>12074.4</v>
      </c>
      <c r="M33" s="48">
        <f t="shared" si="5"/>
        <v>16.835447803335466</v>
      </c>
    </row>
    <row r="34" spans="1:13">
      <c r="A34" s="43" t="s">
        <v>41</v>
      </c>
      <c r="B34" s="44">
        <v>5</v>
      </c>
      <c r="C34" s="44">
        <v>1</v>
      </c>
      <c r="D34" s="49">
        <v>2322</v>
      </c>
      <c r="E34" s="44">
        <v>0</v>
      </c>
      <c r="F34" s="44">
        <v>0</v>
      </c>
      <c r="G34" s="44">
        <v>0</v>
      </c>
      <c r="H34" s="45">
        <v>5</v>
      </c>
      <c r="I34" s="46">
        <f t="shared" si="6"/>
        <v>4.8076923076923084</v>
      </c>
      <c r="J34" s="45">
        <v>1</v>
      </c>
      <c r="K34" s="47">
        <f t="shared" si="7"/>
        <v>2.9411764705882351</v>
      </c>
      <c r="L34" s="50">
        <v>2322</v>
      </c>
      <c r="M34" s="48">
        <f t="shared" si="5"/>
        <v>3.2375861160260513</v>
      </c>
    </row>
    <row r="35" spans="1:13">
      <c r="A35" s="43" t="s">
        <v>43</v>
      </c>
      <c r="B35" s="44">
        <v>0</v>
      </c>
      <c r="C35" s="44">
        <v>0</v>
      </c>
      <c r="D35" s="44">
        <v>0</v>
      </c>
      <c r="E35" s="44">
        <v>7</v>
      </c>
      <c r="F35" s="44">
        <v>4</v>
      </c>
      <c r="G35" s="49">
        <v>4844</v>
      </c>
      <c r="H35" s="45">
        <v>7</v>
      </c>
      <c r="I35" s="46">
        <f t="shared" si="6"/>
        <v>6.7307692307692308</v>
      </c>
      <c r="J35" s="45">
        <v>4</v>
      </c>
      <c r="K35" s="47">
        <f t="shared" si="7"/>
        <v>11.76470588235294</v>
      </c>
      <c r="L35" s="50">
        <v>4844</v>
      </c>
      <c r="M35" s="48">
        <f t="shared" si="5"/>
        <v>6.7540340852843199</v>
      </c>
    </row>
    <row r="36" spans="1:13">
      <c r="A36" s="52" t="s">
        <v>56</v>
      </c>
      <c r="B36" s="44">
        <v>0</v>
      </c>
      <c r="C36" s="44">
        <v>0</v>
      </c>
      <c r="D36" s="44">
        <v>0</v>
      </c>
      <c r="E36" s="44">
        <v>5</v>
      </c>
      <c r="F36" s="44">
        <v>2</v>
      </c>
      <c r="G36" s="49">
        <v>3460</v>
      </c>
      <c r="H36" s="45">
        <v>5</v>
      </c>
      <c r="I36" s="46">
        <f t="shared" si="6"/>
        <v>4.8076923076923084</v>
      </c>
      <c r="J36" s="45">
        <v>2</v>
      </c>
      <c r="K36" s="47">
        <f t="shared" si="7"/>
        <v>5.8823529411764701</v>
      </c>
      <c r="L36" s="50">
        <v>3460</v>
      </c>
      <c r="M36" s="48">
        <f t="shared" si="5"/>
        <v>4.8243100609173712</v>
      </c>
    </row>
    <row r="37" spans="1:13">
      <c r="A37" s="52" t="s">
        <v>57</v>
      </c>
      <c r="B37" s="44">
        <v>0</v>
      </c>
      <c r="C37" s="44">
        <v>0</v>
      </c>
      <c r="D37" s="44">
        <v>0</v>
      </c>
      <c r="E37" s="44">
        <v>8</v>
      </c>
      <c r="F37" s="44">
        <v>2</v>
      </c>
      <c r="G37" s="49">
        <v>5536</v>
      </c>
      <c r="H37" s="45">
        <v>8</v>
      </c>
      <c r="I37" s="46">
        <f t="shared" si="6"/>
        <v>7.6923076923076925</v>
      </c>
      <c r="J37" s="45">
        <v>2</v>
      </c>
      <c r="K37" s="47">
        <f t="shared" si="7"/>
        <v>5.8823529411764701</v>
      </c>
      <c r="L37" s="50">
        <v>5536</v>
      </c>
      <c r="M37" s="48">
        <f t="shared" si="5"/>
        <v>7.7188960974677938</v>
      </c>
    </row>
    <row r="38" spans="1:13">
      <c r="A38" s="43" t="s">
        <v>51</v>
      </c>
      <c r="B38" s="44">
        <v>0</v>
      </c>
      <c r="C38" s="44">
        <v>0</v>
      </c>
      <c r="D38" s="44">
        <v>0</v>
      </c>
      <c r="E38" s="44">
        <v>15</v>
      </c>
      <c r="F38" s="44">
        <v>3</v>
      </c>
      <c r="G38" s="49">
        <v>21166.2</v>
      </c>
      <c r="H38" s="45">
        <v>15</v>
      </c>
      <c r="I38" s="46">
        <f t="shared" si="6"/>
        <v>14.423076923076922</v>
      </c>
      <c r="J38" s="45">
        <v>3</v>
      </c>
      <c r="K38" s="47">
        <f t="shared" si="7"/>
        <v>8.8235294117647065</v>
      </c>
      <c r="L38" s="50">
        <v>21166.2</v>
      </c>
      <c r="M38" s="48">
        <f t="shared" si="5"/>
        <v>29.512228789418867</v>
      </c>
    </row>
    <row r="39" spans="1:13">
      <c r="A39" s="43" t="s">
        <v>49</v>
      </c>
      <c r="B39" s="44">
        <v>0</v>
      </c>
      <c r="C39" s="44">
        <v>0</v>
      </c>
      <c r="D39" s="44">
        <v>0</v>
      </c>
      <c r="E39" s="44">
        <v>2</v>
      </c>
      <c r="F39" s="44">
        <v>1</v>
      </c>
      <c r="G39" s="49">
        <v>1896</v>
      </c>
      <c r="H39" s="45">
        <v>2</v>
      </c>
      <c r="I39" s="46">
        <f t="shared" si="6"/>
        <v>1.9230769230769231</v>
      </c>
      <c r="J39" s="45">
        <v>1</v>
      </c>
      <c r="K39" s="47">
        <f t="shared" si="7"/>
        <v>2.9411764705882351</v>
      </c>
      <c r="L39" s="50">
        <v>1896</v>
      </c>
      <c r="M39" s="48">
        <f t="shared" si="5"/>
        <v>2.643610368641427</v>
      </c>
    </row>
    <row r="40" spans="1:13">
      <c r="A40" s="43" t="s">
        <v>52</v>
      </c>
      <c r="B40" s="44">
        <v>0</v>
      </c>
      <c r="C40" s="44">
        <v>0</v>
      </c>
      <c r="D40" s="44">
        <v>0</v>
      </c>
      <c r="E40" s="44">
        <v>4.5</v>
      </c>
      <c r="F40" s="44">
        <v>3</v>
      </c>
      <c r="G40" s="49">
        <v>4266</v>
      </c>
      <c r="H40" s="45">
        <v>4.5</v>
      </c>
      <c r="I40" s="46">
        <f t="shared" si="6"/>
        <v>4.3269230769230766</v>
      </c>
      <c r="J40" s="45">
        <v>3</v>
      </c>
      <c r="K40" s="47">
        <f t="shared" si="7"/>
        <v>8.8235294117647065</v>
      </c>
      <c r="L40" s="50">
        <v>4266</v>
      </c>
      <c r="M40" s="48">
        <f t="shared" si="5"/>
        <v>5.9481233294432094</v>
      </c>
    </row>
    <row r="41" spans="1:13">
      <c r="A41" s="43" t="s">
        <v>45</v>
      </c>
      <c r="B41" s="44">
        <v>0</v>
      </c>
      <c r="C41" s="44">
        <v>0</v>
      </c>
      <c r="D41" s="44">
        <v>0</v>
      </c>
      <c r="E41" s="44">
        <v>9.5</v>
      </c>
      <c r="F41" s="44">
        <v>5</v>
      </c>
      <c r="G41" s="49">
        <v>6574</v>
      </c>
      <c r="H41" s="45">
        <v>9.5</v>
      </c>
      <c r="I41" s="46">
        <f t="shared" si="6"/>
        <v>9.1346153846153832</v>
      </c>
      <c r="J41" s="45">
        <v>5</v>
      </c>
      <c r="K41" s="47">
        <f>(J41/$J$42)*100</f>
        <v>14.705882352941178</v>
      </c>
      <c r="L41" s="50">
        <v>6574</v>
      </c>
      <c r="M41" s="48">
        <f>(L41/$L$42)*100</f>
        <v>9.1661891157430055</v>
      </c>
    </row>
    <row r="42" spans="1:13" ht="15.75" thickBot="1">
      <c r="A42" s="38" t="s">
        <v>10</v>
      </c>
      <c r="B42" s="39">
        <f t="shared" ref="B42:M42" si="8">SUM(B30:B41)</f>
        <v>46.5</v>
      </c>
      <c r="C42" s="39">
        <f t="shared" si="8"/>
        <v>9</v>
      </c>
      <c r="D42" s="40">
        <f t="shared" si="8"/>
        <v>20394.900000000001</v>
      </c>
      <c r="E42" s="39">
        <f t="shared" si="8"/>
        <v>57.5</v>
      </c>
      <c r="F42" s="39">
        <f t="shared" si="8"/>
        <v>25</v>
      </c>
      <c r="G42" s="40">
        <f t="shared" si="8"/>
        <v>51325.2</v>
      </c>
      <c r="H42" s="41">
        <f t="shared" si="8"/>
        <v>104</v>
      </c>
      <c r="I42" s="39">
        <f t="shared" si="8"/>
        <v>99.999999999999986</v>
      </c>
      <c r="J42" s="41">
        <f t="shared" si="8"/>
        <v>34</v>
      </c>
      <c r="K42" s="41">
        <f t="shared" si="8"/>
        <v>100</v>
      </c>
      <c r="L42" s="40">
        <f t="shared" si="8"/>
        <v>71720.100000000006</v>
      </c>
      <c r="M42" s="42">
        <f t="shared" si="8"/>
        <v>100</v>
      </c>
    </row>
    <row r="43" spans="1:13" ht="16.5" thickBot="1">
      <c r="A43" s="53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3">
      <c r="A44" s="54" t="s">
        <v>0</v>
      </c>
      <c r="B44" s="56" t="s">
        <v>1</v>
      </c>
      <c r="C44" s="56"/>
      <c r="D44" s="56"/>
      <c r="E44" s="56" t="s">
        <v>2</v>
      </c>
      <c r="F44" s="56"/>
      <c r="G44" s="56"/>
      <c r="H44" s="56" t="s">
        <v>3</v>
      </c>
      <c r="I44" s="56"/>
      <c r="J44" s="56"/>
      <c r="K44" s="56"/>
      <c r="L44" s="56"/>
      <c r="M44" s="57"/>
    </row>
    <row r="45" spans="1:13" ht="38.25">
      <c r="A45" s="55"/>
      <c r="B45" s="34" t="s">
        <v>4</v>
      </c>
      <c r="C45" s="34" t="s">
        <v>5</v>
      </c>
      <c r="D45" s="35" t="s">
        <v>6</v>
      </c>
      <c r="E45" s="34" t="s">
        <v>4</v>
      </c>
      <c r="F45" s="34" t="s">
        <v>5</v>
      </c>
      <c r="G45" s="36" t="s">
        <v>6</v>
      </c>
      <c r="H45" s="34" t="s">
        <v>4</v>
      </c>
      <c r="I45" s="34" t="s">
        <v>7</v>
      </c>
      <c r="J45" s="34" t="s">
        <v>5</v>
      </c>
      <c r="K45" s="34" t="s">
        <v>7</v>
      </c>
      <c r="L45" s="36" t="s">
        <v>6</v>
      </c>
      <c r="M45" s="37" t="s">
        <v>7</v>
      </c>
    </row>
    <row r="46" spans="1:13">
      <c r="A46" s="43" t="s">
        <v>39</v>
      </c>
      <c r="B46" s="44">
        <v>0</v>
      </c>
      <c r="C46" s="44">
        <v>0</v>
      </c>
      <c r="D46" s="44">
        <v>0</v>
      </c>
      <c r="E46" s="44">
        <v>3</v>
      </c>
      <c r="F46" s="44">
        <v>2</v>
      </c>
      <c r="G46" s="44">
        <v>1161</v>
      </c>
      <c r="H46" s="45">
        <v>3</v>
      </c>
      <c r="I46" s="46">
        <f t="shared" ref="I46:I53" si="9">(H46/$H$57)*100</f>
        <v>7.0588235294117645</v>
      </c>
      <c r="J46" s="45">
        <v>2</v>
      </c>
      <c r="K46" s="47">
        <f t="shared" ref="K46:K55" si="10">(J46/$J$57)*100</f>
        <v>9.0909090909090917</v>
      </c>
      <c r="L46" s="45">
        <v>1161</v>
      </c>
      <c r="M46" s="48">
        <f>(L46/$L$57)*100</f>
        <v>4.0069854768347231</v>
      </c>
    </row>
    <row r="47" spans="1:13">
      <c r="A47" s="43" t="s">
        <v>35</v>
      </c>
      <c r="B47" s="44">
        <v>0</v>
      </c>
      <c r="C47" s="44">
        <v>0</v>
      </c>
      <c r="D47" s="49">
        <v>0</v>
      </c>
      <c r="E47" s="44">
        <v>3</v>
      </c>
      <c r="F47" s="44">
        <v>2</v>
      </c>
      <c r="G47" s="49">
        <v>1161</v>
      </c>
      <c r="H47" s="45">
        <v>3</v>
      </c>
      <c r="I47" s="46">
        <f t="shared" si="9"/>
        <v>7.0588235294117645</v>
      </c>
      <c r="J47" s="45">
        <v>2</v>
      </c>
      <c r="K47" s="47">
        <f t="shared" si="10"/>
        <v>9.0909090909090917</v>
      </c>
      <c r="L47" s="50">
        <v>1161</v>
      </c>
      <c r="M47" s="48">
        <f t="shared" ref="M47:M56" si="11">(L47/$L$57)*100</f>
        <v>4.0069854768347231</v>
      </c>
    </row>
    <row r="48" spans="1:13">
      <c r="A48" s="43" t="s">
        <v>59</v>
      </c>
      <c r="B48" s="44">
        <v>0</v>
      </c>
      <c r="C48" s="44">
        <v>0</v>
      </c>
      <c r="D48" s="44">
        <v>0</v>
      </c>
      <c r="E48" s="44">
        <v>3</v>
      </c>
      <c r="F48" s="44">
        <v>1</v>
      </c>
      <c r="G48" s="49">
        <v>2076</v>
      </c>
      <c r="H48" s="45">
        <v>3</v>
      </c>
      <c r="I48" s="46">
        <f t="shared" si="9"/>
        <v>7.0588235294117645</v>
      </c>
      <c r="J48" s="45">
        <v>1</v>
      </c>
      <c r="K48" s="47">
        <f t="shared" si="10"/>
        <v>4.5454545454545459</v>
      </c>
      <c r="L48" s="50">
        <v>2076</v>
      </c>
      <c r="M48" s="48">
        <f t="shared" si="11"/>
        <v>7.1649456071566613</v>
      </c>
    </row>
    <row r="49" spans="1:13">
      <c r="A49" s="43" t="s">
        <v>41</v>
      </c>
      <c r="B49" s="44">
        <v>0</v>
      </c>
      <c r="C49" s="44">
        <v>0</v>
      </c>
      <c r="D49" s="49">
        <v>0</v>
      </c>
      <c r="E49" s="44">
        <v>6</v>
      </c>
      <c r="F49" s="44">
        <v>4</v>
      </c>
      <c r="G49" s="44">
        <v>3924.4</v>
      </c>
      <c r="H49" s="45">
        <v>6</v>
      </c>
      <c r="I49" s="46">
        <f t="shared" si="9"/>
        <v>14.117647058823529</v>
      </c>
      <c r="J49" s="45">
        <v>4</v>
      </c>
      <c r="K49" s="47">
        <f t="shared" si="10"/>
        <v>18.181818181818183</v>
      </c>
      <c r="L49" s="50">
        <v>3924.4</v>
      </c>
      <c r="M49" s="48">
        <f t="shared" si="11"/>
        <v>13.544370202661661</v>
      </c>
    </row>
    <row r="50" spans="1:13">
      <c r="A50" s="43" t="s">
        <v>44</v>
      </c>
      <c r="B50" s="44">
        <v>0</v>
      </c>
      <c r="C50" s="44">
        <v>0</v>
      </c>
      <c r="D50" s="49">
        <v>0</v>
      </c>
      <c r="E50" s="44">
        <v>9</v>
      </c>
      <c r="F50" s="44">
        <v>3</v>
      </c>
      <c r="G50" s="44">
        <v>6228</v>
      </c>
      <c r="H50" s="45">
        <v>9</v>
      </c>
      <c r="I50" s="46">
        <f t="shared" si="9"/>
        <v>21.176470588235293</v>
      </c>
      <c r="J50" s="45">
        <v>3</v>
      </c>
      <c r="K50" s="47">
        <f t="shared" si="10"/>
        <v>13.636363636363635</v>
      </c>
      <c r="L50" s="50">
        <v>6228</v>
      </c>
      <c r="M50" s="48">
        <f>(L50/$L$57)*100</f>
        <v>21.494836821469988</v>
      </c>
    </row>
    <row r="51" spans="1:13">
      <c r="A51" s="43" t="s">
        <v>60</v>
      </c>
      <c r="B51" s="44">
        <v>0</v>
      </c>
      <c r="C51" s="44">
        <v>0</v>
      </c>
      <c r="D51" s="44">
        <v>0</v>
      </c>
      <c r="E51" s="44">
        <v>2.5</v>
      </c>
      <c r="F51" s="44">
        <v>1</v>
      </c>
      <c r="G51" s="49">
        <v>1730</v>
      </c>
      <c r="H51" s="45">
        <v>2.5</v>
      </c>
      <c r="I51" s="46">
        <f t="shared" si="9"/>
        <v>5.8823529411764701</v>
      </c>
      <c r="J51" s="45">
        <v>1</v>
      </c>
      <c r="K51" s="47">
        <f t="shared" si="10"/>
        <v>4.5454545454545459</v>
      </c>
      <c r="L51" s="50">
        <v>1730</v>
      </c>
      <c r="M51" s="48">
        <f t="shared" si="11"/>
        <v>5.9707880059638851</v>
      </c>
    </row>
    <row r="52" spans="1:13">
      <c r="A52" s="52" t="s">
        <v>61</v>
      </c>
      <c r="B52" s="44">
        <v>0</v>
      </c>
      <c r="C52" s="44">
        <v>0</v>
      </c>
      <c r="D52" s="44">
        <v>0</v>
      </c>
      <c r="E52" s="44">
        <v>2</v>
      </c>
      <c r="F52" s="44">
        <v>4</v>
      </c>
      <c r="G52" s="49">
        <v>958</v>
      </c>
      <c r="H52" s="45">
        <v>2</v>
      </c>
      <c r="I52" s="46">
        <f t="shared" si="9"/>
        <v>4.7058823529411766</v>
      </c>
      <c r="J52" s="45">
        <v>4</v>
      </c>
      <c r="K52" s="47">
        <f t="shared" si="10"/>
        <v>18.181818181818183</v>
      </c>
      <c r="L52" s="50">
        <v>958</v>
      </c>
      <c r="M52" s="48">
        <f t="shared" si="11"/>
        <v>3.3063669998343364</v>
      </c>
    </row>
    <row r="53" spans="1:13">
      <c r="A53" s="52" t="s">
        <v>62</v>
      </c>
      <c r="B53" s="44">
        <v>0</v>
      </c>
      <c r="C53" s="44">
        <v>0</v>
      </c>
      <c r="D53" s="44">
        <v>0</v>
      </c>
      <c r="E53" s="44">
        <v>2.5</v>
      </c>
      <c r="F53" s="44">
        <v>1</v>
      </c>
      <c r="G53" s="49">
        <v>2370</v>
      </c>
      <c r="H53" s="45">
        <v>2.5</v>
      </c>
      <c r="I53" s="46">
        <f t="shared" si="9"/>
        <v>5.8823529411764701</v>
      </c>
      <c r="J53" s="45">
        <v>1</v>
      </c>
      <c r="K53" s="47">
        <f t="shared" si="10"/>
        <v>4.5454545454545459</v>
      </c>
      <c r="L53" s="50">
        <v>2370</v>
      </c>
      <c r="M53" s="48">
        <f t="shared" si="11"/>
        <v>8.1796344359158439</v>
      </c>
    </row>
    <row r="54" spans="1:13">
      <c r="A54" s="43" t="s">
        <v>63</v>
      </c>
      <c r="B54" s="44">
        <v>0</v>
      </c>
      <c r="C54" s="44">
        <v>0</v>
      </c>
      <c r="D54" s="44">
        <v>0</v>
      </c>
      <c r="E54" s="44">
        <v>7</v>
      </c>
      <c r="F54" s="44">
        <v>2</v>
      </c>
      <c r="G54" s="49">
        <v>5868</v>
      </c>
      <c r="H54" s="45">
        <v>7</v>
      </c>
      <c r="I54" s="46">
        <f>(H54/$H$57)*100</f>
        <v>16.470588235294116</v>
      </c>
      <c r="J54" s="45">
        <v>2</v>
      </c>
      <c r="K54" s="47">
        <f t="shared" si="10"/>
        <v>9.0909090909090917</v>
      </c>
      <c r="L54" s="50">
        <v>5868</v>
      </c>
      <c r="M54" s="48">
        <f t="shared" si="11"/>
        <v>20.25236070462201</v>
      </c>
    </row>
    <row r="55" spans="1:13">
      <c r="A55" s="43" t="s">
        <v>64</v>
      </c>
      <c r="B55" s="44">
        <v>0</v>
      </c>
      <c r="C55" s="44">
        <v>0</v>
      </c>
      <c r="D55" s="44">
        <v>0</v>
      </c>
      <c r="E55" s="44">
        <v>1.5</v>
      </c>
      <c r="F55" s="44">
        <v>1</v>
      </c>
      <c r="G55" s="49">
        <v>1422</v>
      </c>
      <c r="H55" s="45">
        <v>1.5</v>
      </c>
      <c r="I55" s="46">
        <f t="shared" ref="I55:I56" si="12">(H55/$H$57)*100</f>
        <v>3.5294117647058822</v>
      </c>
      <c r="J55" s="45">
        <v>1</v>
      </c>
      <c r="K55" s="47">
        <f t="shared" si="10"/>
        <v>4.5454545454545459</v>
      </c>
      <c r="L55" s="50">
        <v>1422</v>
      </c>
      <c r="M55" s="48">
        <f t="shared" si="11"/>
        <v>4.9077806615495057</v>
      </c>
    </row>
    <row r="56" spans="1:13">
      <c r="A56" s="43" t="s">
        <v>45</v>
      </c>
      <c r="B56" s="44">
        <v>0</v>
      </c>
      <c r="C56" s="44">
        <v>0</v>
      </c>
      <c r="D56" s="44">
        <v>0</v>
      </c>
      <c r="E56" s="44">
        <v>3</v>
      </c>
      <c r="F56" s="44">
        <v>1</v>
      </c>
      <c r="G56" s="49">
        <v>2076</v>
      </c>
      <c r="H56" s="45">
        <v>3</v>
      </c>
      <c r="I56" s="46">
        <f t="shared" si="12"/>
        <v>7.0588235294117645</v>
      </c>
      <c r="J56" s="45">
        <v>1</v>
      </c>
      <c r="K56" s="47">
        <f>(J56/$J$57)*100</f>
        <v>4.5454545454545459</v>
      </c>
      <c r="L56" s="50">
        <v>2076</v>
      </c>
      <c r="M56" s="48">
        <f t="shared" si="11"/>
        <v>7.1649456071566613</v>
      </c>
    </row>
    <row r="57" spans="1:13" ht="15.75" thickBot="1">
      <c r="A57" s="38" t="s">
        <v>10</v>
      </c>
      <c r="B57" s="39">
        <f t="shared" ref="B57:M57" si="13">SUM(B46:B56)</f>
        <v>0</v>
      </c>
      <c r="C57" s="39">
        <f t="shared" si="13"/>
        <v>0</v>
      </c>
      <c r="D57" s="40">
        <f t="shared" si="13"/>
        <v>0</v>
      </c>
      <c r="E57" s="39">
        <f t="shared" si="13"/>
        <v>42.5</v>
      </c>
      <c r="F57" s="39">
        <f t="shared" si="13"/>
        <v>22</v>
      </c>
      <c r="G57" s="40">
        <f t="shared" si="13"/>
        <v>28974.400000000001</v>
      </c>
      <c r="H57" s="41">
        <f t="shared" si="13"/>
        <v>42.5</v>
      </c>
      <c r="I57" s="39">
        <f t="shared" si="13"/>
        <v>100</v>
      </c>
      <c r="J57" s="41">
        <f t="shared" si="13"/>
        <v>22</v>
      </c>
      <c r="K57" s="41">
        <f>SUM(K46:K56)</f>
        <v>100.00000000000001</v>
      </c>
      <c r="L57" s="40">
        <f t="shared" si="13"/>
        <v>28974.400000000001</v>
      </c>
      <c r="M57" s="42">
        <f>SUM(M46:M56)</f>
        <v>100</v>
      </c>
    </row>
    <row r="58" spans="1:13" ht="16.5" thickBot="1">
      <c r="A58" s="53" t="s">
        <v>65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1:13">
      <c r="A59" s="54" t="s">
        <v>0</v>
      </c>
      <c r="B59" s="56" t="s">
        <v>1</v>
      </c>
      <c r="C59" s="56"/>
      <c r="D59" s="56"/>
      <c r="E59" s="56" t="s">
        <v>2</v>
      </c>
      <c r="F59" s="56"/>
      <c r="G59" s="56"/>
      <c r="H59" s="56" t="s">
        <v>3</v>
      </c>
      <c r="I59" s="56"/>
      <c r="J59" s="56"/>
      <c r="K59" s="56"/>
      <c r="L59" s="56"/>
      <c r="M59" s="57"/>
    </row>
    <row r="60" spans="1:13" ht="38.25">
      <c r="A60" s="55"/>
      <c r="B60" s="34" t="s">
        <v>4</v>
      </c>
      <c r="C60" s="34" t="s">
        <v>5</v>
      </c>
      <c r="D60" s="35" t="s">
        <v>6</v>
      </c>
      <c r="E60" s="34" t="s">
        <v>4</v>
      </c>
      <c r="F60" s="34" t="s">
        <v>5</v>
      </c>
      <c r="G60" s="36" t="s">
        <v>6</v>
      </c>
      <c r="H60" s="34" t="s">
        <v>4</v>
      </c>
      <c r="I60" s="34" t="s">
        <v>7</v>
      </c>
      <c r="J60" s="34" t="s">
        <v>5</v>
      </c>
      <c r="K60" s="34" t="s">
        <v>7</v>
      </c>
      <c r="L60" s="36" t="s">
        <v>6</v>
      </c>
      <c r="M60" s="37" t="s">
        <v>7</v>
      </c>
    </row>
    <row r="61" spans="1:13">
      <c r="A61" s="27" t="s">
        <v>39</v>
      </c>
      <c r="B61" s="44">
        <v>0</v>
      </c>
      <c r="C61" s="44">
        <v>0</v>
      </c>
      <c r="D61" s="44">
        <v>0</v>
      </c>
      <c r="E61" s="44">
        <v>14.5</v>
      </c>
      <c r="F61" s="44">
        <v>5</v>
      </c>
      <c r="G61" s="44">
        <v>6374</v>
      </c>
      <c r="H61" s="45">
        <v>14.5</v>
      </c>
      <c r="I61" s="46">
        <f t="shared" ref="I61:I70" si="14">(H61/$H$73)*100</f>
        <v>11.328125</v>
      </c>
      <c r="J61" s="45">
        <v>5</v>
      </c>
      <c r="K61" s="47">
        <f t="shared" ref="K61:K69" si="15">(J61/$J$73)*100</f>
        <v>11.111111111111111</v>
      </c>
      <c r="L61" s="45">
        <v>6374</v>
      </c>
      <c r="M61" s="48">
        <f t="shared" ref="M61:M64" si="16">(L61/$L$73)*100</f>
        <v>7.2409149181137042</v>
      </c>
    </row>
    <row r="62" spans="1:13">
      <c r="A62" s="27" t="s">
        <v>40</v>
      </c>
      <c r="B62" s="44">
        <v>0</v>
      </c>
      <c r="C62" s="44">
        <v>0</v>
      </c>
      <c r="D62" s="49">
        <v>0</v>
      </c>
      <c r="E62" s="44">
        <v>10</v>
      </c>
      <c r="F62" s="44">
        <v>2</v>
      </c>
      <c r="G62" s="49">
        <v>6920</v>
      </c>
      <c r="H62" s="45">
        <v>10</v>
      </c>
      <c r="I62" s="46">
        <f t="shared" si="14"/>
        <v>7.8125</v>
      </c>
      <c r="J62" s="45">
        <v>2</v>
      </c>
      <c r="K62" s="47">
        <f t="shared" si="15"/>
        <v>4.4444444444444446</v>
      </c>
      <c r="L62" s="50">
        <v>6920</v>
      </c>
      <c r="M62" s="48">
        <f t="shared" si="16"/>
        <v>7.8611752797845673</v>
      </c>
    </row>
    <row r="63" spans="1:13">
      <c r="A63" s="27" t="s">
        <v>35</v>
      </c>
      <c r="B63" s="44">
        <v>0</v>
      </c>
      <c r="C63" s="44">
        <v>0</v>
      </c>
      <c r="D63" s="44">
        <v>0</v>
      </c>
      <c r="E63" s="44">
        <v>6</v>
      </c>
      <c r="F63" s="44">
        <v>2</v>
      </c>
      <c r="G63" s="49">
        <v>3847</v>
      </c>
      <c r="H63" s="45">
        <v>6</v>
      </c>
      <c r="I63" s="46">
        <f t="shared" si="14"/>
        <v>4.6875</v>
      </c>
      <c r="J63" s="45">
        <v>2</v>
      </c>
      <c r="K63" s="47">
        <f t="shared" si="15"/>
        <v>4.4444444444444446</v>
      </c>
      <c r="L63" s="50">
        <v>3847</v>
      </c>
      <c r="M63" s="48">
        <f t="shared" si="16"/>
        <v>4.3702227314062476</v>
      </c>
    </row>
    <row r="64" spans="1:13">
      <c r="A64" s="27" t="s">
        <v>36</v>
      </c>
      <c r="B64" s="44">
        <v>14</v>
      </c>
      <c r="C64" s="44">
        <v>3</v>
      </c>
      <c r="D64" s="49">
        <v>6501.6</v>
      </c>
      <c r="E64" s="44"/>
      <c r="F64" s="44">
        <v>0</v>
      </c>
      <c r="G64" s="44">
        <v>0</v>
      </c>
      <c r="H64" s="45">
        <v>14</v>
      </c>
      <c r="I64" s="46">
        <f t="shared" si="14"/>
        <v>10.9375</v>
      </c>
      <c r="J64" s="45">
        <v>3</v>
      </c>
      <c r="K64" s="47">
        <f t="shared" si="15"/>
        <v>6.666666666666667</v>
      </c>
      <c r="L64" s="50">
        <v>6501.6</v>
      </c>
      <c r="M64" s="48">
        <f t="shared" si="16"/>
        <v>7.385869537434588</v>
      </c>
    </row>
    <row r="65" spans="1:13">
      <c r="A65" s="27" t="s">
        <v>66</v>
      </c>
      <c r="B65" s="44">
        <v>0</v>
      </c>
      <c r="C65" s="44">
        <v>0</v>
      </c>
      <c r="D65" s="49">
        <v>0</v>
      </c>
      <c r="E65" s="44">
        <v>8</v>
      </c>
      <c r="F65" s="44">
        <v>2</v>
      </c>
      <c r="G65" s="44">
        <v>5536</v>
      </c>
      <c r="H65" s="45">
        <v>8</v>
      </c>
      <c r="I65" s="46">
        <f t="shared" si="14"/>
        <v>6.25</v>
      </c>
      <c r="J65" s="45">
        <v>2</v>
      </c>
      <c r="K65" s="47">
        <f t="shared" si="15"/>
        <v>4.4444444444444446</v>
      </c>
      <c r="L65" s="50">
        <v>5536</v>
      </c>
      <c r="M65" s="48">
        <f>(L65/$L$73)*100</f>
        <v>6.2889402238276535</v>
      </c>
    </row>
    <row r="66" spans="1:13">
      <c r="A66" s="27" t="s">
        <v>41</v>
      </c>
      <c r="B66" s="44">
        <v>4</v>
      </c>
      <c r="C66" s="44">
        <v>1</v>
      </c>
      <c r="D66" s="44">
        <v>1857.6</v>
      </c>
      <c r="E66" s="44"/>
      <c r="F66" s="44">
        <v>0</v>
      </c>
      <c r="G66" s="49">
        <v>0</v>
      </c>
      <c r="H66" s="45">
        <v>4</v>
      </c>
      <c r="I66" s="46">
        <f t="shared" si="14"/>
        <v>3.125</v>
      </c>
      <c r="J66" s="45">
        <v>1</v>
      </c>
      <c r="K66" s="47">
        <f t="shared" si="15"/>
        <v>2.2222222222222223</v>
      </c>
      <c r="L66" s="50">
        <v>1857.6</v>
      </c>
      <c r="M66" s="48">
        <f t="shared" ref="M66:M72" si="17">(L66/$L$73)*100</f>
        <v>2.1102484392670249</v>
      </c>
    </row>
    <row r="67" spans="1:13">
      <c r="A67" s="27" t="s">
        <v>43</v>
      </c>
      <c r="B67" s="44">
        <v>0</v>
      </c>
      <c r="C67" s="44">
        <v>0</v>
      </c>
      <c r="D67" s="44">
        <v>0</v>
      </c>
      <c r="E67" s="44">
        <v>26.5</v>
      </c>
      <c r="F67" s="44">
        <v>15</v>
      </c>
      <c r="G67" s="49">
        <v>18338</v>
      </c>
      <c r="H67" s="45">
        <v>26.5</v>
      </c>
      <c r="I67" s="46">
        <f t="shared" si="14"/>
        <v>20.703125</v>
      </c>
      <c r="J67" s="45">
        <v>15</v>
      </c>
      <c r="K67" s="47">
        <f t="shared" si="15"/>
        <v>33.333333333333329</v>
      </c>
      <c r="L67" s="50">
        <v>18338</v>
      </c>
      <c r="M67" s="48">
        <f t="shared" si="17"/>
        <v>20.832114491429103</v>
      </c>
    </row>
    <row r="68" spans="1:13">
      <c r="A68" s="27" t="s">
        <v>44</v>
      </c>
      <c r="B68" s="44">
        <v>0</v>
      </c>
      <c r="C68" s="44">
        <v>0</v>
      </c>
      <c r="D68" s="44">
        <v>0</v>
      </c>
      <c r="E68" s="44">
        <v>22</v>
      </c>
      <c r="F68" s="44">
        <v>8</v>
      </c>
      <c r="G68" s="49">
        <v>12720.4</v>
      </c>
      <c r="H68" s="45">
        <v>22</v>
      </c>
      <c r="I68" s="46">
        <f t="shared" si="14"/>
        <v>17.1875</v>
      </c>
      <c r="J68" s="45">
        <v>8</v>
      </c>
      <c r="K68" s="47">
        <f t="shared" si="15"/>
        <v>17.777777777777779</v>
      </c>
      <c r="L68" s="50">
        <v>12720.4</v>
      </c>
      <c r="M68" s="48">
        <f>(L68/$L$73)*100</f>
        <v>14.450476015747341</v>
      </c>
    </row>
    <row r="69" spans="1:13">
      <c r="A69" s="27" t="s">
        <v>62</v>
      </c>
      <c r="B69" s="44">
        <v>0</v>
      </c>
      <c r="C69" s="44">
        <v>0</v>
      </c>
      <c r="D69" s="44">
        <v>0</v>
      </c>
      <c r="E69" s="44">
        <v>6.5</v>
      </c>
      <c r="F69" s="44">
        <v>3</v>
      </c>
      <c r="G69" s="49">
        <v>5138</v>
      </c>
      <c r="H69" s="45">
        <v>6.5</v>
      </c>
      <c r="I69" s="46">
        <f t="shared" si="14"/>
        <v>5.078125</v>
      </c>
      <c r="J69" s="45">
        <v>3</v>
      </c>
      <c r="K69" s="47">
        <f>(J69/$J$73)*100</f>
        <v>6.666666666666667</v>
      </c>
      <c r="L69" s="50">
        <v>5138</v>
      </c>
      <c r="M69" s="48">
        <f t="shared" si="17"/>
        <v>5.8368090444412006</v>
      </c>
    </row>
    <row r="70" spans="1:13">
      <c r="A70" s="27" t="s">
        <v>64</v>
      </c>
      <c r="B70" s="44">
        <v>0</v>
      </c>
      <c r="C70" s="44">
        <v>0</v>
      </c>
      <c r="D70" s="44">
        <v>0</v>
      </c>
      <c r="E70" s="44">
        <v>7.5</v>
      </c>
      <c r="F70" s="44">
        <v>1</v>
      </c>
      <c r="G70" s="49">
        <v>14566.95</v>
      </c>
      <c r="H70" s="45">
        <v>7.5</v>
      </c>
      <c r="I70" s="46">
        <f t="shared" si="14"/>
        <v>5.859375</v>
      </c>
      <c r="J70" s="45">
        <v>1</v>
      </c>
      <c r="K70" s="47">
        <f>(J70/$J$73)*100</f>
        <v>2.2222222222222223</v>
      </c>
      <c r="L70" s="50">
        <v>14566.95</v>
      </c>
      <c r="M70" s="48">
        <f t="shared" si="17"/>
        <v>16.548171566742457</v>
      </c>
    </row>
    <row r="71" spans="1:13">
      <c r="A71" s="27" t="s">
        <v>45</v>
      </c>
      <c r="B71" s="44">
        <v>0</v>
      </c>
      <c r="C71" s="44">
        <v>0</v>
      </c>
      <c r="D71" s="44">
        <v>0</v>
      </c>
      <c r="E71" s="44">
        <v>7</v>
      </c>
      <c r="F71" s="44">
        <v>2</v>
      </c>
      <c r="G71" s="49">
        <v>4844</v>
      </c>
      <c r="H71" s="45">
        <v>7</v>
      </c>
      <c r="I71" s="46">
        <f>(H71/$H$73)*100</f>
        <v>5.46875</v>
      </c>
      <c r="J71" s="45">
        <v>2</v>
      </c>
      <c r="K71" s="47">
        <f t="shared" ref="K71:K72" si="18">(J71/$J$73)*100</f>
        <v>4.4444444444444446</v>
      </c>
      <c r="L71" s="50">
        <v>4844</v>
      </c>
      <c r="M71" s="48">
        <f t="shared" si="17"/>
        <v>5.502822695849197</v>
      </c>
    </row>
    <row r="72" spans="1:13">
      <c r="A72" s="27" t="s">
        <v>67</v>
      </c>
      <c r="B72" s="44">
        <v>0</v>
      </c>
      <c r="C72" s="44">
        <v>0</v>
      </c>
      <c r="D72" s="44">
        <v>0</v>
      </c>
      <c r="E72" s="44">
        <v>2</v>
      </c>
      <c r="F72" s="44">
        <v>1</v>
      </c>
      <c r="G72" s="49">
        <v>1384</v>
      </c>
      <c r="H72" s="45">
        <v>2</v>
      </c>
      <c r="I72" s="46">
        <f>(H72/$H$73)*100</f>
        <v>1.5625</v>
      </c>
      <c r="J72" s="45">
        <v>1</v>
      </c>
      <c r="K72" s="47">
        <f t="shared" si="18"/>
        <v>2.2222222222222223</v>
      </c>
      <c r="L72" s="50">
        <v>1384</v>
      </c>
      <c r="M72" s="48">
        <f t="shared" si="17"/>
        <v>1.5722350559569134</v>
      </c>
    </row>
    <row r="73" spans="1:13" ht="15.75" thickBot="1">
      <c r="A73" s="38" t="s">
        <v>10</v>
      </c>
      <c r="B73" s="40">
        <f t="shared" ref="B73:C73" si="19">SUM(B61:B72)</f>
        <v>18</v>
      </c>
      <c r="C73" s="40">
        <f t="shared" si="19"/>
        <v>4</v>
      </c>
      <c r="D73" s="40">
        <f>SUM(D61:D72)</f>
        <v>8359.2000000000007</v>
      </c>
      <c r="E73" s="40">
        <f t="shared" ref="E73:G73" si="20">SUM(E61:E72)</f>
        <v>110</v>
      </c>
      <c r="F73" s="40">
        <f t="shared" si="20"/>
        <v>41</v>
      </c>
      <c r="G73" s="40">
        <f t="shared" si="20"/>
        <v>79668.350000000006</v>
      </c>
      <c r="H73" s="41">
        <f t="shared" ref="H73:M73" si="21">SUM(H61:H72)</f>
        <v>128</v>
      </c>
      <c r="I73" s="39">
        <f t="shared" si="21"/>
        <v>100</v>
      </c>
      <c r="J73" s="41">
        <f t="shared" si="21"/>
        <v>45</v>
      </c>
      <c r="K73" s="41">
        <f t="shared" si="21"/>
        <v>100</v>
      </c>
      <c r="L73" s="40">
        <f>SUM(L61:L72)</f>
        <v>88027.55</v>
      </c>
      <c r="M73" s="42">
        <f t="shared" si="21"/>
        <v>99.999999999999986</v>
      </c>
    </row>
    <row r="74" spans="1:13" ht="16.5" thickBot="1">
      <c r="A74" s="61" t="s">
        <v>68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</row>
    <row r="75" spans="1:13">
      <c r="A75" s="62" t="s">
        <v>0</v>
      </c>
      <c r="B75" s="63" t="s">
        <v>1</v>
      </c>
      <c r="C75" s="63"/>
      <c r="D75" s="63"/>
      <c r="E75" s="63" t="s">
        <v>2</v>
      </c>
      <c r="F75" s="63"/>
      <c r="G75" s="63"/>
      <c r="H75" s="63" t="s">
        <v>3</v>
      </c>
      <c r="I75" s="63"/>
      <c r="J75" s="63"/>
      <c r="K75" s="63"/>
      <c r="L75" s="63"/>
      <c r="M75" s="64"/>
    </row>
    <row r="76" spans="1:13" ht="38.25">
      <c r="A76" s="65"/>
      <c r="B76" s="66" t="s">
        <v>4</v>
      </c>
      <c r="C76" s="66" t="s">
        <v>5</v>
      </c>
      <c r="D76" s="67" t="s">
        <v>6</v>
      </c>
      <c r="E76" s="66" t="s">
        <v>4</v>
      </c>
      <c r="F76" s="66" t="s">
        <v>5</v>
      </c>
      <c r="G76" s="68" t="s">
        <v>6</v>
      </c>
      <c r="H76" s="66" t="s">
        <v>4</v>
      </c>
      <c r="I76" s="66" t="s">
        <v>7</v>
      </c>
      <c r="J76" s="66" t="s">
        <v>5</v>
      </c>
      <c r="K76" s="66" t="s">
        <v>7</v>
      </c>
      <c r="L76" s="68" t="s">
        <v>6</v>
      </c>
      <c r="M76" s="69" t="s">
        <v>7</v>
      </c>
    </row>
    <row r="77" spans="1:13">
      <c r="A77" s="70" t="s">
        <v>39</v>
      </c>
      <c r="B77" s="71">
        <v>0</v>
      </c>
      <c r="C77" s="71">
        <v>0</v>
      </c>
      <c r="D77" s="71">
        <v>0</v>
      </c>
      <c r="E77" s="71">
        <v>14.5</v>
      </c>
      <c r="F77" s="71">
        <v>4</v>
      </c>
      <c r="G77" s="71">
        <v>6462.9</v>
      </c>
      <c r="H77" s="72">
        <v>14.5</v>
      </c>
      <c r="I77" s="73">
        <f>(H77/$H$89)*100</f>
        <v>14.646464646464647</v>
      </c>
      <c r="J77" s="72">
        <v>4</v>
      </c>
      <c r="K77" s="74">
        <f>(J77/$J$89)*100</f>
        <v>12.121212121212121</v>
      </c>
      <c r="L77" s="72">
        <v>6462.9</v>
      </c>
      <c r="M77" s="75">
        <f>(L77/$L$89)*100</f>
        <v>10.130207231227164</v>
      </c>
    </row>
    <row r="78" spans="1:13">
      <c r="A78" s="70" t="s">
        <v>36</v>
      </c>
      <c r="B78" s="71">
        <v>0</v>
      </c>
      <c r="C78" s="71">
        <v>0</v>
      </c>
      <c r="D78" s="76">
        <v>0</v>
      </c>
      <c r="E78" s="71">
        <v>13.5</v>
      </c>
      <c r="F78" s="71">
        <v>3</v>
      </c>
      <c r="G78" s="76">
        <v>9672</v>
      </c>
      <c r="H78" s="72">
        <v>13.5</v>
      </c>
      <c r="I78" s="73">
        <f t="shared" ref="I78:I88" si="22">(H78/$H$89)*100</f>
        <v>13.636363636363635</v>
      </c>
      <c r="J78" s="72">
        <v>3</v>
      </c>
      <c r="K78" s="74">
        <f t="shared" ref="K78:K88" si="23">(J78/$J$89)*100</f>
        <v>9.0909090909090917</v>
      </c>
      <c r="L78" s="77">
        <v>9672</v>
      </c>
      <c r="M78" s="75">
        <f t="shared" ref="M78:M88" si="24">(L78/$L$89)*100</f>
        <v>15.160278565416318</v>
      </c>
    </row>
    <row r="79" spans="1:13">
      <c r="A79" s="70" t="s">
        <v>79</v>
      </c>
      <c r="B79" s="71">
        <v>0</v>
      </c>
      <c r="C79" s="71">
        <v>0</v>
      </c>
      <c r="D79" s="71">
        <v>0</v>
      </c>
      <c r="E79" s="71">
        <v>4.5</v>
      </c>
      <c r="F79" s="71">
        <v>4</v>
      </c>
      <c r="G79" s="76">
        <v>1741.5</v>
      </c>
      <c r="H79" s="72">
        <v>4.5</v>
      </c>
      <c r="I79" s="73">
        <f t="shared" si="22"/>
        <v>4.5454545454545459</v>
      </c>
      <c r="J79" s="72">
        <v>4</v>
      </c>
      <c r="K79" s="74">
        <f t="shared" si="23"/>
        <v>12.121212121212121</v>
      </c>
      <c r="L79" s="77">
        <v>1741.5</v>
      </c>
      <c r="M79" s="75">
        <f t="shared" si="24"/>
        <v>2.7296965593127087</v>
      </c>
    </row>
    <row r="80" spans="1:13">
      <c r="A80" s="70" t="s">
        <v>71</v>
      </c>
      <c r="B80" s="71">
        <v>0</v>
      </c>
      <c r="C80" s="71">
        <v>0</v>
      </c>
      <c r="D80" s="76">
        <v>0</v>
      </c>
      <c r="E80" s="71">
        <v>16</v>
      </c>
      <c r="F80" s="71">
        <v>3</v>
      </c>
      <c r="G80" s="71">
        <v>7430.4</v>
      </c>
      <c r="H80" s="72">
        <v>16</v>
      </c>
      <c r="I80" s="73">
        <f t="shared" si="22"/>
        <v>16.161616161616163</v>
      </c>
      <c r="J80" s="72">
        <v>3</v>
      </c>
      <c r="K80" s="74">
        <f t="shared" si="23"/>
        <v>9.0909090909090917</v>
      </c>
      <c r="L80" s="77">
        <v>7430.4</v>
      </c>
      <c r="M80" s="75">
        <f t="shared" si="24"/>
        <v>11.646705319734224</v>
      </c>
    </row>
    <row r="81" spans="1:13">
      <c r="A81" s="70" t="s">
        <v>75</v>
      </c>
      <c r="B81" s="71">
        <v>0</v>
      </c>
      <c r="C81" s="71">
        <v>0</v>
      </c>
      <c r="D81" s="76">
        <v>0</v>
      </c>
      <c r="E81" s="71">
        <v>7</v>
      </c>
      <c r="F81" s="71">
        <v>2</v>
      </c>
      <c r="G81" s="71">
        <v>4844</v>
      </c>
      <c r="H81" s="72">
        <v>7</v>
      </c>
      <c r="I81" s="73">
        <f t="shared" si="22"/>
        <v>7.0707070707070701</v>
      </c>
      <c r="J81" s="72">
        <v>2</v>
      </c>
      <c r="K81" s="74">
        <f t="shared" si="23"/>
        <v>6.0606060606060606</v>
      </c>
      <c r="L81" s="77">
        <v>4844</v>
      </c>
      <c r="M81" s="75">
        <f t="shared" si="24"/>
        <v>7.5926788017862537</v>
      </c>
    </row>
    <row r="82" spans="1:13">
      <c r="A82" s="70" t="s">
        <v>61</v>
      </c>
      <c r="B82" s="71">
        <v>0</v>
      </c>
      <c r="C82" s="71">
        <v>0</v>
      </c>
      <c r="D82" s="71">
        <v>0</v>
      </c>
      <c r="E82" s="71">
        <v>6.5</v>
      </c>
      <c r="F82" s="71">
        <v>3</v>
      </c>
      <c r="G82" s="76">
        <v>5047</v>
      </c>
      <c r="H82" s="72">
        <v>6.5</v>
      </c>
      <c r="I82" s="73">
        <f t="shared" si="22"/>
        <v>6.5656565656565666</v>
      </c>
      <c r="J82" s="72">
        <v>3</v>
      </c>
      <c r="K82" s="74">
        <f t="shared" si="23"/>
        <v>9.0909090909090917</v>
      </c>
      <c r="L82" s="77">
        <v>5047</v>
      </c>
      <c r="M82" s="75">
        <f t="shared" si="24"/>
        <v>7.9108690983929026</v>
      </c>
    </row>
    <row r="83" spans="1:13">
      <c r="A83" s="70" t="s">
        <v>62</v>
      </c>
      <c r="B83" s="71">
        <v>0</v>
      </c>
      <c r="C83" s="71">
        <v>0</v>
      </c>
      <c r="D83" s="71">
        <v>0</v>
      </c>
      <c r="E83" s="71">
        <v>6</v>
      </c>
      <c r="F83" s="71">
        <v>3</v>
      </c>
      <c r="G83" s="76">
        <v>4664</v>
      </c>
      <c r="H83" s="72">
        <v>6</v>
      </c>
      <c r="I83" s="73">
        <f t="shared" si="22"/>
        <v>6.0606060606060606</v>
      </c>
      <c r="J83" s="72">
        <v>3</v>
      </c>
      <c r="K83" s="74">
        <f t="shared" si="23"/>
        <v>9.0909090909090917</v>
      </c>
      <c r="L83" s="77">
        <v>4664</v>
      </c>
      <c r="M83" s="75">
        <f t="shared" si="24"/>
        <v>7.3105396225291264</v>
      </c>
    </row>
    <row r="84" spans="1:13">
      <c r="A84" s="70" t="s">
        <v>77</v>
      </c>
      <c r="B84" s="71">
        <v>0</v>
      </c>
      <c r="C84" s="71">
        <v>0</v>
      </c>
      <c r="D84" s="71">
        <v>0</v>
      </c>
      <c r="E84" s="71">
        <v>1.5</v>
      </c>
      <c r="F84" s="71">
        <v>1</v>
      </c>
      <c r="G84" s="76">
        <v>1422</v>
      </c>
      <c r="H84" s="72">
        <v>1.5</v>
      </c>
      <c r="I84" s="73">
        <f t="shared" si="22"/>
        <v>1.5151515151515151</v>
      </c>
      <c r="J84" s="72">
        <v>1</v>
      </c>
      <c r="K84" s="74">
        <f t="shared" si="23"/>
        <v>3.0303030303030303</v>
      </c>
      <c r="L84" s="77">
        <v>1422</v>
      </c>
      <c r="M84" s="75">
        <f t="shared" si="24"/>
        <v>2.2288995161313077</v>
      </c>
    </row>
    <row r="85" spans="1:13">
      <c r="A85" s="70" t="s">
        <v>63</v>
      </c>
      <c r="B85" s="71">
        <v>0</v>
      </c>
      <c r="C85" s="71">
        <v>0</v>
      </c>
      <c r="D85" s="71">
        <v>0</v>
      </c>
      <c r="E85" s="71">
        <v>8</v>
      </c>
      <c r="F85" s="71">
        <v>3</v>
      </c>
      <c r="G85" s="76">
        <v>6356.5</v>
      </c>
      <c r="H85" s="72">
        <v>8</v>
      </c>
      <c r="I85" s="73">
        <f t="shared" si="22"/>
        <v>8.0808080808080813</v>
      </c>
      <c r="J85" s="72">
        <v>3</v>
      </c>
      <c r="K85" s="74">
        <f t="shared" si="23"/>
        <v>9.0909090909090917</v>
      </c>
      <c r="L85" s="77">
        <v>6356.5</v>
      </c>
      <c r="M85" s="75">
        <f t="shared" si="24"/>
        <v>9.9634316274885055</v>
      </c>
    </row>
    <row r="86" spans="1:13">
      <c r="A86" s="70" t="s">
        <v>64</v>
      </c>
      <c r="B86" s="71">
        <v>0</v>
      </c>
      <c r="C86" s="71">
        <v>0</v>
      </c>
      <c r="D86" s="71">
        <v>0</v>
      </c>
      <c r="E86" s="71">
        <v>5</v>
      </c>
      <c r="F86" s="71">
        <v>3</v>
      </c>
      <c r="G86" s="76">
        <v>4740</v>
      </c>
      <c r="H86" s="72">
        <v>5</v>
      </c>
      <c r="I86" s="73">
        <f t="shared" si="22"/>
        <v>5.0505050505050502</v>
      </c>
      <c r="J86" s="72">
        <v>3</v>
      </c>
      <c r="K86" s="74">
        <f t="shared" si="23"/>
        <v>9.0909090909090917</v>
      </c>
      <c r="L86" s="77">
        <v>4740</v>
      </c>
      <c r="M86" s="75">
        <f t="shared" si="24"/>
        <v>7.429665053771024</v>
      </c>
    </row>
    <row r="87" spans="1:13">
      <c r="A87" s="70" t="s">
        <v>45</v>
      </c>
      <c r="B87" s="71">
        <v>0</v>
      </c>
      <c r="C87" s="71">
        <v>0</v>
      </c>
      <c r="D87" s="71">
        <v>0</v>
      </c>
      <c r="E87" s="71">
        <v>12</v>
      </c>
      <c r="F87" s="71">
        <v>3</v>
      </c>
      <c r="G87" s="76">
        <v>8304</v>
      </c>
      <c r="H87" s="72">
        <v>12</v>
      </c>
      <c r="I87" s="73">
        <f t="shared" si="22"/>
        <v>12.121212121212121</v>
      </c>
      <c r="J87" s="72">
        <v>3</v>
      </c>
      <c r="K87" s="74">
        <f t="shared" si="23"/>
        <v>9.0909090909090917</v>
      </c>
      <c r="L87" s="77">
        <v>8304</v>
      </c>
      <c r="M87" s="75">
        <f t="shared" si="24"/>
        <v>13.016020803062151</v>
      </c>
    </row>
    <row r="88" spans="1:13">
      <c r="A88" s="70" t="s">
        <v>80</v>
      </c>
      <c r="B88" s="71">
        <v>0</v>
      </c>
      <c r="C88" s="71">
        <v>0</v>
      </c>
      <c r="D88" s="71">
        <v>0</v>
      </c>
      <c r="E88" s="71">
        <v>4.5</v>
      </c>
      <c r="F88" s="71">
        <v>1</v>
      </c>
      <c r="G88" s="76">
        <v>3114</v>
      </c>
      <c r="H88" s="72">
        <v>4.5</v>
      </c>
      <c r="I88" s="73">
        <f t="shared" si="22"/>
        <v>4.5454545454545459</v>
      </c>
      <c r="J88" s="72">
        <v>1</v>
      </c>
      <c r="K88" s="74">
        <f t="shared" si="23"/>
        <v>3.0303030303030303</v>
      </c>
      <c r="L88" s="77">
        <v>3114</v>
      </c>
      <c r="M88" s="75">
        <f t="shared" si="24"/>
        <v>4.8810078011483062</v>
      </c>
    </row>
    <row r="89" spans="1:13" ht="15.75" thickBot="1">
      <c r="A89" s="78" t="s">
        <v>10</v>
      </c>
      <c r="B89" s="79">
        <f t="shared" ref="B89:C89" si="25">SUM(B77:B88)</f>
        <v>0</v>
      </c>
      <c r="C89" s="79">
        <f t="shared" si="25"/>
        <v>0</v>
      </c>
      <c r="D89" s="79">
        <f>SUM(D77:D88)</f>
        <v>0</v>
      </c>
      <c r="E89" s="79">
        <f t="shared" ref="E89:F89" si="26">SUM(E77:E88)</f>
        <v>99</v>
      </c>
      <c r="F89" s="79">
        <f t="shared" si="26"/>
        <v>33</v>
      </c>
      <c r="G89" s="79">
        <f>SUM(G77:G88)</f>
        <v>63798.3</v>
      </c>
      <c r="H89" s="79">
        <f>SUM(H77:H88)</f>
        <v>99</v>
      </c>
      <c r="I89" s="79">
        <f t="shared" ref="I89:M89" si="27">SUM(I77:I88)</f>
        <v>100.00000000000001</v>
      </c>
      <c r="J89" s="79">
        <f t="shared" si="27"/>
        <v>33</v>
      </c>
      <c r="K89" s="79">
        <f t="shared" si="27"/>
        <v>100.00000000000001</v>
      </c>
      <c r="L89" s="79">
        <f t="shared" si="27"/>
        <v>63798.3</v>
      </c>
      <c r="M89" s="79">
        <f t="shared" si="27"/>
        <v>99.999999999999972</v>
      </c>
    </row>
    <row r="90" spans="1:13" ht="16.5" thickBot="1">
      <c r="A90" s="53" t="s">
        <v>69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</row>
    <row r="91" spans="1:13">
      <c r="A91" s="54" t="s">
        <v>0</v>
      </c>
      <c r="B91" s="56" t="s">
        <v>1</v>
      </c>
      <c r="C91" s="56"/>
      <c r="D91" s="56"/>
      <c r="E91" s="56" t="s">
        <v>2</v>
      </c>
      <c r="F91" s="56"/>
      <c r="G91" s="56"/>
      <c r="H91" s="56" t="s">
        <v>3</v>
      </c>
      <c r="I91" s="56"/>
      <c r="J91" s="56"/>
      <c r="K91" s="56"/>
      <c r="L91" s="56"/>
      <c r="M91" s="57"/>
    </row>
    <row r="92" spans="1:13" ht="38.25">
      <c r="A92" s="55"/>
      <c r="B92" s="34" t="s">
        <v>4</v>
      </c>
      <c r="C92" s="34" t="s">
        <v>5</v>
      </c>
      <c r="D92" s="35" t="s">
        <v>6</v>
      </c>
      <c r="E92" s="34" t="s">
        <v>4</v>
      </c>
      <c r="F92" s="34" t="s">
        <v>5</v>
      </c>
      <c r="G92" s="36" t="s">
        <v>6</v>
      </c>
      <c r="H92" s="34" t="s">
        <v>4</v>
      </c>
      <c r="I92" s="34" t="s">
        <v>7</v>
      </c>
      <c r="J92" s="34" t="s">
        <v>5</v>
      </c>
      <c r="K92" s="34" t="s">
        <v>7</v>
      </c>
      <c r="L92" s="36" t="s">
        <v>6</v>
      </c>
      <c r="M92" s="37" t="s">
        <v>7</v>
      </c>
    </row>
    <row r="93" spans="1:13">
      <c r="A93" s="27" t="s">
        <v>39</v>
      </c>
      <c r="B93" s="44">
        <v>5</v>
      </c>
      <c r="C93" s="44">
        <v>1</v>
      </c>
      <c r="D93" s="44">
        <v>2025</v>
      </c>
      <c r="E93" s="44">
        <v>30.5</v>
      </c>
      <c r="F93" s="44">
        <v>10</v>
      </c>
      <c r="G93" s="44">
        <v>12838.5</v>
      </c>
      <c r="H93" s="45">
        <v>35.5</v>
      </c>
      <c r="I93" s="46">
        <f>(H93/$H$112)*100</f>
        <v>14.853556485355648</v>
      </c>
      <c r="J93" s="45">
        <v>11</v>
      </c>
      <c r="K93" s="47">
        <f>(J93/$J$112)*100</f>
        <v>12.222222222222221</v>
      </c>
      <c r="L93" s="45">
        <v>14863.5</v>
      </c>
      <c r="M93" s="48">
        <f>(L93/$L$112)*100</f>
        <v>12.422066959733899</v>
      </c>
    </row>
    <row r="94" spans="1:13">
      <c r="A94" s="27" t="s">
        <v>36</v>
      </c>
      <c r="B94" s="44">
        <v>5</v>
      </c>
      <c r="C94" s="44">
        <v>1</v>
      </c>
      <c r="D94" s="49">
        <v>2430</v>
      </c>
      <c r="E94" s="44">
        <v>10</v>
      </c>
      <c r="F94" s="44">
        <v>4</v>
      </c>
      <c r="G94" s="49">
        <v>5650</v>
      </c>
      <c r="H94" s="45">
        <v>15</v>
      </c>
      <c r="I94" s="46">
        <f t="shared" ref="I94:I111" si="28">(H94/$H$112)*100</f>
        <v>6.2761506276150625</v>
      </c>
      <c r="J94" s="45">
        <v>5</v>
      </c>
      <c r="K94" s="47">
        <f t="shared" ref="K94:K111" si="29">(J94/$J$112)*100</f>
        <v>5.5555555555555554</v>
      </c>
      <c r="L94" s="50">
        <v>8080</v>
      </c>
      <c r="M94" s="48">
        <f t="shared" ref="M94:M111" si="30">(L94/$L$112)*100</f>
        <v>6.7528039179634609</v>
      </c>
    </row>
    <row r="95" spans="1:13">
      <c r="A95" s="27" t="s">
        <v>70</v>
      </c>
      <c r="B95" s="44">
        <v>13.5</v>
      </c>
      <c r="C95" s="44">
        <v>3</v>
      </c>
      <c r="D95" s="44">
        <v>6561</v>
      </c>
      <c r="E95" s="44">
        <v>11</v>
      </c>
      <c r="F95" s="44">
        <v>5</v>
      </c>
      <c r="G95" s="49">
        <v>5415</v>
      </c>
      <c r="H95" s="45">
        <v>24.5</v>
      </c>
      <c r="I95" s="46">
        <f t="shared" si="28"/>
        <v>10.251046025104603</v>
      </c>
      <c r="J95" s="45">
        <v>8</v>
      </c>
      <c r="K95" s="47">
        <f t="shared" si="29"/>
        <v>8.8888888888888893</v>
      </c>
      <c r="L95" s="50">
        <v>11976</v>
      </c>
      <c r="M95" s="48">
        <f t="shared" si="30"/>
        <v>10.008858876427031</v>
      </c>
    </row>
    <row r="96" spans="1:13">
      <c r="A96" s="27" t="s">
        <v>71</v>
      </c>
      <c r="B96" s="44">
        <v>0</v>
      </c>
      <c r="C96" s="44">
        <v>0</v>
      </c>
      <c r="D96" s="49">
        <v>0</v>
      </c>
      <c r="E96" s="44">
        <v>28</v>
      </c>
      <c r="F96" s="44">
        <v>6</v>
      </c>
      <c r="G96" s="44">
        <v>14325</v>
      </c>
      <c r="H96" s="45">
        <v>28</v>
      </c>
      <c r="I96" s="46">
        <f t="shared" si="28"/>
        <v>11.715481171548117</v>
      </c>
      <c r="J96" s="45">
        <v>6</v>
      </c>
      <c r="K96" s="47">
        <f t="shared" si="29"/>
        <v>6.666666666666667</v>
      </c>
      <c r="L96" s="50">
        <v>14325</v>
      </c>
      <c r="M96" s="48">
        <f t="shared" si="30"/>
        <v>11.972019322379527</v>
      </c>
    </row>
    <row r="97" spans="1:13">
      <c r="A97" s="27" t="s">
        <v>72</v>
      </c>
      <c r="B97" s="44">
        <v>0</v>
      </c>
      <c r="C97" s="44">
        <v>0</v>
      </c>
      <c r="D97" s="49">
        <v>0</v>
      </c>
      <c r="E97" s="44">
        <v>7</v>
      </c>
      <c r="F97" s="44">
        <v>4</v>
      </c>
      <c r="G97" s="44">
        <v>4755</v>
      </c>
      <c r="H97" s="45">
        <v>7</v>
      </c>
      <c r="I97" s="46">
        <f t="shared" si="28"/>
        <v>2.9288702928870292</v>
      </c>
      <c r="J97" s="45">
        <v>4</v>
      </c>
      <c r="K97" s="47">
        <f t="shared" si="29"/>
        <v>4.4444444444444446</v>
      </c>
      <c r="L97" s="50">
        <v>4755</v>
      </c>
      <c r="M97" s="48">
        <f t="shared" si="30"/>
        <v>3.9739582462767644</v>
      </c>
    </row>
    <row r="98" spans="1:13">
      <c r="A98" s="27" t="s">
        <v>41</v>
      </c>
      <c r="B98" s="44">
        <v>0</v>
      </c>
      <c r="C98" s="44">
        <v>0</v>
      </c>
      <c r="D98" s="44">
        <v>0</v>
      </c>
      <c r="E98" s="44">
        <v>20.5</v>
      </c>
      <c r="F98" s="44">
        <v>11</v>
      </c>
      <c r="G98" s="49">
        <v>8788.5</v>
      </c>
      <c r="H98" s="45">
        <v>20.5</v>
      </c>
      <c r="I98" s="46">
        <f t="shared" si="28"/>
        <v>8.5774058577405867</v>
      </c>
      <c r="J98" s="45">
        <v>11</v>
      </c>
      <c r="K98" s="47">
        <f t="shared" si="29"/>
        <v>12.222222222222221</v>
      </c>
      <c r="L98" s="50">
        <v>8788.5</v>
      </c>
      <c r="M98" s="48">
        <f t="shared" si="30"/>
        <v>7.3449278753739948</v>
      </c>
    </row>
    <row r="99" spans="1:13">
      <c r="A99" s="27" t="s">
        <v>73</v>
      </c>
      <c r="B99" s="44">
        <v>0</v>
      </c>
      <c r="C99" s="44">
        <v>0</v>
      </c>
      <c r="D99" s="44">
        <v>0</v>
      </c>
      <c r="E99" s="44">
        <v>2.5</v>
      </c>
      <c r="F99" s="44">
        <v>1</v>
      </c>
      <c r="G99" s="49">
        <v>1012.5</v>
      </c>
      <c r="H99" s="45">
        <v>2.5</v>
      </c>
      <c r="I99" s="46">
        <f t="shared" si="28"/>
        <v>1.0460251046025104</v>
      </c>
      <c r="J99" s="45">
        <v>1</v>
      </c>
      <c r="K99" s="47">
        <f t="shared" si="29"/>
        <v>1.1111111111111112</v>
      </c>
      <c r="L99" s="50">
        <v>1012.5</v>
      </c>
      <c r="M99" s="48">
        <f t="shared" si="30"/>
        <v>0.84618984739331748</v>
      </c>
    </row>
    <row r="100" spans="1:13">
      <c r="A100" s="27" t="s">
        <v>74</v>
      </c>
      <c r="B100" s="44">
        <v>0</v>
      </c>
      <c r="C100" s="44">
        <v>0</v>
      </c>
      <c r="D100" s="44">
        <v>0</v>
      </c>
      <c r="E100" s="44">
        <v>16.5</v>
      </c>
      <c r="F100" s="44">
        <v>5</v>
      </c>
      <c r="G100" s="49">
        <v>7492.5</v>
      </c>
      <c r="H100" s="45">
        <v>16.5</v>
      </c>
      <c r="I100" s="46">
        <f t="shared" si="28"/>
        <v>6.9037656903765692</v>
      </c>
      <c r="J100" s="45">
        <v>5</v>
      </c>
      <c r="K100" s="47">
        <f t="shared" si="29"/>
        <v>5.5555555555555554</v>
      </c>
      <c r="L100" s="50">
        <v>7492.5</v>
      </c>
      <c r="M100" s="48">
        <f t="shared" si="30"/>
        <v>6.2618048707105478</v>
      </c>
    </row>
    <row r="101" spans="1:13">
      <c r="A101" s="27" t="s">
        <v>75</v>
      </c>
      <c r="B101" s="44">
        <v>0</v>
      </c>
      <c r="C101" s="44">
        <v>0</v>
      </c>
      <c r="D101" s="44">
        <v>0</v>
      </c>
      <c r="E101" s="44">
        <v>6.5</v>
      </c>
      <c r="F101" s="44">
        <v>3</v>
      </c>
      <c r="G101" s="49">
        <v>2632.5</v>
      </c>
      <c r="H101" s="45">
        <v>6.5</v>
      </c>
      <c r="I101" s="46">
        <f t="shared" si="28"/>
        <v>2.7196652719665275</v>
      </c>
      <c r="J101" s="45">
        <v>3</v>
      </c>
      <c r="K101" s="47">
        <f t="shared" si="29"/>
        <v>3.3333333333333335</v>
      </c>
      <c r="L101" s="50">
        <v>2632.5</v>
      </c>
      <c r="M101" s="48">
        <f t="shared" si="30"/>
        <v>2.200093603222625</v>
      </c>
    </row>
    <row r="102" spans="1:13">
      <c r="A102" s="27" t="s">
        <v>44</v>
      </c>
      <c r="B102" s="44">
        <v>0</v>
      </c>
      <c r="C102" s="44">
        <v>0</v>
      </c>
      <c r="D102" s="44">
        <v>0</v>
      </c>
      <c r="E102" s="44">
        <v>3.5</v>
      </c>
      <c r="F102" s="44">
        <v>2</v>
      </c>
      <c r="G102" s="49">
        <v>1417.5</v>
      </c>
      <c r="H102" s="45">
        <v>3.5</v>
      </c>
      <c r="I102" s="46">
        <f t="shared" si="28"/>
        <v>1.4644351464435146</v>
      </c>
      <c r="J102" s="45">
        <v>2</v>
      </c>
      <c r="K102" s="47">
        <f t="shared" si="29"/>
        <v>2.2222222222222223</v>
      </c>
      <c r="L102" s="50">
        <v>1417.5</v>
      </c>
      <c r="M102" s="48">
        <f t="shared" si="30"/>
        <v>1.1846657863506445</v>
      </c>
    </row>
    <row r="103" spans="1:13">
      <c r="A103" s="27" t="s">
        <v>76</v>
      </c>
      <c r="B103" s="44">
        <v>0</v>
      </c>
      <c r="C103" s="44">
        <v>0</v>
      </c>
      <c r="D103" s="44">
        <v>0</v>
      </c>
      <c r="E103" s="44">
        <v>6</v>
      </c>
      <c r="F103" s="44">
        <v>2</v>
      </c>
      <c r="G103" s="49">
        <v>5154</v>
      </c>
      <c r="H103" s="45">
        <v>6</v>
      </c>
      <c r="I103" s="46">
        <f t="shared" si="28"/>
        <v>2.510460251046025</v>
      </c>
      <c r="J103" s="45">
        <v>2</v>
      </c>
      <c r="K103" s="47">
        <f t="shared" si="29"/>
        <v>2.2222222222222223</v>
      </c>
      <c r="L103" s="50">
        <v>5154</v>
      </c>
      <c r="M103" s="48">
        <f t="shared" si="30"/>
        <v>4.3074197268791687</v>
      </c>
    </row>
    <row r="104" spans="1:13">
      <c r="A104" s="27" t="s">
        <v>61</v>
      </c>
      <c r="B104" s="44">
        <v>0</v>
      </c>
      <c r="C104" s="44">
        <v>0</v>
      </c>
      <c r="D104" s="44">
        <v>0</v>
      </c>
      <c r="E104" s="44">
        <v>23</v>
      </c>
      <c r="F104" s="44">
        <v>10</v>
      </c>
      <c r="G104" s="49">
        <v>14055.5</v>
      </c>
      <c r="H104" s="45">
        <v>23</v>
      </c>
      <c r="I104" s="46">
        <f t="shared" si="28"/>
        <v>9.6234309623430967</v>
      </c>
      <c r="J104" s="45">
        <v>10</v>
      </c>
      <c r="K104" s="47">
        <f t="shared" si="29"/>
        <v>11.111111111111111</v>
      </c>
      <c r="L104" s="50">
        <v>14055.5</v>
      </c>
      <c r="M104" s="48">
        <f t="shared" si="30"/>
        <v>11.746786567937553</v>
      </c>
    </row>
    <row r="105" spans="1:13">
      <c r="A105" s="27" t="s">
        <v>62</v>
      </c>
      <c r="B105" s="44">
        <v>0</v>
      </c>
      <c r="C105" s="44">
        <v>0</v>
      </c>
      <c r="D105" s="49">
        <v>0</v>
      </c>
      <c r="E105" s="44">
        <v>3</v>
      </c>
      <c r="F105" s="44">
        <v>1</v>
      </c>
      <c r="G105" s="44">
        <v>2175</v>
      </c>
      <c r="H105" s="45">
        <v>3</v>
      </c>
      <c r="I105" s="46">
        <f t="shared" si="28"/>
        <v>1.2552301255230125</v>
      </c>
      <c r="J105" s="45">
        <v>1</v>
      </c>
      <c r="K105" s="47">
        <f t="shared" si="29"/>
        <v>1.1111111111111112</v>
      </c>
      <c r="L105" s="50">
        <v>2175</v>
      </c>
      <c r="M105" s="48">
        <f t="shared" si="30"/>
        <v>1.8177411536597188</v>
      </c>
    </row>
    <row r="106" spans="1:13">
      <c r="A106" s="27" t="s">
        <v>77</v>
      </c>
      <c r="B106" s="44">
        <v>0</v>
      </c>
      <c r="C106" s="44">
        <v>0</v>
      </c>
      <c r="D106" s="44">
        <v>0</v>
      </c>
      <c r="E106" s="44">
        <v>5</v>
      </c>
      <c r="F106" s="44">
        <v>3</v>
      </c>
      <c r="G106" s="49">
        <v>2990</v>
      </c>
      <c r="H106" s="45">
        <v>5</v>
      </c>
      <c r="I106" s="46">
        <f t="shared" si="28"/>
        <v>2.0920502092050208</v>
      </c>
      <c r="J106" s="45">
        <v>3</v>
      </c>
      <c r="K106" s="47">
        <f t="shared" si="29"/>
        <v>3.3333333333333335</v>
      </c>
      <c r="L106" s="50">
        <v>2990</v>
      </c>
      <c r="M106" s="48">
        <f t="shared" si="30"/>
        <v>2.498871746870142</v>
      </c>
    </row>
    <row r="107" spans="1:13">
      <c r="A107" s="27" t="s">
        <v>63</v>
      </c>
      <c r="B107" s="44">
        <v>0</v>
      </c>
      <c r="C107" s="44">
        <v>0</v>
      </c>
      <c r="D107" s="44">
        <v>0</v>
      </c>
      <c r="E107" s="44">
        <v>3</v>
      </c>
      <c r="F107" s="44">
        <v>2</v>
      </c>
      <c r="G107" s="49">
        <v>1215</v>
      </c>
      <c r="H107" s="45">
        <v>3</v>
      </c>
      <c r="I107" s="46">
        <f t="shared" si="28"/>
        <v>1.2552301255230125</v>
      </c>
      <c r="J107" s="45">
        <v>2</v>
      </c>
      <c r="K107" s="47">
        <f t="shared" si="29"/>
        <v>2.2222222222222223</v>
      </c>
      <c r="L107" s="50">
        <v>1215</v>
      </c>
      <c r="M107" s="48">
        <f t="shared" si="30"/>
        <v>1.0154278168719808</v>
      </c>
    </row>
    <row r="108" spans="1:13">
      <c r="A108" s="27" t="s">
        <v>64</v>
      </c>
      <c r="B108" s="44">
        <v>0</v>
      </c>
      <c r="C108" s="44">
        <v>0</v>
      </c>
      <c r="D108" s="44">
        <v>0</v>
      </c>
      <c r="E108" s="44">
        <v>3</v>
      </c>
      <c r="F108" s="44">
        <v>1</v>
      </c>
      <c r="G108" s="49">
        <v>2979</v>
      </c>
      <c r="H108" s="45">
        <v>3</v>
      </c>
      <c r="I108" s="46">
        <f t="shared" si="28"/>
        <v>1.2552301255230125</v>
      </c>
      <c r="J108" s="45">
        <v>1</v>
      </c>
      <c r="K108" s="47">
        <f t="shared" si="29"/>
        <v>1.1111111111111112</v>
      </c>
      <c r="L108" s="50">
        <v>2979</v>
      </c>
      <c r="M108" s="48">
        <f t="shared" si="30"/>
        <v>2.4896785732194493</v>
      </c>
    </row>
    <row r="109" spans="1:13">
      <c r="A109" s="27" t="s">
        <v>45</v>
      </c>
      <c r="B109" s="44">
        <v>0</v>
      </c>
      <c r="C109" s="44">
        <v>0</v>
      </c>
      <c r="D109" s="44">
        <v>0</v>
      </c>
      <c r="E109" s="44">
        <v>3</v>
      </c>
      <c r="F109" s="44">
        <v>1</v>
      </c>
      <c r="G109" s="49">
        <v>2175</v>
      </c>
      <c r="H109" s="45">
        <v>3</v>
      </c>
      <c r="I109" s="46">
        <f t="shared" si="28"/>
        <v>1.2552301255230125</v>
      </c>
      <c r="J109" s="45">
        <v>1</v>
      </c>
      <c r="K109" s="47">
        <f t="shared" si="29"/>
        <v>1.1111111111111112</v>
      </c>
      <c r="L109" s="50">
        <v>2175</v>
      </c>
      <c r="M109" s="48">
        <f t="shared" si="30"/>
        <v>1.8177411536597188</v>
      </c>
    </row>
    <row r="110" spans="1:13">
      <c r="A110" s="27" t="s">
        <v>78</v>
      </c>
      <c r="B110" s="44">
        <v>0</v>
      </c>
      <c r="C110" s="44">
        <v>0</v>
      </c>
      <c r="D110" s="44">
        <v>0</v>
      </c>
      <c r="E110" s="44">
        <v>14</v>
      </c>
      <c r="F110" s="44">
        <v>6</v>
      </c>
      <c r="G110" s="49">
        <v>5670</v>
      </c>
      <c r="H110" s="45">
        <v>14</v>
      </c>
      <c r="I110" s="46">
        <f t="shared" si="28"/>
        <v>5.8577405857740583</v>
      </c>
      <c r="J110" s="45">
        <v>6</v>
      </c>
      <c r="K110" s="47">
        <f t="shared" si="29"/>
        <v>6.666666666666667</v>
      </c>
      <c r="L110" s="50">
        <v>5670</v>
      </c>
      <c r="M110" s="48">
        <f t="shared" si="30"/>
        <v>4.7386631454025778</v>
      </c>
    </row>
    <row r="111" spans="1:13">
      <c r="A111" s="27" t="s">
        <v>67</v>
      </c>
      <c r="B111" s="44">
        <v>0</v>
      </c>
      <c r="C111" s="44">
        <v>0</v>
      </c>
      <c r="D111" s="44">
        <v>0</v>
      </c>
      <c r="E111" s="44">
        <v>19.5</v>
      </c>
      <c r="F111" s="44">
        <v>8</v>
      </c>
      <c r="G111" s="49">
        <v>7897.5</v>
      </c>
      <c r="H111" s="45">
        <v>19.5</v>
      </c>
      <c r="I111" s="46">
        <f t="shared" si="28"/>
        <v>8.1589958158995817</v>
      </c>
      <c r="J111" s="45">
        <v>8</v>
      </c>
      <c r="K111" s="47">
        <f t="shared" si="29"/>
        <v>8.8888888888888893</v>
      </c>
      <c r="L111" s="50">
        <v>7897.5</v>
      </c>
      <c r="M111" s="48">
        <f t="shared" si="30"/>
        <v>6.6002808096678756</v>
      </c>
    </row>
    <row r="112" spans="1:13" ht="15.75" thickBot="1">
      <c r="A112" s="38" t="s">
        <v>10</v>
      </c>
      <c r="B112" s="40">
        <f>SUM(B93:B111)</f>
        <v>23.5</v>
      </c>
      <c r="C112" s="40">
        <f>SUM(C93:C111)</f>
        <v>5</v>
      </c>
      <c r="D112" s="40">
        <f>SUM(D93:D111)</f>
        <v>11016</v>
      </c>
      <c r="E112" s="40">
        <f>SUM(E93:E111)</f>
        <v>215.5</v>
      </c>
      <c r="F112" s="40">
        <f>SUM(F93:F111)</f>
        <v>85</v>
      </c>
      <c r="G112" s="40">
        <f>SUM(G93:G111)</f>
        <v>108638</v>
      </c>
      <c r="H112" s="40">
        <f>SUM(H93:H111)</f>
        <v>239</v>
      </c>
      <c r="I112" s="39">
        <f>SUM(I93:I111)</f>
        <v>100.00000000000001</v>
      </c>
      <c r="J112" s="41">
        <f>SUM(J93:J111)</f>
        <v>90</v>
      </c>
      <c r="K112" s="41">
        <f>SUM(K93:K111)</f>
        <v>100.00000000000003</v>
      </c>
      <c r="L112" s="40">
        <f>SUM(L93:L111)</f>
        <v>119654</v>
      </c>
      <c r="M112" s="42">
        <f t="shared" ref="E112:M112" si="31">SUM(M100:M111)</f>
        <v>46.679174954451994</v>
      </c>
    </row>
    <row r="113" spans="1:13">
      <c r="A113" s="60" t="s">
        <v>8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</row>
  </sheetData>
  <mergeCells count="37">
    <mergeCell ref="A90:M90"/>
    <mergeCell ref="A91:A92"/>
    <mergeCell ref="B91:D91"/>
    <mergeCell ref="E91:G91"/>
    <mergeCell ref="H91:M91"/>
    <mergeCell ref="A75:A76"/>
    <mergeCell ref="B75:D75"/>
    <mergeCell ref="E75:G75"/>
    <mergeCell ref="H75:M75"/>
    <mergeCell ref="A113:M113"/>
    <mergeCell ref="A1:M1"/>
    <mergeCell ref="A2:M2"/>
    <mergeCell ref="A3:A4"/>
    <mergeCell ref="B3:D3"/>
    <mergeCell ref="E3:G3"/>
    <mergeCell ref="H3:M3"/>
    <mergeCell ref="A58:M58"/>
    <mergeCell ref="A8:M8"/>
    <mergeCell ref="A9:A10"/>
    <mergeCell ref="B9:D9"/>
    <mergeCell ref="E9:G9"/>
    <mergeCell ref="H9:M9"/>
    <mergeCell ref="A27:M27"/>
    <mergeCell ref="A28:A29"/>
    <mergeCell ref="B28:D28"/>
    <mergeCell ref="E28:G28"/>
    <mergeCell ref="H28:M28"/>
    <mergeCell ref="A43:M43"/>
    <mergeCell ref="A44:A45"/>
    <mergeCell ref="B44:D44"/>
    <mergeCell ref="E44:G44"/>
    <mergeCell ref="H44:M44"/>
    <mergeCell ref="A74:M74"/>
    <mergeCell ref="A59:A60"/>
    <mergeCell ref="B59:D59"/>
    <mergeCell ref="E59:G59"/>
    <mergeCell ref="H59:M59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showGridLines="0" zoomScaleNormal="100" workbookViewId="0">
      <selection activeCell="Q1" sqref="Q1:XFD1048576"/>
    </sheetView>
  </sheetViews>
  <sheetFormatPr defaultColWidth="0" defaultRowHeight="15" zeroHeight="1"/>
  <cols>
    <col min="1" max="1" width="14.7109375" customWidth="1"/>
    <col min="2" max="2" width="11.5703125" bestFit="1" customWidth="1"/>
    <col min="3" max="5" width="13.28515625" bestFit="1" customWidth="1"/>
    <col min="6" max="16" width="9.140625" customWidth="1"/>
    <col min="17" max="16384" width="9.140625" hidden="1"/>
  </cols>
  <sheetData>
    <row r="1" spans="1:5" ht="36" customHeight="1">
      <c r="A1" s="19" t="s">
        <v>24</v>
      </c>
      <c r="B1" s="20" t="s">
        <v>23</v>
      </c>
      <c r="C1" s="20" t="s">
        <v>22</v>
      </c>
      <c r="D1" s="19" t="s">
        <v>10</v>
      </c>
      <c r="E1" s="20" t="s">
        <v>21</v>
      </c>
    </row>
    <row r="2" spans="1:5">
      <c r="A2" s="15" t="s">
        <v>25</v>
      </c>
      <c r="E2" s="16">
        <v>49607.59</v>
      </c>
    </row>
    <row r="3" spans="1:5">
      <c r="A3" s="17" t="s">
        <v>26</v>
      </c>
      <c r="E3" s="18">
        <v>69156.61</v>
      </c>
    </row>
    <row r="4" spans="1:5">
      <c r="A4" s="15" t="s">
        <v>27</v>
      </c>
      <c r="B4" s="21">
        <v>133</v>
      </c>
      <c r="C4" s="21">
        <v>58</v>
      </c>
      <c r="D4" s="21">
        <v>191</v>
      </c>
      <c r="E4" s="16">
        <v>61008.99</v>
      </c>
    </row>
    <row r="5" spans="1:5">
      <c r="A5" s="17" t="s">
        <v>30</v>
      </c>
      <c r="B5" s="21">
        <v>92.9</v>
      </c>
      <c r="C5" s="21">
        <v>63</v>
      </c>
      <c r="D5" s="21">
        <v>155.80000000000001</v>
      </c>
      <c r="E5" s="18">
        <v>55939.76</v>
      </c>
    </row>
    <row r="6" spans="1:5">
      <c r="A6" s="15" t="s">
        <v>31</v>
      </c>
      <c r="B6" s="21">
        <v>89.3</v>
      </c>
      <c r="C6" s="21">
        <v>43.9</v>
      </c>
      <c r="D6" s="21">
        <v>133.1</v>
      </c>
      <c r="E6" s="16">
        <v>56603.77</v>
      </c>
    </row>
    <row r="7" spans="1:5">
      <c r="A7" s="17" t="s">
        <v>32</v>
      </c>
      <c r="B7" s="21">
        <v>69</v>
      </c>
      <c r="C7" s="21">
        <v>51.4</v>
      </c>
      <c r="D7" s="21">
        <v>120.4</v>
      </c>
      <c r="E7" s="26">
        <v>57943.26</v>
      </c>
    </row>
    <row r="8" spans="1:5">
      <c r="A8" s="15" t="s">
        <v>33</v>
      </c>
      <c r="B8" s="21">
        <v>99.5</v>
      </c>
      <c r="C8" s="21">
        <v>81.3</v>
      </c>
      <c r="D8" s="21">
        <v>180.8</v>
      </c>
      <c r="E8" s="16">
        <v>85102.63</v>
      </c>
    </row>
    <row r="9" spans="1:5">
      <c r="A9" s="17" t="s">
        <v>46</v>
      </c>
      <c r="B9" s="21">
        <v>82.8</v>
      </c>
      <c r="C9" s="21">
        <v>73.5</v>
      </c>
      <c r="D9" s="21">
        <v>156.30000000000001</v>
      </c>
      <c r="E9" s="26">
        <v>83811.199999999997</v>
      </c>
    </row>
    <row r="10" spans="1:5">
      <c r="A10" t="s">
        <v>29</v>
      </c>
      <c r="B10" s="10">
        <v>0</v>
      </c>
      <c r="C10" s="10">
        <v>14</v>
      </c>
      <c r="D10" s="10">
        <f t="shared" ref="D10" si="0">SUM(B10:C10)</f>
        <v>14</v>
      </c>
      <c r="E10" s="8">
        <v>9688</v>
      </c>
    </row>
    <row r="11" spans="1:5">
      <c r="A11" t="s">
        <v>28</v>
      </c>
      <c r="B11" s="10">
        <v>64</v>
      </c>
      <c r="C11" s="10">
        <v>49.5</v>
      </c>
      <c r="D11" s="10">
        <f t="shared" ref="D11" si="1">SUM(B11:C11)</f>
        <v>113.5</v>
      </c>
      <c r="E11" s="8">
        <v>77257.72</v>
      </c>
    </row>
    <row r="12" spans="1:5">
      <c r="A12" s="9" t="s">
        <v>20</v>
      </c>
      <c r="B12" s="10">
        <v>46.5</v>
      </c>
      <c r="C12" s="10">
        <v>57.5</v>
      </c>
      <c r="D12" s="10">
        <f>SUM(B12:C12)</f>
        <v>104</v>
      </c>
      <c r="E12" s="8">
        <v>71720.100000000006</v>
      </c>
    </row>
    <row r="13" spans="1:5">
      <c r="A13" s="9" t="s">
        <v>19</v>
      </c>
      <c r="B13" s="10">
        <f>'TABELA 19'!B57</f>
        <v>0</v>
      </c>
      <c r="C13" s="10">
        <v>42.5</v>
      </c>
      <c r="D13" s="10">
        <f t="shared" ref="D13:D21" si="2">SUM(B13:C13)</f>
        <v>42.5</v>
      </c>
      <c r="E13" s="8">
        <f>'TABELA 19'!L57</f>
        <v>28974.400000000001</v>
      </c>
    </row>
    <row r="14" spans="1:5">
      <c r="A14" s="9" t="s">
        <v>18</v>
      </c>
      <c r="B14" s="10">
        <v>18</v>
      </c>
      <c r="C14" s="10">
        <v>110</v>
      </c>
      <c r="D14" s="10">
        <f t="shared" si="2"/>
        <v>128</v>
      </c>
      <c r="E14" s="8">
        <v>88027.55</v>
      </c>
    </row>
    <row r="15" spans="1:5">
      <c r="A15" t="s">
        <v>17</v>
      </c>
      <c r="B15" s="10">
        <v>0</v>
      </c>
      <c r="C15" s="10">
        <v>99</v>
      </c>
      <c r="D15" s="10">
        <f t="shared" si="2"/>
        <v>99</v>
      </c>
      <c r="E15" s="8">
        <v>63798.3</v>
      </c>
    </row>
    <row r="16" spans="1:5">
      <c r="A16" t="s">
        <v>16</v>
      </c>
      <c r="B16" s="10"/>
      <c r="C16" s="10"/>
      <c r="D16" s="10">
        <f t="shared" si="2"/>
        <v>0</v>
      </c>
      <c r="E16" s="8"/>
    </row>
    <row r="17" spans="1:5">
      <c r="A17" t="s">
        <v>15</v>
      </c>
      <c r="B17" s="10"/>
      <c r="C17" s="10"/>
      <c r="D17" s="10">
        <f>SUM(B17:C17)</f>
        <v>0</v>
      </c>
      <c r="E17" s="8"/>
    </row>
    <row r="18" spans="1:5">
      <c r="A18" t="s">
        <v>14</v>
      </c>
      <c r="B18" s="10"/>
      <c r="C18" s="10"/>
      <c r="D18" s="10">
        <f t="shared" si="2"/>
        <v>0</v>
      </c>
      <c r="E18" s="8"/>
    </row>
    <row r="19" spans="1:5">
      <c r="A19" t="s">
        <v>13</v>
      </c>
      <c r="B19" s="21"/>
      <c r="C19" s="21"/>
      <c r="D19" s="10">
        <f t="shared" si="2"/>
        <v>0</v>
      </c>
      <c r="E19" s="8"/>
    </row>
    <row r="20" spans="1:5">
      <c r="A20" t="s">
        <v>12</v>
      </c>
      <c r="B20" s="21"/>
      <c r="C20" s="21"/>
      <c r="D20" s="10">
        <f t="shared" si="2"/>
        <v>0</v>
      </c>
      <c r="E20" s="8"/>
    </row>
    <row r="21" spans="1:5">
      <c r="A21" t="s">
        <v>11</v>
      </c>
      <c r="B21" s="21"/>
      <c r="C21" s="21"/>
      <c r="D21" s="10">
        <f t="shared" si="2"/>
        <v>0</v>
      </c>
      <c r="E21" s="8"/>
    </row>
    <row r="22" spans="1:5">
      <c r="A22" s="11" t="s">
        <v>34</v>
      </c>
      <c r="B22" s="22">
        <f>AVERAGE(B10:B21)</f>
        <v>21.416666666666668</v>
      </c>
      <c r="C22" s="22">
        <f>AVERAGE(C10:C21)</f>
        <v>62.083333333333336</v>
      </c>
      <c r="D22" s="23">
        <f>SUM(B22:C22)</f>
        <v>83.5</v>
      </c>
      <c r="E22" s="12">
        <f>AVERAGE(E10:E21)</f>
        <v>56577.678333333337</v>
      </c>
    </row>
    <row r="23" spans="1:5">
      <c r="A23" s="13" t="s">
        <v>10</v>
      </c>
      <c r="B23" s="14">
        <f>SUM(B10:B21)</f>
        <v>128.5</v>
      </c>
      <c r="C23" s="14">
        <f>SUM(C10:C21)</f>
        <v>372.5</v>
      </c>
      <c r="D23" s="14">
        <f t="shared" ref="D23" si="3">SUM(D10:D21)</f>
        <v>501</v>
      </c>
      <c r="E23" s="33">
        <f>SUM(E10:E21)</f>
        <v>339466.07</v>
      </c>
    </row>
    <row r="24" spans="1:5"/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19</vt:lpstr>
      <vt:lpstr>GRÁFICO TABELA 19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2019-08-14T21:55:38Z</dcterms:modified>
</cp:coreProperties>
</file>