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8 TABELAS AGO\"/>
    </mc:Choice>
  </mc:AlternateContent>
  <bookViews>
    <workbookView xWindow="0" yWindow="45" windowWidth="19155" windowHeight="11820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N109" i="1" l="1"/>
  <c r="M109" i="1"/>
  <c r="J109" i="1"/>
  <c r="I109" i="1"/>
  <c r="H109" i="1"/>
  <c r="G109" i="1"/>
  <c r="L107" i="1"/>
  <c r="K107" i="1"/>
  <c r="L105" i="1"/>
  <c r="K105" i="1"/>
  <c r="L103" i="1"/>
  <c r="K103" i="1"/>
  <c r="L101" i="1"/>
  <c r="K101" i="1"/>
  <c r="K109" i="1" l="1"/>
  <c r="L109" i="1"/>
  <c r="N91" i="1" l="1"/>
  <c r="M91" i="1"/>
  <c r="J91" i="1"/>
  <c r="I91" i="1"/>
  <c r="H91" i="1"/>
  <c r="G91" i="1"/>
  <c r="N97" i="1" l="1"/>
  <c r="M97" i="1"/>
  <c r="J97" i="1"/>
  <c r="I97" i="1"/>
  <c r="H97" i="1"/>
  <c r="G97" i="1"/>
  <c r="L95" i="1"/>
  <c r="K95" i="1" s="1"/>
  <c r="K97" i="1" s="1"/>
  <c r="L97" i="1" l="1"/>
  <c r="L89" i="1"/>
  <c r="K89" i="1" s="1"/>
  <c r="L87" i="1"/>
  <c r="K87" i="1" s="1"/>
  <c r="L85" i="1"/>
  <c r="K85" i="1" s="1"/>
  <c r="L83" i="1"/>
  <c r="K83" i="1" s="1"/>
  <c r="L81" i="1"/>
  <c r="K81" i="1" s="1"/>
  <c r="L79" i="1"/>
  <c r="K79" i="1" s="1"/>
  <c r="L77" i="1"/>
  <c r="K77" i="1" s="1"/>
  <c r="L75" i="1"/>
  <c r="K75" i="1" s="1"/>
  <c r="L73" i="1"/>
  <c r="L71" i="1"/>
  <c r="K71" i="1" s="1"/>
  <c r="L69" i="1"/>
  <c r="K69" i="1" s="1"/>
  <c r="L67" i="1"/>
  <c r="K67" i="1" s="1"/>
  <c r="L65" i="1"/>
  <c r="K65" i="1" l="1"/>
  <c r="L91" i="1"/>
  <c r="K73" i="1"/>
  <c r="J61" i="1"/>
  <c r="I61" i="1"/>
  <c r="H61" i="1"/>
  <c r="G61" i="1"/>
  <c r="L59" i="1"/>
  <c r="K59" i="1" s="1"/>
  <c r="L57" i="1"/>
  <c r="K57" i="1" s="1"/>
  <c r="L55" i="1"/>
  <c r="K55" i="1" s="1"/>
  <c r="L53" i="1"/>
  <c r="K53" i="1" s="1"/>
  <c r="L51" i="1"/>
  <c r="K51" i="1" s="1"/>
  <c r="L49" i="1"/>
  <c r="K49" i="1" s="1"/>
  <c r="L47" i="1"/>
  <c r="K47" i="1" s="1"/>
  <c r="L43" i="1"/>
  <c r="K43" i="1" s="1"/>
  <c r="K91" i="1" l="1"/>
  <c r="K61" i="1"/>
  <c r="L61" i="1"/>
  <c r="J39" i="1"/>
  <c r="I39" i="1"/>
  <c r="H39" i="1"/>
  <c r="G39" i="1"/>
  <c r="L35" i="1"/>
  <c r="K35" i="1" s="1"/>
  <c r="L33" i="1"/>
  <c r="K33" i="1" s="1"/>
  <c r="L31" i="1"/>
  <c r="K31" i="1" s="1"/>
  <c r="L29" i="1"/>
  <c r="K29" i="1" s="1"/>
  <c r="L27" i="1"/>
  <c r="K27" i="1" s="1"/>
  <c r="L39" i="1" l="1"/>
  <c r="K39" i="1" s="1"/>
  <c r="I23" i="1"/>
  <c r="J23" i="1"/>
  <c r="L23" i="1"/>
  <c r="M23" i="1"/>
  <c r="N23" i="1"/>
  <c r="H23" i="1"/>
  <c r="M9" i="1"/>
  <c r="N9" i="1"/>
  <c r="L9" i="1"/>
  <c r="I9" i="1"/>
  <c r="J9" i="1"/>
  <c r="H9" i="1"/>
  <c r="K23" i="1" l="1"/>
</calcChain>
</file>

<file path=xl/sharedStrings.xml><?xml version="1.0" encoding="utf-8"?>
<sst xmlns="http://schemas.openxmlformats.org/spreadsheetml/2006/main" count="396" uniqueCount="159">
  <si>
    <t>DATA</t>
  </si>
  <si>
    <t>EVENTO</t>
  </si>
  <si>
    <t>FORMA DE
EXECUÇÃO</t>
  </si>
  <si>
    <t>CLIENTELA</t>
  </si>
  <si>
    <t>MINISTRANTE</t>
  </si>
  <si>
    <t>LOCAL</t>
  </si>
  <si>
    <t>C/H</t>
  </si>
  <si>
    <t>TABELA 20 -ATIVIDADES DE CAPACITAÇÃO E APERFEIÇOAMENTO - PÚBLICO INTERNO</t>
  </si>
  <si>
    <t>C U S T O</t>
  </si>
  <si>
    <t>Qte.
PARTICIPANTES</t>
  </si>
  <si>
    <t>COFFEE BREAK</t>
  </si>
  <si>
    <t>PASSAGENS</t>
  </si>
  <si>
    <t>DIÁRIAS</t>
  </si>
  <si>
    <t>INSCRIÇÃO</t>
  </si>
  <si>
    <t>UNITÁRIO</t>
  </si>
  <si>
    <t>TOTAL</t>
  </si>
  <si>
    <t>indireta</t>
  </si>
  <si>
    <t>diversa</t>
  </si>
  <si>
    <t>diversos</t>
  </si>
  <si>
    <t>Florianópolis</t>
  </si>
  <si>
    <t>T O T A L</t>
  </si>
  <si>
    <t>Brasília</t>
  </si>
  <si>
    <r>
      <rPr>
        <b/>
        <sz val="8"/>
        <color theme="1"/>
        <rFont val="Calibri"/>
        <family val="2"/>
        <scheme val="minor"/>
      </rPr>
      <t>FONTE</t>
    </r>
    <r>
      <rPr>
        <sz val="8"/>
        <color theme="1"/>
        <rFont val="Calibri"/>
        <family val="2"/>
        <scheme val="minor"/>
      </rPr>
      <t>: Instituto de Contas - ICON</t>
    </r>
  </si>
  <si>
    <t>Mês: Jan - Fev / 2016</t>
  </si>
  <si>
    <t>Mês: Mar / 2016</t>
  </si>
  <si>
    <t>22 a 25/02/2016</t>
  </si>
  <si>
    <t>Como elaborar planilha de formação de preços da IN n. 02/2008 e como julgar a licitação para contratação dos serviços contínuos</t>
  </si>
  <si>
    <t>Azor El Achkar (DLC), Caroline de Souza (DLC) e Andreza da Silva (DLC)</t>
  </si>
  <si>
    <t xml:space="preserve">29/02 a 04/03/2016 </t>
  </si>
  <si>
    <t>Levantamento de governança e gestão de saúde (IGOVSAUDE - Ciclo 2016)</t>
  </si>
  <si>
    <t>Caroline de Souza (DLC) e Michelle F. C. El Achkar (DAE)</t>
  </si>
  <si>
    <t>21 e 22/03/2016</t>
  </si>
  <si>
    <t>Aplicação de Sanção e Rescisão de Contrato com ênfase nop Processo Administrativo</t>
  </si>
  <si>
    <t>Thiago M. de Matos</t>
  </si>
  <si>
    <t>Caroline de Souza (DLC)</t>
  </si>
  <si>
    <t>II Encontro de Gestores Públicos sobre Gestão Pública</t>
  </si>
  <si>
    <t>servidores públicos</t>
  </si>
  <si>
    <t>Curitiba</t>
  </si>
  <si>
    <t>Moisés Hoegenn (DCG)</t>
  </si>
  <si>
    <t>25 a 27/03/2016</t>
  </si>
  <si>
    <t>Encontro Brasileiro dos Administradores Acadêmicos de Administração/2016</t>
  </si>
  <si>
    <t>Maceió</t>
  </si>
  <si>
    <t>João Luiz Gatringer (AUDI)</t>
  </si>
  <si>
    <t>29 a 31/03/2016</t>
  </si>
  <si>
    <t>A Prova na Sindicância e Processo Disciplinar</t>
  </si>
  <si>
    <t>Rio de Janeiro</t>
  </si>
  <si>
    <t>Luiz Claudio Viana (DMU) e Sidney A. Tavares Jr. (DCE)</t>
  </si>
  <si>
    <t>31/03 e 01/04</t>
  </si>
  <si>
    <t>Administração de Frota de Veículos</t>
  </si>
  <si>
    <t>Odson Marcelo Machado (DAF)</t>
  </si>
  <si>
    <t>Mês: Abr / 2016</t>
  </si>
  <si>
    <t>14 e 15/04/2016</t>
  </si>
  <si>
    <t>56º Reunião do CONAPREV</t>
  </si>
  <si>
    <t>Reunião</t>
  </si>
  <si>
    <t>Joinville</t>
  </si>
  <si>
    <t>Alcionei Vargas Aguiar (DMU) e Marcos Antonio Martins (DAP)</t>
  </si>
  <si>
    <t>Reunião Comitê de Aperfeiçoamento Profissional - IRB</t>
  </si>
  <si>
    <t>Osvaldo faria de Oliveira (ICON)</t>
  </si>
  <si>
    <t>10º Encontro de Recursos Humanos do Litoral de Santa Catarina</t>
  </si>
  <si>
    <t>Martha Godinho Marque (DGP) e Rosana Sell Koerich (DGP)</t>
  </si>
  <si>
    <t>18 e 19/04/2016</t>
  </si>
  <si>
    <t>e-Social</t>
  </si>
  <si>
    <t>Márcio Ghisi Guimarães (DGP)</t>
  </si>
  <si>
    <t>18 a 20/04/2016</t>
  </si>
  <si>
    <t>I Congresso Internacional de Contas Públicas</t>
  </si>
  <si>
    <t>São Paulo</t>
  </si>
  <si>
    <t>Sabrina Nunes Iocken (gabinete de auditor) e Vanessa dos Santos (gabinete de auditor)</t>
  </si>
  <si>
    <t>Processo Eletrônico no TCE/SC</t>
  </si>
  <si>
    <t>direta</t>
  </si>
  <si>
    <t>servidores públicos do TCE/SC</t>
  </si>
  <si>
    <t xml:space="preserve">Stefano Kubiça </t>
  </si>
  <si>
    <t>Diversos</t>
  </si>
  <si>
    <t>Balneário
Camboriú</t>
  </si>
  <si>
    <t>Mês: Maio / 2016</t>
  </si>
  <si>
    <t>02/05/2016</t>
  </si>
  <si>
    <t>Sistema Nacional de Controle Orientado de Obras Públicas - SISNOOP</t>
  </si>
  <si>
    <t>Cuiabá</t>
  </si>
  <si>
    <t>Wallace da Silva Pereira (DIN)</t>
  </si>
  <si>
    <t>04 a 24/05/2016</t>
  </si>
  <si>
    <t>Curso de Língua Portuguesa e Gramática</t>
  </si>
  <si>
    <t>Servidores do TCE</t>
  </si>
  <si>
    <t>Priscylla Alves Campos</t>
  </si>
  <si>
    <t>Reunião da Rede de Informações Estratégicas para o Controle Externo - InfoContas</t>
  </si>
  <si>
    <t>Alexandre Wolviwicz (DPE), Edson José Sehnem (DPE) e Nilson Zanato (DPE)</t>
  </si>
  <si>
    <t>09 e 10/05/2016</t>
  </si>
  <si>
    <t>Reunião Técnica REDE INDICON</t>
  </si>
  <si>
    <t>servidores de TCs</t>
  </si>
  <si>
    <t>Celso Guerini (DPE) e Paulo Roberto R. Gonçalves (DIN)</t>
  </si>
  <si>
    <t>10 a 12/05/2016</t>
  </si>
  <si>
    <t>Reuniões dos Grupos Técnicos de Padronização de Procedimentos Contábeis (GTCON) e Padronização de Relatórios (GTREL)</t>
  </si>
  <si>
    <t>Luiz Cláudio Viana (DMU), Ricardo José da Silva (DMU) e Hélio Silveira Antunes (DCG)</t>
  </si>
  <si>
    <t>16 a 19/05/2016</t>
  </si>
  <si>
    <t>Reunião de Procedimentos de Auditoria de Obras (Manuais de Auditoria)</t>
  </si>
  <si>
    <t>Alyssom Matjie (DGPA)</t>
  </si>
  <si>
    <t>17 a 20/05/2016</t>
  </si>
  <si>
    <t>II Seminário Ibero-Americano de Direito e Controle</t>
  </si>
  <si>
    <t>Portugal</t>
  </si>
  <si>
    <t>Sabrina Nunes Iocken (Auditora substituta de Conselheiro) e Juliana Francisconi Cardoso (GAC)</t>
  </si>
  <si>
    <t>26 a 28/05/2016</t>
  </si>
  <si>
    <t>XII Simpósio Nacional de Direito Constitucional</t>
  </si>
  <si>
    <t>Eduardo de Carvalho Rêgo (Auditor), José Arcino Silva (GAC), Karine de Souza Z. F. Andrade (GAC) e Marisaura Rebelato dos Santos (GAC)</t>
  </si>
  <si>
    <t>Sabrina Nunes Iocken (Auditora substituta de Conselheiro)</t>
  </si>
  <si>
    <t>Mês: Junho / 2016</t>
  </si>
  <si>
    <t>31/05 a 02/06/2016</t>
  </si>
  <si>
    <t>Seminários Eleitorais Regionais</t>
  </si>
  <si>
    <t>São Miguel do Oeste, Chapecó e Joaçaba</t>
  </si>
  <si>
    <t>Geraldo José Gomes (DLC)</t>
  </si>
  <si>
    <t>01 e 02/06/2016</t>
  </si>
  <si>
    <t>I Fórum de Controle Externo</t>
  </si>
  <si>
    <t>Gyane Carpes Bertelli (DAP) e Paulo Cesar Salum (DCG)</t>
  </si>
  <si>
    <t>06 a 09/06/2016</t>
  </si>
  <si>
    <t>Procedimentos de Auditoria de Obras (Manuais de Auditoria)</t>
  </si>
  <si>
    <t>06 a 10/06/2016</t>
  </si>
  <si>
    <t>Curso Completo sobre o Novo CPC - 3ª Edição</t>
  </si>
  <si>
    <t>Andreza de Morais Machado (Assessora de Gab. Vice-Presidência)</t>
  </si>
  <si>
    <t>08 e 09/06/2016</t>
  </si>
  <si>
    <t>VII Encontro Técnico de Gestão de Pessoas dos Tribunais de Contas</t>
  </si>
  <si>
    <t>João Pessoa</t>
  </si>
  <si>
    <t>Andrea Régis (DGP), Martha Godinho Marques (DGP) e Rosana Sell Koerich (DGP)</t>
  </si>
  <si>
    <t>16 e 17/06/2016</t>
  </si>
  <si>
    <t>Congresso Catarinense de Recursos Humanos 2016</t>
  </si>
  <si>
    <t>Andréa Régis (DGP), Cristiane de S. Reginatto (DGP), Cristiano Reis Mahlmann (DGP), Joceline Coelho (DGP), Kátia Albino Goulart Heizen (DGP), Rosana Sell Koerich (DGP) e Valmor Raimundo M. Junior (DGP)</t>
  </si>
  <si>
    <t>Elaboração de Planilhas de Orçamento em Obras e Serviços de Engenharia incluindo o SINAPI</t>
  </si>
  <si>
    <t>Alysson Mattje (DGPA)</t>
  </si>
  <si>
    <t>Encontro Nacional do IRB</t>
  </si>
  <si>
    <t>20 a 22/06/2016</t>
  </si>
  <si>
    <t>I Encontro Técnico Nacional do Controle Externo da Receita</t>
  </si>
  <si>
    <t>Helio Silveira Antunes (DCE), Hemerson José Garcia (DMU), Joffre W. Valente (DCE) e Luiz Cláudio Viana (DMU)</t>
  </si>
  <si>
    <t>28/06 a 01/07/2016</t>
  </si>
  <si>
    <t>8º Congresso Internacional CEISAL 2016</t>
  </si>
  <si>
    <t>Espanha</t>
  </si>
  <si>
    <t>Fernando Amorim da Silva (SEG/CODE)</t>
  </si>
  <si>
    <t>28 a 30/06/2016</t>
  </si>
  <si>
    <t>Araranguá, Criciúma e Tubarão</t>
  </si>
  <si>
    <t>29 e 30/06/2016</t>
  </si>
  <si>
    <t>Gestão de Risco no Setor Público</t>
  </si>
  <si>
    <t>Luiz Alexandre Steibach (DAE) e Nelson Costa Jr. (DAE)</t>
  </si>
  <si>
    <t>30/06 a 01/07/2016</t>
  </si>
  <si>
    <t>15ª Feira Internacional da Industria da Iluminação</t>
  </si>
  <si>
    <t>Aldo Hartke (DGPA)</t>
  </si>
  <si>
    <t>Mês: Julho / 2016</t>
  </si>
  <si>
    <t>12 a 20/07/2016</t>
  </si>
  <si>
    <t>Programa Unindo Forças do MPSC</t>
  </si>
  <si>
    <t>Criciúma/ Curitibanos/ Rio do Sul/ Blumenau/ São Miguel do Oeste/ Maravilha</t>
  </si>
  <si>
    <t>Vanessa dos Santos (Auditora)</t>
  </si>
  <si>
    <t>02 a 04/08/2016</t>
  </si>
  <si>
    <t>1º Seminário do eSocial para Órgãos Públicos</t>
  </si>
  <si>
    <t>Adriana Martins de Oliveira (DGP), Kátia Albino G. Heinzen (DGP), Márcio Ghisi Guimarães (DGP) e Rosana Sell Koerich (DGP)</t>
  </si>
  <si>
    <t>19/08/2016</t>
  </si>
  <si>
    <t>A Engenharia e o Setor Público</t>
  </si>
  <si>
    <t>Lages</t>
  </si>
  <si>
    <t>Alysson Mattjie (DGPA)</t>
  </si>
  <si>
    <t>23 e 24/08/2016</t>
  </si>
  <si>
    <t>Contrato de Gestão e as Organizações Sociais</t>
  </si>
  <si>
    <t>Gláucia Mattjie (GAC/Luiz Eduardo Cherem)</t>
  </si>
  <si>
    <t>29/08 a 02/09</t>
  </si>
  <si>
    <t>Auditoria nas Distribuidoras de Energia Elétrica Estatais</t>
  </si>
  <si>
    <t>Odir Gomes Rocha Neto (DAE) e Iamara Cristina G. Oliveira (DAE)</t>
  </si>
  <si>
    <t>Mês: Agosto /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</si>
</sst>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F800]dddd\,\ mmmm\ dd\,\ yyyy"/>
    <numFmt numFmtId="165" formatCode="d/m;@"/>
  </numFmts>
  <fonts count="1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88">
    <xf numFmtId="0" fontId="0" fillId="0" borderId="0" xfId="0"/>
    <xf numFmtId="0" fontId="0" fillId="3" borderId="0" xfId="0" applyFill="1" applyBorder="1"/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2" fontId="8" fillId="3" borderId="9" xfId="0" applyNumberFormat="1" applyFont="1" applyFill="1" applyBorder="1" applyAlignment="1">
      <alignment horizontal="center" vertical="center" wrapText="1"/>
    </xf>
    <xf numFmtId="4" fontId="8" fillId="3" borderId="9" xfId="0" applyNumberFormat="1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center" wrapText="1"/>
    </xf>
    <xf numFmtId="164" fontId="0" fillId="3" borderId="0" xfId="0" applyNumberFormat="1" applyFill="1" applyBorder="1"/>
    <xf numFmtId="3" fontId="6" fillId="6" borderId="1" xfId="0" applyNumberFormat="1" applyFont="1" applyFill="1" applyBorder="1" applyAlignment="1">
      <alignment horizontal="left" vertical="center" wrapText="1" indent="3"/>
    </xf>
    <xf numFmtId="0" fontId="7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top"/>
    </xf>
    <xf numFmtId="4" fontId="6" fillId="7" borderId="1" xfId="0" applyNumberFormat="1" applyFont="1" applyFill="1" applyBorder="1" applyAlignment="1">
      <alignment horizontal="center" vertical="center" wrapText="1"/>
    </xf>
    <xf numFmtId="0" fontId="6" fillId="7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1" fillId="3" borderId="0" xfId="0" applyFont="1" applyFill="1" applyBorder="1"/>
    <xf numFmtId="0" fontId="6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>
      <alignment horizontal="center" vertical="center" wrapText="1"/>
    </xf>
    <xf numFmtId="2" fontId="0" fillId="3" borderId="0" xfId="0" applyNumberFormat="1" applyFill="1" applyBorder="1"/>
    <xf numFmtId="0" fontId="3" fillId="5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8" fillId="3" borderId="9" xfId="0" applyNumberFormat="1" applyFont="1" applyFill="1" applyBorder="1" applyAlignment="1">
      <alignment horizontal="center" vertical="center"/>
    </xf>
    <xf numFmtId="0" fontId="8" fillId="3" borderId="9" xfId="0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2" fontId="0" fillId="3" borderId="0" xfId="0" applyNumberFormat="1" applyFont="1" applyFill="1" applyBorder="1"/>
    <xf numFmtId="0" fontId="0" fillId="3" borderId="0" xfId="0" applyFont="1" applyFill="1" applyBorder="1"/>
    <xf numFmtId="43" fontId="6" fillId="7" borderId="1" xfId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165" fontId="7" fillId="3" borderId="8" xfId="0" applyNumberFormat="1" applyFont="1" applyFill="1" applyBorder="1" applyAlignment="1">
      <alignment horizontal="center" vertical="center" wrapText="1"/>
    </xf>
    <xf numFmtId="165" fontId="7" fillId="3" borderId="9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14" fontId="7" fillId="3" borderId="4" xfId="0" applyNumberFormat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/>
    </xf>
    <xf numFmtId="164" fontId="7" fillId="3" borderId="4" xfId="0" applyNumberFormat="1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5" fontId="7" fillId="3" borderId="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abSelected="1" topLeftCell="A101" zoomScale="80" zoomScaleNormal="80" workbookViewId="0">
      <selection activeCell="B119" sqref="B119"/>
    </sheetView>
  </sheetViews>
  <sheetFormatPr defaultRowHeight="15" x14ac:dyDescent="0.25"/>
  <cols>
    <col min="1" max="1" width="14.28515625" customWidth="1"/>
    <col min="2" max="2" width="33" customWidth="1"/>
    <col min="3" max="3" width="12.5703125" customWidth="1"/>
    <col min="4" max="4" width="21" customWidth="1"/>
    <col min="5" max="5" width="22" customWidth="1"/>
    <col min="6" max="6" width="15.7109375" customWidth="1"/>
    <col min="7" max="7" width="17.85546875" customWidth="1"/>
    <col min="8" max="8" width="13.85546875" customWidth="1"/>
    <col min="9" max="12" width="12.7109375" customWidth="1"/>
    <col min="13" max="13" width="11" customWidth="1"/>
    <col min="14" max="14" width="18.140625" customWidth="1"/>
  </cols>
  <sheetData>
    <row r="1" spans="1:14" ht="30" customHeight="1" x14ac:dyDescent="0.25">
      <c r="A1" s="69" t="s">
        <v>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s="1" customFormat="1" ht="21.75" customHeight="1" x14ac:dyDescent="0.25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s="1" customFormat="1" ht="21.75" customHeight="1" x14ac:dyDescent="0.25">
      <c r="A3" s="57" t="s">
        <v>0</v>
      </c>
      <c r="B3" s="58" t="s">
        <v>1</v>
      </c>
      <c r="C3" s="59" t="s">
        <v>2</v>
      </c>
      <c r="D3" s="57" t="s">
        <v>3</v>
      </c>
      <c r="E3" s="57" t="s">
        <v>4</v>
      </c>
      <c r="F3" s="57" t="s">
        <v>5</v>
      </c>
      <c r="G3" s="60" t="s">
        <v>8</v>
      </c>
      <c r="H3" s="60"/>
      <c r="I3" s="60"/>
      <c r="J3" s="60"/>
      <c r="K3" s="60"/>
      <c r="L3" s="60"/>
      <c r="M3" s="57" t="s">
        <v>6</v>
      </c>
      <c r="N3" s="61" t="s">
        <v>9</v>
      </c>
    </row>
    <row r="4" spans="1:14" s="1" customFormat="1" ht="23.25" customHeight="1" x14ac:dyDescent="0.25">
      <c r="A4" s="57"/>
      <c r="B4" s="58"/>
      <c r="C4" s="59"/>
      <c r="D4" s="57"/>
      <c r="E4" s="57"/>
      <c r="F4" s="57"/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57"/>
      <c r="N4" s="61"/>
    </row>
    <row r="5" spans="1:14" s="1" customFormat="1" ht="24.75" customHeight="1" x14ac:dyDescent="0.25">
      <c r="A5" s="62" t="s">
        <v>25</v>
      </c>
      <c r="B5" s="64" t="s">
        <v>26</v>
      </c>
      <c r="C5" s="4" t="s">
        <v>16</v>
      </c>
      <c r="D5" s="5" t="s">
        <v>17</v>
      </c>
      <c r="E5" s="5" t="s">
        <v>18</v>
      </c>
      <c r="F5" s="4" t="s">
        <v>19</v>
      </c>
      <c r="G5" s="6">
        <v>0</v>
      </c>
      <c r="H5" s="6">
        <v>0</v>
      </c>
      <c r="I5" s="6">
        <v>0</v>
      </c>
      <c r="J5" s="6">
        <v>10920</v>
      </c>
      <c r="K5" s="7">
        <v>3640</v>
      </c>
      <c r="L5" s="7">
        <v>10920</v>
      </c>
      <c r="M5" s="8">
        <v>30</v>
      </c>
      <c r="N5" s="18">
        <v>3</v>
      </c>
    </row>
    <row r="6" spans="1:14" s="1" customFormat="1" ht="28.5" customHeight="1" x14ac:dyDescent="0.25">
      <c r="A6" s="63"/>
      <c r="B6" s="65"/>
      <c r="C6" s="53" t="s">
        <v>27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14" s="1" customFormat="1" ht="24.75" customHeight="1" x14ac:dyDescent="0.25">
      <c r="A7" s="62" t="s">
        <v>28</v>
      </c>
      <c r="B7" s="70" t="s">
        <v>29</v>
      </c>
      <c r="C7" s="9" t="s">
        <v>16</v>
      </c>
      <c r="D7" s="10" t="s">
        <v>17</v>
      </c>
      <c r="E7" s="9" t="s">
        <v>18</v>
      </c>
      <c r="F7" s="9" t="s">
        <v>21</v>
      </c>
      <c r="G7" s="11">
        <v>0</v>
      </c>
      <c r="H7" s="11">
        <v>1785</v>
      </c>
      <c r="I7" s="11">
        <v>6424</v>
      </c>
      <c r="J7" s="12">
        <v>0</v>
      </c>
      <c r="K7" s="12">
        <v>4104.5</v>
      </c>
      <c r="L7" s="12">
        <v>8209</v>
      </c>
      <c r="M7" s="8">
        <v>30</v>
      </c>
      <c r="N7" s="20">
        <v>2</v>
      </c>
    </row>
    <row r="8" spans="1:14" s="1" customFormat="1" ht="21.75" customHeight="1" x14ac:dyDescent="0.25">
      <c r="A8" s="63"/>
      <c r="B8" s="71"/>
      <c r="C8" s="72" t="s">
        <v>30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1:14" ht="24.75" customHeight="1" x14ac:dyDescent="0.25">
      <c r="A9" s="66" t="s">
        <v>20</v>
      </c>
      <c r="B9" s="67"/>
      <c r="C9" s="67"/>
      <c r="D9" s="67"/>
      <c r="E9" s="67"/>
      <c r="F9" s="68"/>
      <c r="G9" s="13">
        <v>0</v>
      </c>
      <c r="H9" s="13">
        <f>SUM(H7,H5)</f>
        <v>1785</v>
      </c>
      <c r="I9" s="13">
        <f t="shared" ref="I9:N9" si="0">SUM(I7,I5)</f>
        <v>6424</v>
      </c>
      <c r="J9" s="13">
        <f t="shared" si="0"/>
        <v>10920</v>
      </c>
      <c r="K9" s="13">
        <v>3825</v>
      </c>
      <c r="L9" s="13">
        <f t="shared" si="0"/>
        <v>19129</v>
      </c>
      <c r="M9" s="14">
        <f t="shared" si="0"/>
        <v>60</v>
      </c>
      <c r="N9" s="19">
        <f t="shared" si="0"/>
        <v>5</v>
      </c>
    </row>
    <row r="10" spans="1:14" s="1" customFormat="1" ht="24.75" customHeight="1" x14ac:dyDescent="0.25">
      <c r="A10" s="56" t="s">
        <v>24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</row>
    <row r="11" spans="1:14" s="1" customFormat="1" ht="24.75" customHeight="1" x14ac:dyDescent="0.25">
      <c r="A11" s="57" t="s">
        <v>0</v>
      </c>
      <c r="B11" s="58" t="s">
        <v>1</v>
      </c>
      <c r="C11" s="59" t="s">
        <v>2</v>
      </c>
      <c r="D11" s="57" t="s">
        <v>3</v>
      </c>
      <c r="E11" s="57" t="s">
        <v>4</v>
      </c>
      <c r="F11" s="57" t="s">
        <v>5</v>
      </c>
      <c r="G11" s="60" t="s">
        <v>8</v>
      </c>
      <c r="H11" s="60"/>
      <c r="I11" s="60"/>
      <c r="J11" s="60"/>
      <c r="K11" s="60"/>
      <c r="L11" s="60"/>
      <c r="M11" s="57" t="s">
        <v>6</v>
      </c>
      <c r="N11" s="61" t="s">
        <v>9</v>
      </c>
    </row>
    <row r="12" spans="1:14" s="1" customFormat="1" ht="24.75" customHeight="1" x14ac:dyDescent="0.25">
      <c r="A12" s="57"/>
      <c r="B12" s="58"/>
      <c r="C12" s="59"/>
      <c r="D12" s="57"/>
      <c r="E12" s="57"/>
      <c r="F12" s="57"/>
      <c r="G12" s="3" t="s">
        <v>10</v>
      </c>
      <c r="H12" s="3" t="s">
        <v>11</v>
      </c>
      <c r="I12" s="3" t="s">
        <v>12</v>
      </c>
      <c r="J12" s="3" t="s">
        <v>13</v>
      </c>
      <c r="K12" s="3" t="s">
        <v>14</v>
      </c>
      <c r="L12" s="3" t="s">
        <v>15</v>
      </c>
      <c r="M12" s="57"/>
      <c r="N12" s="61"/>
    </row>
    <row r="13" spans="1:14" s="15" customFormat="1" ht="19.5" customHeight="1" x14ac:dyDescent="0.25">
      <c r="A13" s="62" t="s">
        <v>31</v>
      </c>
      <c r="B13" s="64" t="s">
        <v>32</v>
      </c>
      <c r="C13" s="4" t="s">
        <v>16</v>
      </c>
      <c r="D13" s="5" t="s">
        <v>17</v>
      </c>
      <c r="E13" s="5" t="s">
        <v>33</v>
      </c>
      <c r="F13" s="4" t="s">
        <v>19</v>
      </c>
      <c r="G13" s="6">
        <v>0</v>
      </c>
      <c r="H13" s="6">
        <v>0</v>
      </c>
      <c r="I13" s="6">
        <v>0</v>
      </c>
      <c r="J13" s="7">
        <v>656</v>
      </c>
      <c r="K13" s="7">
        <v>656</v>
      </c>
      <c r="L13" s="7">
        <v>656</v>
      </c>
      <c r="M13" s="8">
        <v>16</v>
      </c>
      <c r="N13" s="17">
        <v>1</v>
      </c>
    </row>
    <row r="14" spans="1:14" s="1" customFormat="1" ht="19.5" customHeight="1" x14ac:dyDescent="0.25">
      <c r="A14" s="63"/>
      <c r="B14" s="65"/>
      <c r="C14" s="53" t="s">
        <v>34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</row>
    <row r="15" spans="1:14" s="1" customFormat="1" ht="15" customHeight="1" x14ac:dyDescent="0.25">
      <c r="A15" s="62">
        <v>42450</v>
      </c>
      <c r="B15" s="64" t="s">
        <v>35</v>
      </c>
      <c r="C15" s="4" t="s">
        <v>16</v>
      </c>
      <c r="D15" s="5" t="s">
        <v>36</v>
      </c>
      <c r="E15" s="5" t="s">
        <v>18</v>
      </c>
      <c r="F15" s="4" t="s">
        <v>37</v>
      </c>
      <c r="G15" s="6">
        <v>0</v>
      </c>
      <c r="H15" s="6">
        <v>0</v>
      </c>
      <c r="I15" s="7">
        <v>876</v>
      </c>
      <c r="J15" s="6">
        <v>0</v>
      </c>
      <c r="K15" s="7">
        <v>876</v>
      </c>
      <c r="L15" s="7">
        <v>876</v>
      </c>
      <c r="M15" s="8">
        <v>8</v>
      </c>
      <c r="N15" s="18">
        <v>1</v>
      </c>
    </row>
    <row r="16" spans="1:14" s="1" customFormat="1" ht="15" customHeight="1" x14ac:dyDescent="0.25">
      <c r="A16" s="63"/>
      <c r="B16" s="65"/>
      <c r="C16" s="53" t="s">
        <v>38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</row>
    <row r="17" spans="1:18" s="1" customFormat="1" ht="15" customHeight="1" x14ac:dyDescent="0.25">
      <c r="A17" s="62" t="s">
        <v>39</v>
      </c>
      <c r="B17" s="64" t="s">
        <v>40</v>
      </c>
      <c r="C17" s="4" t="s">
        <v>16</v>
      </c>
      <c r="D17" s="5" t="s">
        <v>17</v>
      </c>
      <c r="E17" s="5" t="s">
        <v>18</v>
      </c>
      <c r="F17" s="4" t="s">
        <v>41</v>
      </c>
      <c r="G17" s="6">
        <v>0</v>
      </c>
      <c r="H17" s="7">
        <v>1737.21</v>
      </c>
      <c r="I17" s="7">
        <v>1460</v>
      </c>
      <c r="J17" s="7">
        <v>162</v>
      </c>
      <c r="K17" s="7">
        <v>3359.21</v>
      </c>
      <c r="L17" s="7">
        <v>3359.21</v>
      </c>
      <c r="M17" s="8">
        <v>40</v>
      </c>
      <c r="N17" s="18">
        <v>1</v>
      </c>
    </row>
    <row r="18" spans="1:18" s="1" customFormat="1" ht="28.5" customHeight="1" x14ac:dyDescent="0.25">
      <c r="A18" s="63"/>
      <c r="B18" s="65"/>
      <c r="C18" s="53" t="s">
        <v>42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</row>
    <row r="19" spans="1:18" s="1" customFormat="1" ht="15" customHeight="1" x14ac:dyDescent="0.25">
      <c r="A19" s="62" t="s">
        <v>43</v>
      </c>
      <c r="B19" s="64" t="s">
        <v>44</v>
      </c>
      <c r="C19" s="4" t="s">
        <v>16</v>
      </c>
      <c r="D19" s="5" t="s">
        <v>17</v>
      </c>
      <c r="E19" s="5" t="s">
        <v>18</v>
      </c>
      <c r="F19" s="4" t="s">
        <v>45</v>
      </c>
      <c r="G19" s="6">
        <v>0</v>
      </c>
      <c r="H19" s="7">
        <v>2119.8000000000002</v>
      </c>
      <c r="I19" s="7">
        <v>3504</v>
      </c>
      <c r="J19" s="7">
        <v>5500</v>
      </c>
      <c r="K19" s="7">
        <v>5561.9</v>
      </c>
      <c r="L19" s="7">
        <v>11123.8</v>
      </c>
      <c r="M19" s="8">
        <v>12</v>
      </c>
      <c r="N19" s="18">
        <v>2</v>
      </c>
    </row>
    <row r="20" spans="1:18" s="1" customFormat="1" ht="15" customHeight="1" x14ac:dyDescent="0.25">
      <c r="A20" s="63"/>
      <c r="B20" s="65"/>
      <c r="C20" s="53" t="s">
        <v>46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</row>
    <row r="21" spans="1:18" s="1" customFormat="1" x14ac:dyDescent="0.25">
      <c r="A21" s="62" t="s">
        <v>47</v>
      </c>
      <c r="B21" s="64" t="s">
        <v>48</v>
      </c>
      <c r="C21" s="4" t="s">
        <v>16</v>
      </c>
      <c r="D21" s="5" t="s">
        <v>17</v>
      </c>
      <c r="E21" s="5" t="s">
        <v>18</v>
      </c>
      <c r="F21" s="4" t="s">
        <v>37</v>
      </c>
      <c r="G21" s="6">
        <v>0</v>
      </c>
      <c r="H21" s="6">
        <v>0</v>
      </c>
      <c r="I21" s="7">
        <v>1460</v>
      </c>
      <c r="J21" s="7">
        <v>2250</v>
      </c>
      <c r="K21" s="7">
        <v>3710</v>
      </c>
      <c r="L21" s="7">
        <v>3710</v>
      </c>
      <c r="M21" s="8">
        <v>16</v>
      </c>
      <c r="N21" s="18">
        <v>1</v>
      </c>
    </row>
    <row r="22" spans="1:18" s="1" customFormat="1" ht="15" customHeight="1" x14ac:dyDescent="0.25">
      <c r="A22" s="63"/>
      <c r="B22" s="65"/>
      <c r="C22" s="53" t="s">
        <v>49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</row>
    <row r="23" spans="1:18" ht="24.75" customHeight="1" x14ac:dyDescent="0.25">
      <c r="A23" s="66" t="s">
        <v>20</v>
      </c>
      <c r="B23" s="67"/>
      <c r="C23" s="67"/>
      <c r="D23" s="67"/>
      <c r="E23" s="67"/>
      <c r="F23" s="68"/>
      <c r="G23" s="13">
        <v>0</v>
      </c>
      <c r="H23" s="13">
        <f>SUM(H21,H19,H17,H15,H13)</f>
        <v>3857.01</v>
      </c>
      <c r="I23" s="13">
        <f t="shared" ref="I23:N23" si="1">SUM(I21,I19,I17,I15,I13)</f>
        <v>7300</v>
      </c>
      <c r="J23" s="13">
        <f t="shared" si="1"/>
        <v>8568</v>
      </c>
      <c r="K23" s="13">
        <f>L23/N23</f>
        <v>3287.5016666666666</v>
      </c>
      <c r="L23" s="13">
        <f t="shared" si="1"/>
        <v>19725.009999999998</v>
      </c>
      <c r="M23" s="16">
        <f t="shared" si="1"/>
        <v>92</v>
      </c>
      <c r="N23" s="19">
        <f t="shared" si="1"/>
        <v>6</v>
      </c>
    </row>
    <row r="24" spans="1:18" s="1" customFormat="1" ht="24.75" customHeight="1" x14ac:dyDescent="0.25">
      <c r="A24" s="56" t="s">
        <v>50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</row>
    <row r="25" spans="1:18" s="1" customFormat="1" ht="24.75" customHeight="1" x14ac:dyDescent="0.25">
      <c r="A25" s="57" t="s">
        <v>0</v>
      </c>
      <c r="B25" s="58" t="s">
        <v>1</v>
      </c>
      <c r="C25" s="59" t="s">
        <v>2</v>
      </c>
      <c r="D25" s="57" t="s">
        <v>3</v>
      </c>
      <c r="E25" s="57" t="s">
        <v>4</v>
      </c>
      <c r="F25" s="57" t="s">
        <v>5</v>
      </c>
      <c r="G25" s="60" t="s">
        <v>8</v>
      </c>
      <c r="H25" s="60"/>
      <c r="I25" s="60"/>
      <c r="J25" s="60"/>
      <c r="K25" s="60"/>
      <c r="L25" s="60"/>
      <c r="M25" s="57" t="s">
        <v>6</v>
      </c>
      <c r="N25" s="61" t="s">
        <v>9</v>
      </c>
    </row>
    <row r="26" spans="1:18" s="1" customFormat="1" ht="24.75" customHeight="1" x14ac:dyDescent="0.25">
      <c r="A26" s="57"/>
      <c r="B26" s="58"/>
      <c r="C26" s="59"/>
      <c r="D26" s="57"/>
      <c r="E26" s="57"/>
      <c r="F26" s="57"/>
      <c r="G26" s="21" t="s">
        <v>10</v>
      </c>
      <c r="H26" s="21" t="s">
        <v>11</v>
      </c>
      <c r="I26" s="21" t="s">
        <v>12</v>
      </c>
      <c r="J26" s="21" t="s">
        <v>13</v>
      </c>
      <c r="K26" s="21" t="s">
        <v>14</v>
      </c>
      <c r="L26" s="21" t="s">
        <v>15</v>
      </c>
      <c r="M26" s="57"/>
      <c r="N26" s="61"/>
    </row>
    <row r="27" spans="1:18" s="1" customFormat="1" x14ac:dyDescent="0.25">
      <c r="A27" s="62" t="s">
        <v>51</v>
      </c>
      <c r="B27" s="64" t="s">
        <v>52</v>
      </c>
      <c r="C27" s="4" t="s">
        <v>53</v>
      </c>
      <c r="D27" s="5" t="s">
        <v>17</v>
      </c>
      <c r="E27" s="5" t="s">
        <v>18</v>
      </c>
      <c r="F27" s="4" t="s">
        <v>54</v>
      </c>
      <c r="G27" s="6">
        <v>0</v>
      </c>
      <c r="H27" s="7">
        <v>0</v>
      </c>
      <c r="I27" s="7">
        <v>1224</v>
      </c>
      <c r="J27" s="7">
        <v>0</v>
      </c>
      <c r="K27" s="7">
        <f>L27/N27</f>
        <v>612</v>
      </c>
      <c r="L27" s="7">
        <f>SUM(G27:J27)</f>
        <v>1224</v>
      </c>
      <c r="M27" s="8">
        <v>12</v>
      </c>
      <c r="N27" s="18">
        <v>2</v>
      </c>
    </row>
    <row r="28" spans="1:18" s="1" customFormat="1" ht="22.5" customHeight="1" x14ac:dyDescent="0.25">
      <c r="A28" s="63"/>
      <c r="B28" s="65"/>
      <c r="C28" s="53" t="s">
        <v>55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23"/>
      <c r="P28" s="23"/>
      <c r="Q28" s="23"/>
      <c r="R28" s="23"/>
    </row>
    <row r="29" spans="1:18" s="1" customFormat="1" ht="15" customHeight="1" x14ac:dyDescent="0.25">
      <c r="A29" s="62">
        <v>42475</v>
      </c>
      <c r="B29" s="64" t="s">
        <v>56</v>
      </c>
      <c r="C29" s="4" t="s">
        <v>53</v>
      </c>
      <c r="D29" s="5" t="s">
        <v>17</v>
      </c>
      <c r="E29" s="5" t="s">
        <v>18</v>
      </c>
      <c r="F29" s="4" t="s">
        <v>21</v>
      </c>
      <c r="G29" s="6">
        <v>0</v>
      </c>
      <c r="H29" s="7">
        <v>938.4</v>
      </c>
      <c r="I29" s="7">
        <v>876</v>
      </c>
      <c r="J29" s="7">
        <v>0</v>
      </c>
      <c r="K29" s="7">
        <f>L29/N29</f>
        <v>1814.4</v>
      </c>
      <c r="L29" s="7">
        <f>SUM(G29:J29)</f>
        <v>1814.4</v>
      </c>
      <c r="M29" s="8">
        <v>6</v>
      </c>
      <c r="N29" s="18">
        <v>1</v>
      </c>
    </row>
    <row r="30" spans="1:18" s="1" customFormat="1" ht="28.5" customHeight="1" x14ac:dyDescent="0.25">
      <c r="A30" s="63"/>
      <c r="B30" s="65"/>
      <c r="C30" s="53" t="s">
        <v>57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23"/>
      <c r="P30" s="23"/>
      <c r="Q30" s="23"/>
      <c r="R30" s="23"/>
    </row>
    <row r="31" spans="1:18" s="1" customFormat="1" ht="24" x14ac:dyDescent="0.25">
      <c r="A31" s="62">
        <v>42474</v>
      </c>
      <c r="B31" s="64" t="s">
        <v>58</v>
      </c>
      <c r="C31" s="4" t="s">
        <v>16</v>
      </c>
      <c r="D31" s="5" t="s">
        <v>17</v>
      </c>
      <c r="E31" s="5" t="s">
        <v>18</v>
      </c>
      <c r="F31" s="4" t="s">
        <v>72</v>
      </c>
      <c r="G31" s="6">
        <v>0</v>
      </c>
      <c r="H31" s="7">
        <v>0</v>
      </c>
      <c r="I31" s="7">
        <v>612</v>
      </c>
      <c r="J31" s="7">
        <v>300</v>
      </c>
      <c r="K31" s="7">
        <f>L31/N31</f>
        <v>456</v>
      </c>
      <c r="L31" s="7">
        <f>SUM(G31:J31)</f>
        <v>912</v>
      </c>
      <c r="M31" s="8">
        <v>8</v>
      </c>
      <c r="N31" s="18">
        <v>2</v>
      </c>
    </row>
    <row r="32" spans="1:18" s="1" customFormat="1" ht="21.75" customHeight="1" x14ac:dyDescent="0.25">
      <c r="A32" s="63"/>
      <c r="B32" s="65"/>
      <c r="C32" s="53" t="s">
        <v>59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23"/>
      <c r="P32" s="23"/>
      <c r="Q32" s="23"/>
      <c r="R32" s="23"/>
    </row>
    <row r="33" spans="1:18" s="1" customFormat="1" x14ac:dyDescent="0.25">
      <c r="A33" s="62" t="s">
        <v>60</v>
      </c>
      <c r="B33" s="64" t="s">
        <v>61</v>
      </c>
      <c r="C33" s="4" t="s">
        <v>16</v>
      </c>
      <c r="D33" s="5" t="s">
        <v>17</v>
      </c>
      <c r="E33" s="5" t="s">
        <v>18</v>
      </c>
      <c r="F33" s="4" t="s">
        <v>19</v>
      </c>
      <c r="G33" s="6">
        <v>0</v>
      </c>
      <c r="H33" s="7">
        <v>0</v>
      </c>
      <c r="I33" s="7">
        <v>0</v>
      </c>
      <c r="J33" s="7">
        <v>656</v>
      </c>
      <c r="K33" s="7">
        <f>L33/N33</f>
        <v>656</v>
      </c>
      <c r="L33" s="7">
        <f>SUM(G33:J33)</f>
        <v>656</v>
      </c>
      <c r="M33" s="8">
        <v>16</v>
      </c>
      <c r="N33" s="18">
        <v>1</v>
      </c>
    </row>
    <row r="34" spans="1:18" s="1" customFormat="1" ht="22.5" customHeight="1" x14ac:dyDescent="0.25">
      <c r="A34" s="63"/>
      <c r="B34" s="65"/>
      <c r="C34" s="53" t="s">
        <v>62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23"/>
      <c r="P34" s="23"/>
      <c r="Q34" s="23"/>
      <c r="R34" s="23"/>
    </row>
    <row r="35" spans="1:18" s="1" customFormat="1" ht="15" customHeight="1" x14ac:dyDescent="0.25">
      <c r="A35" s="62" t="s">
        <v>63</v>
      </c>
      <c r="B35" s="64" t="s">
        <v>64</v>
      </c>
      <c r="C35" s="4" t="s">
        <v>16</v>
      </c>
      <c r="D35" s="5" t="s">
        <v>36</v>
      </c>
      <c r="E35" s="5" t="s">
        <v>18</v>
      </c>
      <c r="F35" s="4" t="s">
        <v>65</v>
      </c>
      <c r="G35" s="6">
        <v>0</v>
      </c>
      <c r="H35" s="7">
        <v>2475</v>
      </c>
      <c r="I35" s="7">
        <v>4823</v>
      </c>
      <c r="J35" s="7">
        <v>0</v>
      </c>
      <c r="K35" s="7">
        <f>L35/N35</f>
        <v>3649</v>
      </c>
      <c r="L35" s="7">
        <f>SUM(G35:J35)</f>
        <v>7298</v>
      </c>
      <c r="M35" s="8">
        <v>19</v>
      </c>
      <c r="N35" s="18">
        <v>2</v>
      </c>
    </row>
    <row r="36" spans="1:18" s="1" customFormat="1" ht="28.5" customHeight="1" x14ac:dyDescent="0.25">
      <c r="A36" s="63"/>
      <c r="B36" s="65"/>
      <c r="C36" s="53" t="s">
        <v>66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23"/>
      <c r="P36" s="23"/>
      <c r="Q36" s="23"/>
      <c r="R36" s="23"/>
    </row>
    <row r="37" spans="1:18" s="1" customFormat="1" x14ac:dyDescent="0.25">
      <c r="A37" s="62">
        <v>42486</v>
      </c>
      <c r="B37" s="64" t="s">
        <v>67</v>
      </c>
      <c r="C37" s="4" t="s">
        <v>68</v>
      </c>
      <c r="D37" s="5" t="s">
        <v>69</v>
      </c>
      <c r="E37" s="5" t="s">
        <v>70</v>
      </c>
      <c r="F37" s="4" t="s">
        <v>19</v>
      </c>
      <c r="G37" s="6">
        <v>0</v>
      </c>
      <c r="H37" s="7">
        <v>0</v>
      </c>
      <c r="I37" s="7">
        <v>0</v>
      </c>
      <c r="J37" s="7">
        <v>0</v>
      </c>
      <c r="K37" s="7">
        <v>0</v>
      </c>
      <c r="L37" s="7">
        <v>1130</v>
      </c>
      <c r="M37" s="8">
        <v>3</v>
      </c>
      <c r="N37" s="18">
        <v>150</v>
      </c>
    </row>
    <row r="38" spans="1:18" s="1" customFormat="1" ht="24" customHeight="1" x14ac:dyDescent="0.25">
      <c r="A38" s="63"/>
      <c r="B38" s="65"/>
      <c r="C38" s="53" t="s">
        <v>71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23"/>
      <c r="P38" s="23"/>
      <c r="Q38" s="23"/>
      <c r="R38" s="23"/>
    </row>
    <row r="39" spans="1:18" s="1" customFormat="1" ht="27.75" customHeight="1" x14ac:dyDescent="0.25">
      <c r="A39" s="46" t="s">
        <v>15</v>
      </c>
      <c r="B39" s="47"/>
      <c r="C39" s="47"/>
      <c r="D39" s="47"/>
      <c r="E39" s="47"/>
      <c r="F39" s="48"/>
      <c r="G39" s="24">
        <f>SUM(G27:G37)</f>
        <v>0</v>
      </c>
      <c r="H39" s="24">
        <f>SUM(H27:H37)</f>
        <v>3413.4</v>
      </c>
      <c r="I39" s="24">
        <f>SUM(I27:I37)</f>
        <v>7535</v>
      </c>
      <c r="J39" s="24">
        <f>SUM(J27:J37)</f>
        <v>956</v>
      </c>
      <c r="K39" s="24">
        <f>L39/N39</f>
        <v>82.496202531645565</v>
      </c>
      <c r="L39" s="24">
        <f>SUM(L27:L37)</f>
        <v>13034.4</v>
      </c>
      <c r="M39" s="25">
        <v>64</v>
      </c>
      <c r="N39" s="25">
        <v>158</v>
      </c>
    </row>
    <row r="40" spans="1:18" s="1" customFormat="1" ht="24.75" customHeight="1" x14ac:dyDescent="0.25">
      <c r="A40" s="56" t="s">
        <v>73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</row>
    <row r="41" spans="1:18" s="1" customFormat="1" ht="24.75" customHeight="1" x14ac:dyDescent="0.25">
      <c r="A41" s="57" t="s">
        <v>0</v>
      </c>
      <c r="B41" s="58" t="s">
        <v>1</v>
      </c>
      <c r="C41" s="59" t="s">
        <v>2</v>
      </c>
      <c r="D41" s="57" t="s">
        <v>3</v>
      </c>
      <c r="E41" s="57" t="s">
        <v>4</v>
      </c>
      <c r="F41" s="57" t="s">
        <v>5</v>
      </c>
      <c r="G41" s="60" t="s">
        <v>8</v>
      </c>
      <c r="H41" s="60"/>
      <c r="I41" s="60"/>
      <c r="J41" s="60"/>
      <c r="K41" s="60"/>
      <c r="L41" s="60"/>
      <c r="M41" s="57" t="s">
        <v>6</v>
      </c>
      <c r="N41" s="61" t="s">
        <v>9</v>
      </c>
    </row>
    <row r="42" spans="1:18" s="1" customFormat="1" ht="24.75" customHeight="1" x14ac:dyDescent="0.25">
      <c r="A42" s="57"/>
      <c r="B42" s="58"/>
      <c r="C42" s="59"/>
      <c r="D42" s="57"/>
      <c r="E42" s="57"/>
      <c r="F42" s="57"/>
      <c r="G42" s="22" t="s">
        <v>10</v>
      </c>
      <c r="H42" s="22" t="s">
        <v>11</v>
      </c>
      <c r="I42" s="22" t="s">
        <v>12</v>
      </c>
      <c r="J42" s="22" t="s">
        <v>13</v>
      </c>
      <c r="K42" s="22" t="s">
        <v>14</v>
      </c>
      <c r="L42" s="22" t="s">
        <v>15</v>
      </c>
      <c r="M42" s="57"/>
      <c r="N42" s="61"/>
    </row>
    <row r="43" spans="1:18" s="1" customFormat="1" ht="22.5" customHeight="1" x14ac:dyDescent="0.25">
      <c r="A43" s="62" t="s">
        <v>74</v>
      </c>
      <c r="B43" s="64" t="s">
        <v>75</v>
      </c>
      <c r="C43" s="4" t="s">
        <v>53</v>
      </c>
      <c r="D43" s="5" t="s">
        <v>17</v>
      </c>
      <c r="E43" s="5" t="s">
        <v>18</v>
      </c>
      <c r="F43" s="4" t="s">
        <v>76</v>
      </c>
      <c r="G43" s="6">
        <v>0</v>
      </c>
      <c r="H43" s="7">
        <v>1813.9</v>
      </c>
      <c r="I43" s="7">
        <v>1460</v>
      </c>
      <c r="J43" s="7">
        <v>0</v>
      </c>
      <c r="K43" s="7">
        <f>L43/N43</f>
        <v>3273.9</v>
      </c>
      <c r="L43" s="7">
        <f>SUM(G43:J43)</f>
        <v>3273.9</v>
      </c>
      <c r="M43" s="8">
        <v>8</v>
      </c>
      <c r="N43" s="18">
        <v>1</v>
      </c>
    </row>
    <row r="44" spans="1:18" s="1" customFormat="1" ht="21" customHeight="1" x14ac:dyDescent="0.25">
      <c r="A44" s="63"/>
      <c r="B44" s="65"/>
      <c r="C44" s="53" t="s">
        <v>77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</row>
    <row r="45" spans="1:18" s="1" customFormat="1" ht="22.5" customHeight="1" x14ac:dyDescent="0.25">
      <c r="A45" s="62" t="s">
        <v>78</v>
      </c>
      <c r="B45" s="64" t="s">
        <v>79</v>
      </c>
      <c r="C45" s="4" t="s">
        <v>68</v>
      </c>
      <c r="D45" s="5" t="s">
        <v>80</v>
      </c>
      <c r="E45" s="5" t="s">
        <v>81</v>
      </c>
      <c r="F45" s="4" t="s">
        <v>19</v>
      </c>
      <c r="G45" s="6">
        <v>0</v>
      </c>
      <c r="H45" s="7">
        <v>0</v>
      </c>
      <c r="I45" s="7">
        <v>0</v>
      </c>
      <c r="J45" s="7">
        <v>0</v>
      </c>
      <c r="K45" s="7">
        <v>0</v>
      </c>
      <c r="L45" s="7">
        <v>4680</v>
      </c>
      <c r="M45" s="8">
        <v>24</v>
      </c>
      <c r="N45" s="18">
        <v>60</v>
      </c>
    </row>
    <row r="46" spans="1:18" s="1" customFormat="1" ht="21" customHeight="1" x14ac:dyDescent="0.25">
      <c r="A46" s="63"/>
      <c r="B46" s="65"/>
      <c r="C46" s="53" t="s">
        <v>71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</row>
    <row r="47" spans="1:18" s="1" customFormat="1" ht="22.5" customHeight="1" x14ac:dyDescent="0.25">
      <c r="A47" s="62">
        <v>42495</v>
      </c>
      <c r="B47" s="64" t="s">
        <v>82</v>
      </c>
      <c r="C47" s="4" t="s">
        <v>53</v>
      </c>
      <c r="D47" s="5" t="s">
        <v>17</v>
      </c>
      <c r="E47" s="5" t="s">
        <v>18</v>
      </c>
      <c r="F47" s="4" t="s">
        <v>21</v>
      </c>
      <c r="G47" s="6">
        <v>0</v>
      </c>
      <c r="H47" s="7">
        <v>3442</v>
      </c>
      <c r="I47" s="7">
        <v>2628</v>
      </c>
      <c r="J47" s="7">
        <v>0</v>
      </c>
      <c r="K47" s="7">
        <f>L47/N47</f>
        <v>2023.3333333333333</v>
      </c>
      <c r="L47" s="7">
        <f>SUM(G47:J47)</f>
        <v>6070</v>
      </c>
      <c r="M47" s="8">
        <v>5</v>
      </c>
      <c r="N47" s="18">
        <v>3</v>
      </c>
    </row>
    <row r="48" spans="1:18" s="1" customFormat="1" ht="27.75" customHeight="1" x14ac:dyDescent="0.25">
      <c r="A48" s="63"/>
      <c r="B48" s="65"/>
      <c r="C48" s="53" t="s">
        <v>83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</row>
    <row r="49" spans="1:14" s="1" customFormat="1" ht="22.5" customHeight="1" x14ac:dyDescent="0.25">
      <c r="A49" s="62" t="s">
        <v>84</v>
      </c>
      <c r="B49" s="64" t="s">
        <v>85</v>
      </c>
      <c r="C49" s="4" t="s">
        <v>53</v>
      </c>
      <c r="D49" s="5" t="s">
        <v>86</v>
      </c>
      <c r="E49" s="5" t="s">
        <v>18</v>
      </c>
      <c r="F49" s="4" t="s">
        <v>65</v>
      </c>
      <c r="G49" s="6">
        <v>0</v>
      </c>
      <c r="H49" s="7">
        <v>4191.5</v>
      </c>
      <c r="I49" s="7">
        <v>2920</v>
      </c>
      <c r="J49" s="7">
        <v>0</v>
      </c>
      <c r="K49" s="7">
        <f>L49/N49</f>
        <v>3555.75</v>
      </c>
      <c r="L49" s="7">
        <f>SUM(G49:J49)</f>
        <v>7111.5</v>
      </c>
      <c r="M49" s="8">
        <v>14</v>
      </c>
      <c r="N49" s="18">
        <v>2</v>
      </c>
    </row>
    <row r="50" spans="1:14" s="1" customFormat="1" ht="27.75" customHeight="1" x14ac:dyDescent="0.25">
      <c r="A50" s="63"/>
      <c r="B50" s="65"/>
      <c r="C50" s="53" t="s">
        <v>87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</row>
    <row r="51" spans="1:14" s="1" customFormat="1" ht="22.5" customHeight="1" x14ac:dyDescent="0.25">
      <c r="A51" s="62" t="s">
        <v>88</v>
      </c>
      <c r="B51" s="64" t="s">
        <v>89</v>
      </c>
      <c r="C51" s="4" t="s">
        <v>16</v>
      </c>
      <c r="D51" s="5" t="s">
        <v>86</v>
      </c>
      <c r="E51" s="5" t="s">
        <v>18</v>
      </c>
      <c r="F51" s="4" t="s">
        <v>21</v>
      </c>
      <c r="G51" s="6">
        <v>0</v>
      </c>
      <c r="H51" s="7">
        <v>5092</v>
      </c>
      <c r="I51" s="7">
        <v>6132</v>
      </c>
      <c r="J51" s="7">
        <v>0</v>
      </c>
      <c r="K51" s="7">
        <f>L51/N51</f>
        <v>3741.3333333333335</v>
      </c>
      <c r="L51" s="7">
        <f>SUM(G51:J51)</f>
        <v>11224</v>
      </c>
      <c r="M51" s="8">
        <v>18</v>
      </c>
      <c r="N51" s="18">
        <v>3</v>
      </c>
    </row>
    <row r="52" spans="1:14" s="1" customFormat="1" ht="35.25" customHeight="1" x14ac:dyDescent="0.25">
      <c r="A52" s="63"/>
      <c r="B52" s="65"/>
      <c r="C52" s="53" t="s">
        <v>90</v>
      </c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</row>
    <row r="53" spans="1:14" s="27" customFormat="1" ht="22.5" customHeight="1" x14ac:dyDescent="0.25">
      <c r="A53" s="62" t="s">
        <v>91</v>
      </c>
      <c r="B53" s="64" t="s">
        <v>92</v>
      </c>
      <c r="C53" s="4" t="s">
        <v>53</v>
      </c>
      <c r="D53" s="5" t="s">
        <v>17</v>
      </c>
      <c r="E53" s="5" t="s">
        <v>18</v>
      </c>
      <c r="F53" s="4" t="s">
        <v>21</v>
      </c>
      <c r="G53" s="6">
        <v>0</v>
      </c>
      <c r="H53" s="7">
        <v>659</v>
      </c>
      <c r="I53" s="7">
        <v>2628</v>
      </c>
      <c r="J53" s="7">
        <v>0</v>
      </c>
      <c r="K53" s="7">
        <f>L53/N53</f>
        <v>3287</v>
      </c>
      <c r="L53" s="7">
        <f>SUM(G53:J53)</f>
        <v>3287</v>
      </c>
      <c r="M53" s="8">
        <v>24</v>
      </c>
      <c r="N53" s="18">
        <v>1</v>
      </c>
    </row>
    <row r="54" spans="1:14" s="27" customFormat="1" ht="26.25" customHeight="1" x14ac:dyDescent="0.25">
      <c r="A54" s="63"/>
      <c r="B54" s="65"/>
      <c r="C54" s="53" t="s">
        <v>93</v>
      </c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</row>
    <row r="55" spans="1:14" s="27" customFormat="1" ht="22.5" customHeight="1" x14ac:dyDescent="0.25">
      <c r="A55" s="62" t="s">
        <v>94</v>
      </c>
      <c r="B55" s="64" t="s">
        <v>95</v>
      </c>
      <c r="C55" s="4" t="s">
        <v>16</v>
      </c>
      <c r="D55" s="5" t="s">
        <v>17</v>
      </c>
      <c r="E55" s="5" t="s">
        <v>18</v>
      </c>
      <c r="F55" s="4" t="s">
        <v>96</v>
      </c>
      <c r="G55" s="6">
        <v>0</v>
      </c>
      <c r="H55" s="7">
        <v>6982.18</v>
      </c>
      <c r="I55" s="7">
        <v>4585</v>
      </c>
      <c r="J55" s="7">
        <v>0</v>
      </c>
      <c r="K55" s="7">
        <f>L55/N55</f>
        <v>5783.59</v>
      </c>
      <c r="L55" s="7">
        <f>SUM(G55:J55)</f>
        <v>11567.18</v>
      </c>
      <c r="M55" s="8">
        <v>10</v>
      </c>
      <c r="N55" s="18">
        <v>2</v>
      </c>
    </row>
    <row r="56" spans="1:14" s="27" customFormat="1" ht="26.25" customHeight="1" x14ac:dyDescent="0.25">
      <c r="A56" s="63"/>
      <c r="B56" s="65"/>
      <c r="C56" s="53" t="s">
        <v>97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</row>
    <row r="57" spans="1:14" s="27" customFormat="1" ht="22.5" customHeight="1" x14ac:dyDescent="0.25">
      <c r="A57" s="62" t="s">
        <v>98</v>
      </c>
      <c r="B57" s="64" t="s">
        <v>99</v>
      </c>
      <c r="C57" s="4" t="s">
        <v>16</v>
      </c>
      <c r="D57" s="5" t="s">
        <v>17</v>
      </c>
      <c r="E57" s="5" t="s">
        <v>18</v>
      </c>
      <c r="F57" s="4" t="s">
        <v>37</v>
      </c>
      <c r="G57" s="6">
        <v>0</v>
      </c>
      <c r="H57" s="7">
        <v>0</v>
      </c>
      <c r="I57" s="7">
        <v>9344</v>
      </c>
      <c r="J57" s="7">
        <v>3000</v>
      </c>
      <c r="K57" s="7">
        <f>L57/N57</f>
        <v>3086</v>
      </c>
      <c r="L57" s="7">
        <f>SUM(G57:J57)</f>
        <v>12344</v>
      </c>
      <c r="M57" s="8">
        <v>27</v>
      </c>
      <c r="N57" s="18">
        <v>4</v>
      </c>
    </row>
    <row r="58" spans="1:14" s="27" customFormat="1" ht="26.25" customHeight="1" x14ac:dyDescent="0.25">
      <c r="A58" s="63"/>
      <c r="B58" s="65"/>
      <c r="C58" s="53" t="s">
        <v>100</v>
      </c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</row>
    <row r="59" spans="1:14" s="27" customFormat="1" ht="22.5" customHeight="1" x14ac:dyDescent="0.25">
      <c r="A59" s="62" t="s">
        <v>98</v>
      </c>
      <c r="B59" s="64" t="s">
        <v>99</v>
      </c>
      <c r="C59" s="4" t="s">
        <v>16</v>
      </c>
      <c r="D59" s="5" t="s">
        <v>17</v>
      </c>
      <c r="E59" s="5" t="s">
        <v>18</v>
      </c>
      <c r="F59" s="4" t="s">
        <v>37</v>
      </c>
      <c r="G59" s="6">
        <v>0</v>
      </c>
      <c r="H59" s="7">
        <v>783.3</v>
      </c>
      <c r="I59" s="7">
        <v>3176</v>
      </c>
      <c r="J59" s="7">
        <v>750</v>
      </c>
      <c r="K59" s="7">
        <f>L59/N59</f>
        <v>4709.3</v>
      </c>
      <c r="L59" s="7">
        <f>SUM(G59:J59)</f>
        <v>4709.3</v>
      </c>
      <c r="M59" s="8">
        <v>27</v>
      </c>
      <c r="N59" s="18">
        <v>1</v>
      </c>
    </row>
    <row r="60" spans="1:14" s="27" customFormat="1" ht="26.25" customHeight="1" x14ac:dyDescent="0.25">
      <c r="A60" s="63"/>
      <c r="B60" s="65"/>
      <c r="C60" s="53" t="s">
        <v>101</v>
      </c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</row>
    <row r="61" spans="1:14" s="1" customFormat="1" ht="27.75" customHeight="1" x14ac:dyDescent="0.25">
      <c r="A61" s="46" t="s">
        <v>15</v>
      </c>
      <c r="B61" s="47"/>
      <c r="C61" s="47"/>
      <c r="D61" s="47"/>
      <c r="E61" s="47"/>
      <c r="F61" s="48"/>
      <c r="G61" s="24">
        <f t="shared" ref="G61:L61" si="2">SUM(G43:G59)</f>
        <v>0</v>
      </c>
      <c r="H61" s="24">
        <f t="shared" si="2"/>
        <v>22963.88</v>
      </c>
      <c r="I61" s="24">
        <f t="shared" si="2"/>
        <v>32873</v>
      </c>
      <c r="J61" s="24">
        <f t="shared" si="2"/>
        <v>3750</v>
      </c>
      <c r="K61" s="24">
        <f t="shared" si="2"/>
        <v>29460.206666666669</v>
      </c>
      <c r="L61" s="24">
        <f t="shared" si="2"/>
        <v>64266.880000000005</v>
      </c>
      <c r="M61" s="28">
        <v>157</v>
      </c>
      <c r="N61" s="25">
        <v>77</v>
      </c>
    </row>
    <row r="62" spans="1:14" s="1" customFormat="1" ht="24.75" customHeight="1" x14ac:dyDescent="0.25">
      <c r="A62" s="56" t="s">
        <v>102</v>
      </c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</row>
    <row r="63" spans="1:14" s="1" customFormat="1" ht="24.75" customHeight="1" x14ac:dyDescent="0.25">
      <c r="A63" s="57" t="s">
        <v>0</v>
      </c>
      <c r="B63" s="58" t="s">
        <v>1</v>
      </c>
      <c r="C63" s="59" t="s">
        <v>2</v>
      </c>
      <c r="D63" s="57" t="s">
        <v>3</v>
      </c>
      <c r="E63" s="57" t="s">
        <v>4</v>
      </c>
      <c r="F63" s="57" t="s">
        <v>5</v>
      </c>
      <c r="G63" s="60" t="s">
        <v>8</v>
      </c>
      <c r="H63" s="60"/>
      <c r="I63" s="60"/>
      <c r="J63" s="60"/>
      <c r="K63" s="60"/>
      <c r="L63" s="60"/>
      <c r="M63" s="57" t="s">
        <v>6</v>
      </c>
      <c r="N63" s="61" t="s">
        <v>9</v>
      </c>
    </row>
    <row r="64" spans="1:14" s="1" customFormat="1" ht="24.75" customHeight="1" x14ac:dyDescent="0.25">
      <c r="A64" s="57"/>
      <c r="B64" s="58"/>
      <c r="C64" s="59"/>
      <c r="D64" s="57"/>
      <c r="E64" s="57"/>
      <c r="F64" s="57"/>
      <c r="G64" s="26" t="s">
        <v>10</v>
      </c>
      <c r="H64" s="26" t="s">
        <v>11</v>
      </c>
      <c r="I64" s="26" t="s">
        <v>12</v>
      </c>
      <c r="J64" s="26" t="s">
        <v>13</v>
      </c>
      <c r="K64" s="26" t="s">
        <v>14</v>
      </c>
      <c r="L64" s="26" t="s">
        <v>15</v>
      </c>
      <c r="M64" s="57"/>
      <c r="N64" s="61"/>
    </row>
    <row r="65" spans="1:14" s="30" customFormat="1" ht="57.75" customHeight="1" x14ac:dyDescent="0.25">
      <c r="A65" s="75" t="s">
        <v>103</v>
      </c>
      <c r="B65" s="51" t="s">
        <v>104</v>
      </c>
      <c r="C65" s="6" t="s">
        <v>16</v>
      </c>
      <c r="D65" s="32" t="s">
        <v>17</v>
      </c>
      <c r="E65" s="32" t="s">
        <v>18</v>
      </c>
      <c r="F65" s="6" t="s">
        <v>105</v>
      </c>
      <c r="G65" s="6">
        <v>0</v>
      </c>
      <c r="H65" s="6">
        <v>0</v>
      </c>
      <c r="I65" s="6">
        <v>1224</v>
      </c>
      <c r="J65" s="6">
        <v>0</v>
      </c>
      <c r="K65" s="6">
        <f>L65/N65</f>
        <v>1224</v>
      </c>
      <c r="L65" s="6">
        <f>SUM(G65:J65)</f>
        <v>1224</v>
      </c>
      <c r="M65" s="33">
        <v>24</v>
      </c>
      <c r="N65" s="34">
        <v>1</v>
      </c>
    </row>
    <row r="66" spans="1:14" s="1" customFormat="1" ht="27" customHeight="1" x14ac:dyDescent="0.25">
      <c r="A66" s="76"/>
      <c r="B66" s="52"/>
      <c r="C66" s="53" t="s">
        <v>106</v>
      </c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5"/>
    </row>
    <row r="67" spans="1:14" s="1" customFormat="1" ht="27.75" customHeight="1" x14ac:dyDescent="0.25">
      <c r="A67" s="77" t="s">
        <v>107</v>
      </c>
      <c r="B67" s="79" t="s">
        <v>108</v>
      </c>
      <c r="C67" s="9" t="s">
        <v>16</v>
      </c>
      <c r="D67" s="10" t="s">
        <v>17</v>
      </c>
      <c r="E67" s="9" t="s">
        <v>18</v>
      </c>
      <c r="F67" s="9" t="s">
        <v>37</v>
      </c>
      <c r="G67" s="6">
        <v>0</v>
      </c>
      <c r="H67" s="6">
        <v>0</v>
      </c>
      <c r="I67" s="6">
        <v>2920</v>
      </c>
      <c r="J67" s="11">
        <v>0</v>
      </c>
      <c r="K67" s="6">
        <f>L67/N67</f>
        <v>1460</v>
      </c>
      <c r="L67" s="6">
        <f>SUM(G67:J67)</f>
        <v>2920</v>
      </c>
      <c r="M67" s="35">
        <v>8</v>
      </c>
      <c r="N67" s="36">
        <v>2</v>
      </c>
    </row>
    <row r="68" spans="1:14" s="1" customFormat="1" ht="30" customHeight="1" x14ac:dyDescent="0.25">
      <c r="A68" s="78"/>
      <c r="B68" s="80"/>
      <c r="C68" s="81" t="s">
        <v>109</v>
      </c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3"/>
    </row>
    <row r="69" spans="1:14" s="1" customFormat="1" ht="35.25" customHeight="1" x14ac:dyDescent="0.25">
      <c r="A69" s="49" t="s">
        <v>110</v>
      </c>
      <c r="B69" s="51" t="s">
        <v>111</v>
      </c>
      <c r="C69" s="38" t="s">
        <v>53</v>
      </c>
      <c r="D69" s="39" t="s">
        <v>17</v>
      </c>
      <c r="E69" s="39" t="s">
        <v>18</v>
      </c>
      <c r="F69" s="39" t="s">
        <v>65</v>
      </c>
      <c r="G69" s="6">
        <v>0</v>
      </c>
      <c r="H69" s="6">
        <v>784</v>
      </c>
      <c r="I69" s="6">
        <v>2628</v>
      </c>
      <c r="J69" s="6">
        <v>0</v>
      </c>
      <c r="K69" s="6">
        <f>L69/N69</f>
        <v>3412</v>
      </c>
      <c r="L69" s="6">
        <f>SUM(G69:J69)</f>
        <v>3412</v>
      </c>
      <c r="M69" s="33">
        <v>24</v>
      </c>
      <c r="N69" s="34">
        <v>1</v>
      </c>
    </row>
    <row r="70" spans="1:14" s="1" customFormat="1" ht="30.75" customHeight="1" x14ac:dyDescent="0.25">
      <c r="A70" s="50"/>
      <c r="B70" s="52"/>
      <c r="C70" s="81" t="s">
        <v>93</v>
      </c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3"/>
    </row>
    <row r="71" spans="1:14" s="1" customFormat="1" ht="37.5" customHeight="1" x14ac:dyDescent="0.25">
      <c r="A71" s="49" t="s">
        <v>112</v>
      </c>
      <c r="B71" s="84" t="s">
        <v>113</v>
      </c>
      <c r="C71" s="38" t="s">
        <v>16</v>
      </c>
      <c r="D71" s="39" t="s">
        <v>17</v>
      </c>
      <c r="E71" s="39" t="s">
        <v>18</v>
      </c>
      <c r="F71" s="39" t="s">
        <v>19</v>
      </c>
      <c r="G71" s="6">
        <v>0</v>
      </c>
      <c r="H71" s="6">
        <v>0</v>
      </c>
      <c r="I71" s="6">
        <v>0</v>
      </c>
      <c r="J71" s="6">
        <v>150</v>
      </c>
      <c r="K71" s="6">
        <f>L71/N71</f>
        <v>150</v>
      </c>
      <c r="L71" s="6">
        <f>SUM(G71:J71)</f>
        <v>150</v>
      </c>
      <c r="M71" s="33">
        <v>15</v>
      </c>
      <c r="N71" s="34">
        <v>1</v>
      </c>
    </row>
    <row r="72" spans="1:14" s="1" customFormat="1" ht="28.5" customHeight="1" x14ac:dyDescent="0.25">
      <c r="A72" s="50"/>
      <c r="B72" s="85"/>
      <c r="C72" s="53" t="s">
        <v>114</v>
      </c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5"/>
    </row>
    <row r="73" spans="1:14" s="1" customFormat="1" ht="36" customHeight="1" x14ac:dyDescent="0.25">
      <c r="A73" s="86" t="s">
        <v>115</v>
      </c>
      <c r="B73" s="84" t="s">
        <v>116</v>
      </c>
      <c r="C73" s="38" t="s">
        <v>16</v>
      </c>
      <c r="D73" s="39" t="s">
        <v>17</v>
      </c>
      <c r="E73" s="39" t="s">
        <v>18</v>
      </c>
      <c r="F73" s="39" t="s">
        <v>117</v>
      </c>
      <c r="G73" s="6">
        <v>0</v>
      </c>
      <c r="H73" s="6">
        <v>3607.2</v>
      </c>
      <c r="I73" s="6">
        <v>6132</v>
      </c>
      <c r="J73" s="6">
        <v>0</v>
      </c>
      <c r="K73" s="6">
        <f>L73/N73</f>
        <v>3246.4</v>
      </c>
      <c r="L73" s="6">
        <f>SUM(G73:J73)</f>
        <v>9739.2000000000007</v>
      </c>
      <c r="M73" s="33">
        <v>16</v>
      </c>
      <c r="N73" s="34">
        <v>3</v>
      </c>
    </row>
    <row r="74" spans="1:14" s="1" customFormat="1" ht="30" customHeight="1" x14ac:dyDescent="0.25">
      <c r="A74" s="87"/>
      <c r="B74" s="85"/>
      <c r="C74" s="53" t="s">
        <v>118</v>
      </c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5"/>
    </row>
    <row r="75" spans="1:14" s="1" customFormat="1" ht="30" customHeight="1" x14ac:dyDescent="0.25">
      <c r="A75" s="86" t="s">
        <v>119</v>
      </c>
      <c r="B75" s="84" t="s">
        <v>120</v>
      </c>
      <c r="C75" s="38" t="s">
        <v>16</v>
      </c>
      <c r="D75" s="39" t="s">
        <v>17</v>
      </c>
      <c r="E75" s="38" t="s">
        <v>18</v>
      </c>
      <c r="F75" s="39" t="s">
        <v>19</v>
      </c>
      <c r="G75" s="6">
        <v>0</v>
      </c>
      <c r="H75" s="6">
        <v>0</v>
      </c>
      <c r="I75" s="6">
        <v>0</v>
      </c>
      <c r="J75" s="6">
        <v>6150</v>
      </c>
      <c r="K75" s="6">
        <f>L75/N75</f>
        <v>878.57142857142856</v>
      </c>
      <c r="L75" s="6">
        <f>SUM(G75:J75)</f>
        <v>6150</v>
      </c>
      <c r="M75" s="33">
        <v>16</v>
      </c>
      <c r="N75" s="34">
        <v>7</v>
      </c>
    </row>
    <row r="76" spans="1:14" s="1" customFormat="1" ht="36" customHeight="1" x14ac:dyDescent="0.25">
      <c r="A76" s="87"/>
      <c r="B76" s="85"/>
      <c r="C76" s="53" t="s">
        <v>121</v>
      </c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5"/>
    </row>
    <row r="77" spans="1:14" s="1" customFormat="1" ht="34.5" customHeight="1" x14ac:dyDescent="0.25">
      <c r="A77" s="86" t="s">
        <v>119</v>
      </c>
      <c r="B77" s="84" t="s">
        <v>122</v>
      </c>
      <c r="C77" s="38" t="s">
        <v>16</v>
      </c>
      <c r="D77" s="39" t="s">
        <v>17</v>
      </c>
      <c r="E77" s="39" t="s">
        <v>18</v>
      </c>
      <c r="F77" s="39" t="s">
        <v>19</v>
      </c>
      <c r="G77" s="6">
        <v>0</v>
      </c>
      <c r="H77" s="6">
        <v>0</v>
      </c>
      <c r="I77" s="6">
        <v>0</v>
      </c>
      <c r="J77" s="6">
        <v>2990</v>
      </c>
      <c r="K77" s="6">
        <f>L77/N77</f>
        <v>2990</v>
      </c>
      <c r="L77" s="6">
        <f>SUM(G77:J77)</f>
        <v>2990</v>
      </c>
      <c r="M77" s="33">
        <v>16</v>
      </c>
      <c r="N77" s="34">
        <v>1</v>
      </c>
    </row>
    <row r="78" spans="1:14" s="1" customFormat="1" ht="31.5" customHeight="1" x14ac:dyDescent="0.25">
      <c r="A78" s="87"/>
      <c r="B78" s="85"/>
      <c r="C78" s="53" t="s">
        <v>123</v>
      </c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5"/>
    </row>
    <row r="79" spans="1:14" s="1" customFormat="1" ht="38.25" customHeight="1" x14ac:dyDescent="0.25">
      <c r="A79" s="86" t="s">
        <v>119</v>
      </c>
      <c r="B79" s="84" t="s">
        <v>124</v>
      </c>
      <c r="C79" s="38" t="s">
        <v>16</v>
      </c>
      <c r="D79" s="39" t="s">
        <v>17</v>
      </c>
      <c r="E79" s="39" t="s">
        <v>18</v>
      </c>
      <c r="F79" s="39" t="s">
        <v>45</v>
      </c>
      <c r="G79" s="6">
        <v>0</v>
      </c>
      <c r="H79" s="6">
        <v>1029.7</v>
      </c>
      <c r="I79" s="6">
        <v>1168</v>
      </c>
      <c r="J79" s="6">
        <v>0</v>
      </c>
      <c r="K79" s="6">
        <f>L79/N79</f>
        <v>2197.6999999999998</v>
      </c>
      <c r="L79" s="6">
        <f>SUM(G79:J79)</f>
        <v>2197.6999999999998</v>
      </c>
      <c r="M79" s="33">
        <v>14</v>
      </c>
      <c r="N79" s="34">
        <v>1</v>
      </c>
    </row>
    <row r="80" spans="1:14" s="1" customFormat="1" ht="31.5" customHeight="1" x14ac:dyDescent="0.25">
      <c r="A80" s="87"/>
      <c r="B80" s="85"/>
      <c r="C80" s="53" t="s">
        <v>114</v>
      </c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5"/>
    </row>
    <row r="81" spans="1:14" s="1" customFormat="1" ht="34.5" customHeight="1" x14ac:dyDescent="0.25">
      <c r="A81" s="86" t="s">
        <v>125</v>
      </c>
      <c r="B81" s="84" t="s">
        <v>126</v>
      </c>
      <c r="C81" s="38" t="s">
        <v>16</v>
      </c>
      <c r="D81" s="38" t="s">
        <v>17</v>
      </c>
      <c r="E81" s="38" t="s">
        <v>18</v>
      </c>
      <c r="F81" s="38" t="s">
        <v>45</v>
      </c>
      <c r="G81" s="6">
        <v>0</v>
      </c>
      <c r="H81" s="6">
        <v>5619.2</v>
      </c>
      <c r="I81" s="6">
        <v>7008</v>
      </c>
      <c r="J81" s="6">
        <v>0</v>
      </c>
      <c r="K81" s="6">
        <f>L81/N81</f>
        <v>3156.8</v>
      </c>
      <c r="L81" s="6">
        <f>SUM(G81:J81)</f>
        <v>12627.2</v>
      </c>
      <c r="M81" s="34">
        <v>18</v>
      </c>
      <c r="N81" s="34">
        <v>4</v>
      </c>
    </row>
    <row r="82" spans="1:14" s="1" customFormat="1" ht="31.5" customHeight="1" x14ac:dyDescent="0.25">
      <c r="A82" s="87"/>
      <c r="B82" s="85"/>
      <c r="C82" s="53" t="s">
        <v>127</v>
      </c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5"/>
    </row>
    <row r="83" spans="1:14" s="1" customFormat="1" ht="39" customHeight="1" x14ac:dyDescent="0.25">
      <c r="A83" s="86" t="s">
        <v>128</v>
      </c>
      <c r="B83" s="84" t="s">
        <v>129</v>
      </c>
      <c r="C83" s="38" t="s">
        <v>16</v>
      </c>
      <c r="D83" s="39" t="s">
        <v>17</v>
      </c>
      <c r="E83" s="39" t="s">
        <v>18</v>
      </c>
      <c r="F83" s="39" t="s">
        <v>130</v>
      </c>
      <c r="G83" s="6">
        <v>0</v>
      </c>
      <c r="H83" s="6">
        <v>0</v>
      </c>
      <c r="I83" s="6">
        <v>1932</v>
      </c>
      <c r="J83" s="6">
        <v>0</v>
      </c>
      <c r="K83" s="6">
        <f>L83/N83</f>
        <v>1932</v>
      </c>
      <c r="L83" s="6">
        <f>SUM(G83:J83)</f>
        <v>1932</v>
      </c>
      <c r="M83" s="33">
        <v>24</v>
      </c>
      <c r="N83" s="34">
        <v>1</v>
      </c>
    </row>
    <row r="84" spans="1:14" s="1" customFormat="1" ht="27" customHeight="1" x14ac:dyDescent="0.25">
      <c r="A84" s="87"/>
      <c r="B84" s="85"/>
      <c r="C84" s="53" t="s">
        <v>131</v>
      </c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5"/>
    </row>
    <row r="85" spans="1:14" s="30" customFormat="1" ht="54" customHeight="1" x14ac:dyDescent="0.25">
      <c r="A85" s="75" t="s">
        <v>132</v>
      </c>
      <c r="B85" s="51" t="s">
        <v>104</v>
      </c>
      <c r="C85" s="6" t="s">
        <v>16</v>
      </c>
      <c r="D85" s="32" t="s">
        <v>17</v>
      </c>
      <c r="E85" s="32" t="s">
        <v>18</v>
      </c>
      <c r="F85" s="6" t="s">
        <v>133</v>
      </c>
      <c r="G85" s="6">
        <v>0</v>
      </c>
      <c r="H85" s="6">
        <v>0</v>
      </c>
      <c r="I85" s="6">
        <v>918</v>
      </c>
      <c r="J85" s="6">
        <v>0</v>
      </c>
      <c r="K85" s="6">
        <f>L85/N85</f>
        <v>918</v>
      </c>
      <c r="L85" s="6">
        <f>SUM(G85:J85)</f>
        <v>918</v>
      </c>
      <c r="M85" s="33">
        <v>27</v>
      </c>
      <c r="N85" s="34">
        <v>1</v>
      </c>
    </row>
    <row r="86" spans="1:14" s="1" customFormat="1" ht="27" customHeight="1" x14ac:dyDescent="0.25">
      <c r="A86" s="76"/>
      <c r="B86" s="52"/>
      <c r="C86" s="53" t="s">
        <v>106</v>
      </c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5"/>
    </row>
    <row r="87" spans="1:14" s="30" customFormat="1" ht="38.25" customHeight="1" x14ac:dyDescent="0.25">
      <c r="A87" s="75" t="s">
        <v>134</v>
      </c>
      <c r="B87" s="51" t="s">
        <v>135</v>
      </c>
      <c r="C87" s="6" t="s">
        <v>16</v>
      </c>
      <c r="D87" s="32" t="s">
        <v>17</v>
      </c>
      <c r="E87" s="32" t="s">
        <v>18</v>
      </c>
      <c r="F87" s="6" t="s">
        <v>19</v>
      </c>
      <c r="G87" s="6">
        <v>0</v>
      </c>
      <c r="H87" s="6">
        <v>0</v>
      </c>
      <c r="I87" s="6">
        <v>0</v>
      </c>
      <c r="J87" s="6">
        <v>1312</v>
      </c>
      <c r="K87" s="6">
        <f>L87/N87</f>
        <v>656</v>
      </c>
      <c r="L87" s="6">
        <f>SUM(G87:J87)</f>
        <v>1312</v>
      </c>
      <c r="M87" s="33">
        <v>16</v>
      </c>
      <c r="N87" s="34">
        <v>2</v>
      </c>
    </row>
    <row r="88" spans="1:14" s="1" customFormat="1" ht="34.5" customHeight="1" x14ac:dyDescent="0.25">
      <c r="A88" s="76"/>
      <c r="B88" s="52"/>
      <c r="C88" s="53" t="s">
        <v>136</v>
      </c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5"/>
    </row>
    <row r="89" spans="1:14" s="1" customFormat="1" ht="34.5" customHeight="1" x14ac:dyDescent="0.25">
      <c r="A89" s="86" t="s">
        <v>137</v>
      </c>
      <c r="B89" s="84" t="s">
        <v>138</v>
      </c>
      <c r="C89" s="38" t="s">
        <v>16</v>
      </c>
      <c r="D89" s="39" t="s">
        <v>17</v>
      </c>
      <c r="E89" s="39" t="s">
        <v>18</v>
      </c>
      <c r="F89" s="39" t="s">
        <v>65</v>
      </c>
      <c r="G89" s="6">
        <v>0</v>
      </c>
      <c r="H89" s="6">
        <v>1057.2</v>
      </c>
      <c r="I89" s="6">
        <v>1168</v>
      </c>
      <c r="J89" s="6">
        <v>0</v>
      </c>
      <c r="K89" s="6">
        <f>L89/N89</f>
        <v>2225.1999999999998</v>
      </c>
      <c r="L89" s="6">
        <f>SUM(G89:J89)</f>
        <v>2225.1999999999998</v>
      </c>
      <c r="M89" s="33">
        <v>14</v>
      </c>
      <c r="N89" s="34">
        <v>1</v>
      </c>
    </row>
    <row r="90" spans="1:14" s="1" customFormat="1" ht="37.5" customHeight="1" x14ac:dyDescent="0.25">
      <c r="A90" s="87"/>
      <c r="B90" s="85"/>
      <c r="C90" s="53" t="s">
        <v>139</v>
      </c>
      <c r="D90" s="54"/>
      <c r="E90" s="54"/>
      <c r="F90" s="54"/>
      <c r="G90" s="54"/>
      <c r="H90" s="40"/>
      <c r="I90" s="40"/>
      <c r="J90" s="40"/>
      <c r="K90" s="40"/>
      <c r="L90" s="40"/>
      <c r="M90" s="40"/>
      <c r="N90" s="41"/>
    </row>
    <row r="91" spans="1:14" s="1" customFormat="1" ht="27.75" customHeight="1" x14ac:dyDescent="0.25">
      <c r="A91" s="46" t="s">
        <v>20</v>
      </c>
      <c r="B91" s="47"/>
      <c r="C91" s="47"/>
      <c r="D91" s="47"/>
      <c r="E91" s="47"/>
      <c r="F91" s="48"/>
      <c r="G91" s="42">
        <f t="shared" ref="G91:N91" si="3">SUM(G65:G89)</f>
        <v>0</v>
      </c>
      <c r="H91" s="45">
        <f t="shared" si="3"/>
        <v>12097.3</v>
      </c>
      <c r="I91" s="45">
        <f t="shared" si="3"/>
        <v>25098</v>
      </c>
      <c r="J91" s="45">
        <f t="shared" si="3"/>
        <v>10602</v>
      </c>
      <c r="K91" s="24">
        <f t="shared" si="3"/>
        <v>24446.67142857143</v>
      </c>
      <c r="L91" s="24">
        <f t="shared" si="3"/>
        <v>47797.3</v>
      </c>
      <c r="M91" s="25">
        <f t="shared" si="3"/>
        <v>232</v>
      </c>
      <c r="N91" s="25">
        <f t="shared" si="3"/>
        <v>26</v>
      </c>
    </row>
    <row r="92" spans="1:14" s="1" customFormat="1" ht="24.75" customHeight="1" x14ac:dyDescent="0.25">
      <c r="A92" s="56" t="s">
        <v>140</v>
      </c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</row>
    <row r="93" spans="1:14" s="1" customFormat="1" ht="24.75" customHeight="1" x14ac:dyDescent="0.25">
      <c r="A93" s="57" t="s">
        <v>0</v>
      </c>
      <c r="B93" s="58" t="s">
        <v>1</v>
      </c>
      <c r="C93" s="59" t="s">
        <v>2</v>
      </c>
      <c r="D93" s="57" t="s">
        <v>3</v>
      </c>
      <c r="E93" s="57" t="s">
        <v>4</v>
      </c>
      <c r="F93" s="57" t="s">
        <v>5</v>
      </c>
      <c r="G93" s="60" t="s">
        <v>8</v>
      </c>
      <c r="H93" s="60"/>
      <c r="I93" s="60"/>
      <c r="J93" s="60"/>
      <c r="K93" s="60"/>
      <c r="L93" s="60"/>
      <c r="M93" s="57" t="s">
        <v>6</v>
      </c>
      <c r="N93" s="61" t="s">
        <v>9</v>
      </c>
    </row>
    <row r="94" spans="1:14" s="1" customFormat="1" ht="24.75" customHeight="1" x14ac:dyDescent="0.25">
      <c r="A94" s="57"/>
      <c r="B94" s="58"/>
      <c r="C94" s="59"/>
      <c r="D94" s="57"/>
      <c r="E94" s="57"/>
      <c r="F94" s="57"/>
      <c r="G94" s="29" t="s">
        <v>10</v>
      </c>
      <c r="H94" s="29" t="s">
        <v>11</v>
      </c>
      <c r="I94" s="29" t="s">
        <v>12</v>
      </c>
      <c r="J94" s="29" t="s">
        <v>13</v>
      </c>
      <c r="K94" s="29" t="s">
        <v>14</v>
      </c>
      <c r="L94" s="29" t="s">
        <v>15</v>
      </c>
      <c r="M94" s="57"/>
      <c r="N94" s="61"/>
    </row>
    <row r="95" spans="1:14" s="43" customFormat="1" ht="81.75" customHeight="1" x14ac:dyDescent="0.25">
      <c r="A95" s="49" t="s">
        <v>141</v>
      </c>
      <c r="B95" s="51" t="s">
        <v>142</v>
      </c>
      <c r="C95" s="6" t="s">
        <v>16</v>
      </c>
      <c r="D95" s="32" t="s">
        <v>17</v>
      </c>
      <c r="E95" s="32" t="s">
        <v>18</v>
      </c>
      <c r="F95" s="6" t="s">
        <v>143</v>
      </c>
      <c r="G95" s="6">
        <v>0</v>
      </c>
      <c r="H95" s="6">
        <v>828.4</v>
      </c>
      <c r="I95" s="6">
        <v>1836</v>
      </c>
      <c r="J95" s="6">
        <v>0</v>
      </c>
      <c r="K95" s="6">
        <f>L95/N95</f>
        <v>2664.4</v>
      </c>
      <c r="L95" s="6">
        <f>SUM(G95:J95)</f>
        <v>2664.4</v>
      </c>
      <c r="M95" s="33">
        <v>3</v>
      </c>
      <c r="N95" s="34">
        <v>1</v>
      </c>
    </row>
    <row r="96" spans="1:14" s="44" customFormat="1" ht="27" customHeight="1" x14ac:dyDescent="0.25">
      <c r="A96" s="50"/>
      <c r="B96" s="52"/>
      <c r="C96" s="53" t="s">
        <v>144</v>
      </c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5"/>
    </row>
    <row r="97" spans="1:14" s="1" customFormat="1" ht="27.75" customHeight="1" x14ac:dyDescent="0.25">
      <c r="A97" s="46" t="s">
        <v>20</v>
      </c>
      <c r="B97" s="47"/>
      <c r="C97" s="47"/>
      <c r="D97" s="47"/>
      <c r="E97" s="47"/>
      <c r="F97" s="48"/>
      <c r="G97" s="42">
        <f t="shared" ref="G97:N97" si="4">SUM(G95:G96)</f>
        <v>0</v>
      </c>
      <c r="H97" s="45">
        <f t="shared" si="4"/>
        <v>828.4</v>
      </c>
      <c r="I97" s="45">
        <f t="shared" si="4"/>
        <v>1836</v>
      </c>
      <c r="J97" s="42">
        <f t="shared" si="4"/>
        <v>0</v>
      </c>
      <c r="K97" s="24">
        <f t="shared" si="4"/>
        <v>2664.4</v>
      </c>
      <c r="L97" s="24">
        <f t="shared" si="4"/>
        <v>2664.4</v>
      </c>
      <c r="M97" s="25">
        <f t="shared" si="4"/>
        <v>3</v>
      </c>
      <c r="N97" s="25">
        <f t="shared" si="4"/>
        <v>1</v>
      </c>
    </row>
    <row r="98" spans="1:14" s="1" customFormat="1" ht="24.75" customHeight="1" x14ac:dyDescent="0.25">
      <c r="A98" s="56" t="s">
        <v>158</v>
      </c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</row>
    <row r="99" spans="1:14" s="1" customFormat="1" ht="24.75" customHeight="1" x14ac:dyDescent="0.25">
      <c r="A99" s="57" t="s">
        <v>0</v>
      </c>
      <c r="B99" s="58" t="s">
        <v>1</v>
      </c>
      <c r="C99" s="59" t="s">
        <v>2</v>
      </c>
      <c r="D99" s="57" t="s">
        <v>3</v>
      </c>
      <c r="E99" s="57" t="s">
        <v>4</v>
      </c>
      <c r="F99" s="57" t="s">
        <v>5</v>
      </c>
      <c r="G99" s="60" t="s">
        <v>8</v>
      </c>
      <c r="H99" s="60"/>
      <c r="I99" s="60"/>
      <c r="J99" s="60"/>
      <c r="K99" s="60"/>
      <c r="L99" s="60"/>
      <c r="M99" s="57" t="s">
        <v>6</v>
      </c>
      <c r="N99" s="61" t="s">
        <v>9</v>
      </c>
    </row>
    <row r="100" spans="1:14" s="1" customFormat="1" ht="24.75" customHeight="1" x14ac:dyDescent="0.25">
      <c r="A100" s="57"/>
      <c r="B100" s="58"/>
      <c r="C100" s="59"/>
      <c r="D100" s="57"/>
      <c r="E100" s="57"/>
      <c r="F100" s="57"/>
      <c r="G100" s="31" t="s">
        <v>10</v>
      </c>
      <c r="H100" s="31" t="s">
        <v>11</v>
      </c>
      <c r="I100" s="31" t="s">
        <v>12</v>
      </c>
      <c r="J100" s="31" t="s">
        <v>13</v>
      </c>
      <c r="K100" s="31" t="s">
        <v>14</v>
      </c>
      <c r="L100" s="31" t="s">
        <v>15</v>
      </c>
      <c r="M100" s="57"/>
      <c r="N100" s="61"/>
    </row>
    <row r="101" spans="1:14" s="30" customFormat="1" ht="31.5" customHeight="1" x14ac:dyDescent="0.25">
      <c r="A101" s="49" t="s">
        <v>145</v>
      </c>
      <c r="B101" s="51" t="s">
        <v>146</v>
      </c>
      <c r="C101" s="6" t="s">
        <v>16</v>
      </c>
      <c r="D101" s="32" t="s">
        <v>17</v>
      </c>
      <c r="E101" s="32" t="s">
        <v>18</v>
      </c>
      <c r="F101" s="6" t="s">
        <v>65</v>
      </c>
      <c r="G101" s="6">
        <v>0</v>
      </c>
      <c r="H101" s="6">
        <v>3205.6</v>
      </c>
      <c r="I101" s="6">
        <v>5840</v>
      </c>
      <c r="J101" s="6">
        <v>0</v>
      </c>
      <c r="K101" s="6">
        <f>L101/N101</f>
        <v>2261.4</v>
      </c>
      <c r="L101" s="6">
        <f>SUM(G101:J101)</f>
        <v>9045.6</v>
      </c>
      <c r="M101" s="33">
        <v>13</v>
      </c>
      <c r="N101" s="34">
        <v>4</v>
      </c>
    </row>
    <row r="102" spans="1:14" s="1" customFormat="1" ht="30" customHeight="1" x14ac:dyDescent="0.25">
      <c r="A102" s="50"/>
      <c r="B102" s="52"/>
      <c r="C102" s="53" t="s">
        <v>147</v>
      </c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5"/>
    </row>
    <row r="103" spans="1:14" s="1" customFormat="1" ht="27.75" customHeight="1" x14ac:dyDescent="0.25">
      <c r="A103" s="77" t="s">
        <v>148</v>
      </c>
      <c r="B103" s="79" t="s">
        <v>149</v>
      </c>
      <c r="C103" s="37" t="s">
        <v>16</v>
      </c>
      <c r="D103" s="10" t="s">
        <v>17</v>
      </c>
      <c r="E103" s="37" t="s">
        <v>18</v>
      </c>
      <c r="F103" s="37" t="s">
        <v>150</v>
      </c>
      <c r="G103" s="6">
        <v>0</v>
      </c>
      <c r="H103" s="6">
        <v>0</v>
      </c>
      <c r="I103" s="6">
        <v>612</v>
      </c>
      <c r="J103" s="11">
        <v>0</v>
      </c>
      <c r="K103" s="6">
        <f>L103/N103</f>
        <v>612</v>
      </c>
      <c r="L103" s="6">
        <f>SUM(G103:J103)</f>
        <v>612</v>
      </c>
      <c r="M103" s="35">
        <v>7</v>
      </c>
      <c r="N103" s="36">
        <v>1</v>
      </c>
    </row>
    <row r="104" spans="1:14" s="1" customFormat="1" ht="30" customHeight="1" x14ac:dyDescent="0.25">
      <c r="A104" s="78"/>
      <c r="B104" s="80"/>
      <c r="C104" s="81" t="s">
        <v>151</v>
      </c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3"/>
    </row>
    <row r="105" spans="1:14" s="1" customFormat="1" ht="27.75" customHeight="1" x14ac:dyDescent="0.25">
      <c r="A105" s="49" t="s">
        <v>152</v>
      </c>
      <c r="B105" s="51" t="s">
        <v>153</v>
      </c>
      <c r="C105" s="38" t="s">
        <v>16</v>
      </c>
      <c r="D105" s="39" t="s">
        <v>17</v>
      </c>
      <c r="E105" s="39" t="s">
        <v>18</v>
      </c>
      <c r="F105" s="39" t="s">
        <v>21</v>
      </c>
      <c r="G105" s="6">
        <v>0</v>
      </c>
      <c r="H105" s="6">
        <v>1088.5999999999999</v>
      </c>
      <c r="I105" s="6">
        <v>1752</v>
      </c>
      <c r="J105" s="6">
        <v>2480</v>
      </c>
      <c r="K105" s="6">
        <f>L105/N105</f>
        <v>5320.6</v>
      </c>
      <c r="L105" s="6">
        <f>SUM(G105:J105)</f>
        <v>5320.6</v>
      </c>
      <c r="M105" s="33">
        <v>16</v>
      </c>
      <c r="N105" s="34">
        <v>1</v>
      </c>
    </row>
    <row r="106" spans="1:14" s="1" customFormat="1" ht="27.75" customHeight="1" x14ac:dyDescent="0.25">
      <c r="A106" s="50"/>
      <c r="B106" s="52"/>
      <c r="C106" s="81" t="s">
        <v>154</v>
      </c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3"/>
    </row>
    <row r="107" spans="1:14" s="1" customFormat="1" ht="27.75" customHeight="1" x14ac:dyDescent="0.25">
      <c r="A107" s="49" t="s">
        <v>155</v>
      </c>
      <c r="B107" s="84" t="s">
        <v>156</v>
      </c>
      <c r="C107" s="38" t="s">
        <v>16</v>
      </c>
      <c r="D107" s="39" t="s">
        <v>17</v>
      </c>
      <c r="E107" s="39" t="s">
        <v>18</v>
      </c>
      <c r="F107" s="39" t="s">
        <v>21</v>
      </c>
      <c r="G107" s="6">
        <v>0</v>
      </c>
      <c r="H107" s="6">
        <v>2675.4</v>
      </c>
      <c r="I107" s="6">
        <v>6424</v>
      </c>
      <c r="J107" s="6">
        <v>0</v>
      </c>
      <c r="K107" s="6">
        <f>L107/N107</f>
        <v>4549.7</v>
      </c>
      <c r="L107" s="6">
        <f>SUM(G107:J107)</f>
        <v>9099.4</v>
      </c>
      <c r="M107" s="33"/>
      <c r="N107" s="34">
        <v>2</v>
      </c>
    </row>
    <row r="108" spans="1:14" s="1" customFormat="1" ht="27.75" customHeight="1" x14ac:dyDescent="0.25">
      <c r="A108" s="50"/>
      <c r="B108" s="85"/>
      <c r="C108" s="53" t="s">
        <v>157</v>
      </c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5"/>
    </row>
    <row r="109" spans="1:14" s="1" customFormat="1" ht="27.75" customHeight="1" x14ac:dyDescent="0.25">
      <c r="A109" s="46" t="s">
        <v>20</v>
      </c>
      <c r="B109" s="47"/>
      <c r="C109" s="47"/>
      <c r="D109" s="47"/>
      <c r="E109" s="47"/>
      <c r="F109" s="48"/>
      <c r="G109" s="42">
        <f t="shared" ref="G109:N109" si="5">SUM(G101:G108)</f>
        <v>0</v>
      </c>
      <c r="H109" s="42">
        <f t="shared" si="5"/>
        <v>6969.6</v>
      </c>
      <c r="I109" s="42">
        <f t="shared" si="5"/>
        <v>14628</v>
      </c>
      <c r="J109" s="42">
        <f t="shared" si="5"/>
        <v>2480</v>
      </c>
      <c r="K109" s="24">
        <f t="shared" si="5"/>
        <v>12743.7</v>
      </c>
      <c r="L109" s="24">
        <f t="shared" si="5"/>
        <v>24077.599999999999</v>
      </c>
      <c r="M109" s="25">
        <f t="shared" si="5"/>
        <v>36</v>
      </c>
      <c r="N109" s="25">
        <f t="shared" si="5"/>
        <v>8</v>
      </c>
    </row>
    <row r="110" spans="1:14" ht="24.75" customHeight="1" x14ac:dyDescent="0.25">
      <c r="A110" s="74" t="s">
        <v>22</v>
      </c>
      <c r="B110" s="74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</row>
  </sheetData>
  <mergeCells count="199">
    <mergeCell ref="A110:N110"/>
    <mergeCell ref="A107:A108"/>
    <mergeCell ref="B107:B108"/>
    <mergeCell ref="C108:N108"/>
    <mergeCell ref="A109:F109"/>
    <mergeCell ref="A98:N98"/>
    <mergeCell ref="A99:A100"/>
    <mergeCell ref="B99:B100"/>
    <mergeCell ref="C99:C100"/>
    <mergeCell ref="D99:D100"/>
    <mergeCell ref="E99:E100"/>
    <mergeCell ref="F99:F100"/>
    <mergeCell ref="G99:L99"/>
    <mergeCell ref="M99:M100"/>
    <mergeCell ref="N99:N100"/>
    <mergeCell ref="A101:A102"/>
    <mergeCell ref="B101:B102"/>
    <mergeCell ref="C102:N102"/>
    <mergeCell ref="A103:A104"/>
    <mergeCell ref="B103:B104"/>
    <mergeCell ref="C104:N104"/>
    <mergeCell ref="A105:A106"/>
    <mergeCell ref="B105:B106"/>
    <mergeCell ref="C106:N106"/>
    <mergeCell ref="A89:A90"/>
    <mergeCell ref="B89:B90"/>
    <mergeCell ref="C90:G90"/>
    <mergeCell ref="A83:A84"/>
    <mergeCell ref="B83:B84"/>
    <mergeCell ref="C84:N84"/>
    <mergeCell ref="A85:A86"/>
    <mergeCell ref="B85:B86"/>
    <mergeCell ref="C86:N86"/>
    <mergeCell ref="A87:A88"/>
    <mergeCell ref="B87:B88"/>
    <mergeCell ref="C88:N88"/>
    <mergeCell ref="A77:A78"/>
    <mergeCell ref="B77:B78"/>
    <mergeCell ref="C78:N78"/>
    <mergeCell ref="A79:A80"/>
    <mergeCell ref="B79:B80"/>
    <mergeCell ref="C80:N80"/>
    <mergeCell ref="A81:A82"/>
    <mergeCell ref="B81:B82"/>
    <mergeCell ref="C82:N82"/>
    <mergeCell ref="A71:A72"/>
    <mergeCell ref="B71:B72"/>
    <mergeCell ref="C72:N72"/>
    <mergeCell ref="A73:A74"/>
    <mergeCell ref="B73:B74"/>
    <mergeCell ref="C74:N74"/>
    <mergeCell ref="A75:A76"/>
    <mergeCell ref="B75:B76"/>
    <mergeCell ref="C76:N76"/>
    <mergeCell ref="A65:A66"/>
    <mergeCell ref="B65:B66"/>
    <mergeCell ref="C66:N66"/>
    <mergeCell ref="A67:A68"/>
    <mergeCell ref="B67:B68"/>
    <mergeCell ref="C68:N68"/>
    <mergeCell ref="A69:A70"/>
    <mergeCell ref="B69:B70"/>
    <mergeCell ref="C70:N70"/>
    <mergeCell ref="A62:N62"/>
    <mergeCell ref="A63:A64"/>
    <mergeCell ref="B63:B64"/>
    <mergeCell ref="C63:C64"/>
    <mergeCell ref="D63:D64"/>
    <mergeCell ref="E63:E64"/>
    <mergeCell ref="F63:F64"/>
    <mergeCell ref="G63:L63"/>
    <mergeCell ref="M63:M64"/>
    <mergeCell ref="N63:N64"/>
    <mergeCell ref="A39:F39"/>
    <mergeCell ref="C28:N28"/>
    <mergeCell ref="C30:N30"/>
    <mergeCell ref="C32:N32"/>
    <mergeCell ref="C34:N34"/>
    <mergeCell ref="C36:N36"/>
    <mergeCell ref="C38:N38"/>
    <mergeCell ref="A33:A34"/>
    <mergeCell ref="B33:B34"/>
    <mergeCell ref="A35:A36"/>
    <mergeCell ref="B35:B36"/>
    <mergeCell ref="A37:A38"/>
    <mergeCell ref="B37:B38"/>
    <mergeCell ref="A27:A28"/>
    <mergeCell ref="B27:B28"/>
    <mergeCell ref="A29:A30"/>
    <mergeCell ref="B31:B32"/>
    <mergeCell ref="A24:N24"/>
    <mergeCell ref="A25:A26"/>
    <mergeCell ref="B25:B26"/>
    <mergeCell ref="C25:C26"/>
    <mergeCell ref="D25:D26"/>
    <mergeCell ref="E25:E26"/>
    <mergeCell ref="F25:F26"/>
    <mergeCell ref="G25:L25"/>
    <mergeCell ref="M25:M26"/>
    <mergeCell ref="N25:N26"/>
    <mergeCell ref="A5:A6"/>
    <mergeCell ref="B5:B6"/>
    <mergeCell ref="C6:N6"/>
    <mergeCell ref="A7:A8"/>
    <mergeCell ref="B7:B8"/>
    <mergeCell ref="C8:N8"/>
    <mergeCell ref="A9:F9"/>
    <mergeCell ref="A10:N10"/>
    <mergeCell ref="A11:A12"/>
    <mergeCell ref="B11:B12"/>
    <mergeCell ref="C11:C12"/>
    <mergeCell ref="D11:D12"/>
    <mergeCell ref="E11:E12"/>
    <mergeCell ref="F11:F12"/>
    <mergeCell ref="G11:L11"/>
    <mergeCell ref="M11:M12"/>
    <mergeCell ref="N11:N12"/>
    <mergeCell ref="A13:A14"/>
    <mergeCell ref="B13:B14"/>
    <mergeCell ref="C14:N14"/>
    <mergeCell ref="A15:A16"/>
    <mergeCell ref="B29:B30"/>
    <mergeCell ref="A31:A32"/>
    <mergeCell ref="A2:N2"/>
    <mergeCell ref="A1:N1"/>
    <mergeCell ref="G3:L3"/>
    <mergeCell ref="A3:A4"/>
    <mergeCell ref="B3:B4"/>
    <mergeCell ref="C3:C4"/>
    <mergeCell ref="D3:D4"/>
    <mergeCell ref="E3:E4"/>
    <mergeCell ref="F3:F4"/>
    <mergeCell ref="M3:M4"/>
    <mergeCell ref="N3:N4"/>
    <mergeCell ref="A23:F23"/>
    <mergeCell ref="A17:A18"/>
    <mergeCell ref="B17:B18"/>
    <mergeCell ref="C18:N18"/>
    <mergeCell ref="A19:A20"/>
    <mergeCell ref="B19:B20"/>
    <mergeCell ref="C20:N20"/>
    <mergeCell ref="B15:B16"/>
    <mergeCell ref="C16:N16"/>
    <mergeCell ref="A21:A22"/>
    <mergeCell ref="B21:B22"/>
    <mergeCell ref="C22:N22"/>
    <mergeCell ref="A43:A44"/>
    <mergeCell ref="B43:B44"/>
    <mergeCell ref="C44:N44"/>
    <mergeCell ref="A45:A46"/>
    <mergeCell ref="B45:B46"/>
    <mergeCell ref="C46:N46"/>
    <mergeCell ref="A40:N40"/>
    <mergeCell ref="A41:A42"/>
    <mergeCell ref="B41:B42"/>
    <mergeCell ref="C41:C42"/>
    <mergeCell ref="D41:D42"/>
    <mergeCell ref="E41:E42"/>
    <mergeCell ref="F41:F42"/>
    <mergeCell ref="G41:L41"/>
    <mergeCell ref="M41:M42"/>
    <mergeCell ref="N41:N42"/>
    <mergeCell ref="A59:A60"/>
    <mergeCell ref="B59:B60"/>
    <mergeCell ref="C60:N60"/>
    <mergeCell ref="A61:F61"/>
    <mergeCell ref="A47:A48"/>
    <mergeCell ref="A55:A56"/>
    <mergeCell ref="B55:B56"/>
    <mergeCell ref="C56:N56"/>
    <mergeCell ref="A57:A58"/>
    <mergeCell ref="B57:B58"/>
    <mergeCell ref="C58:N58"/>
    <mergeCell ref="A51:A52"/>
    <mergeCell ref="B51:B52"/>
    <mergeCell ref="C52:N52"/>
    <mergeCell ref="A53:A54"/>
    <mergeCell ref="B53:B54"/>
    <mergeCell ref="C54:N54"/>
    <mergeCell ref="B47:B48"/>
    <mergeCell ref="C48:N48"/>
    <mergeCell ref="A49:A50"/>
    <mergeCell ref="B49:B50"/>
    <mergeCell ref="C50:N50"/>
    <mergeCell ref="A91:F91"/>
    <mergeCell ref="A95:A96"/>
    <mergeCell ref="B95:B96"/>
    <mergeCell ref="C96:N96"/>
    <mergeCell ref="A97:F97"/>
    <mergeCell ref="A92:N92"/>
    <mergeCell ref="A93:A94"/>
    <mergeCell ref="B93:B94"/>
    <mergeCell ref="C93:C94"/>
    <mergeCell ref="D93:D94"/>
    <mergeCell ref="E93:E94"/>
    <mergeCell ref="F93:F94"/>
    <mergeCell ref="G93:L93"/>
    <mergeCell ref="M93:M94"/>
    <mergeCell ref="N93:N9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2013-04-10T16:26:45Z</dcterms:created>
  <dcterms:modified xsi:type="dcterms:W3CDTF">2016-09-13T20:16:51Z</dcterms:modified>
</cp:coreProperties>
</file>