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K95" i="1"/>
  <c r="J95"/>
  <c r="I95"/>
  <c r="H95"/>
  <c r="I70"/>
  <c r="J70"/>
  <c r="K70"/>
  <c r="M70"/>
  <c r="N70"/>
  <c r="O70"/>
  <c r="H70"/>
  <c r="G70"/>
  <c r="I55"/>
  <c r="O55"/>
  <c r="N55"/>
  <c r="M55"/>
  <c r="L55" s="1"/>
  <c r="J55"/>
  <c r="H55"/>
  <c r="G55"/>
  <c r="H44"/>
  <c r="I44"/>
  <c r="J44"/>
  <c r="M44"/>
  <c r="N44"/>
  <c r="O44"/>
  <c r="G44"/>
  <c r="H25"/>
  <c r="I25"/>
  <c r="J25"/>
  <c r="K25"/>
  <c r="L25"/>
  <c r="M25"/>
  <c r="N25"/>
  <c r="O25"/>
  <c r="G25"/>
  <c r="O19"/>
  <c r="N19"/>
  <c r="M19"/>
  <c r="L19"/>
  <c r="K19"/>
  <c r="J19"/>
  <c r="I19"/>
  <c r="H19"/>
  <c r="G19"/>
  <c r="H9"/>
  <c r="I9"/>
  <c r="J9"/>
  <c r="K9"/>
  <c r="L9"/>
  <c r="M9"/>
  <c r="N9"/>
  <c r="O9"/>
  <c r="G9"/>
  <c r="L70" l="1"/>
</calcChain>
</file>

<file path=xl/sharedStrings.xml><?xml version="1.0" encoding="utf-8"?>
<sst xmlns="http://schemas.openxmlformats.org/spreadsheetml/2006/main" count="354" uniqueCount="152">
  <si>
    <t>DATA</t>
  </si>
  <si>
    <t>EVENTO</t>
  </si>
  <si>
    <t>FORMA DE
EXECUÇÃO</t>
  </si>
  <si>
    <t>CLIENTELA</t>
  </si>
  <si>
    <t>MINISTRANTE</t>
  </si>
  <si>
    <t>LOCAL</t>
  </si>
  <si>
    <t>C/H</t>
  </si>
  <si>
    <t>TABELA 20 -ATIVIDADES DE CAPACITAÇÃO E APERFEIÇOAMENTO - PÚBLICO INTERNO</t>
  </si>
  <si>
    <t>C U S T O</t>
  </si>
  <si>
    <t>Qte.
PARTICIPANTES</t>
  </si>
  <si>
    <t>COFFEE BREAK</t>
  </si>
  <si>
    <t>PASSAGENS</t>
  </si>
  <si>
    <t>DIÁRIAS</t>
  </si>
  <si>
    <t>INSCRIÇÃO</t>
  </si>
  <si>
    <t xml:space="preserve"> HORA AULA</t>
  </si>
  <si>
    <t>UNITÁRIO</t>
  </si>
  <si>
    <t>TOTAL</t>
  </si>
  <si>
    <t xml:space="preserve">T O T A L </t>
  </si>
  <si>
    <t>FONTE: Instituto de Contas - ICON</t>
  </si>
  <si>
    <t>Diversos</t>
  </si>
  <si>
    <t>Diversa</t>
  </si>
  <si>
    <t>São Paulo</t>
  </si>
  <si>
    <t>17,18,24 e 25/02/2014</t>
  </si>
  <si>
    <t>Curso de Sindicância e Processos Administrativos</t>
  </si>
  <si>
    <t>indireta</t>
  </si>
  <si>
    <t xml:space="preserve">Florianópolis </t>
  </si>
  <si>
    <t>Maria de Lourdes S. Sordi (GAP) e Simoni da Rosa (DAP)</t>
  </si>
  <si>
    <t>24 e 25/02/2014</t>
  </si>
  <si>
    <t>Check-list das normas NBR 5410 e NBR 13570</t>
  </si>
  <si>
    <t>Prof. Hilton Moreno</t>
  </si>
  <si>
    <t>Aldo Hartke (GAP)</t>
  </si>
  <si>
    <t>2º Conferência Intermunicipal de Proteção e Defesa Civil</t>
  </si>
  <si>
    <t>gestores públicos</t>
  </si>
  <si>
    <t>diversos</t>
  </si>
  <si>
    <t>Palhoça</t>
  </si>
  <si>
    <t>Iamara Grossi (Dea)</t>
  </si>
  <si>
    <t>24 e 25/03/2014</t>
  </si>
  <si>
    <t>Averbação do Tempo de Serviço</t>
  </si>
  <si>
    <t>servidores públicos</t>
  </si>
  <si>
    <t>Florianópolis</t>
  </si>
  <si>
    <t>Joceline Coelho (DRH), Giane V. Fiorini (DAP), Cristiane S. reginatto (DRH), Reinando G. Ferreira (DAP), Cristiano R. Mahlmann (DRH)</t>
  </si>
  <si>
    <t>Reunião da Rede de Comunicação dos Tcs</t>
  </si>
  <si>
    <t>servidores dos TCs</t>
  </si>
  <si>
    <t>Brasília</t>
  </si>
  <si>
    <t>Isabela Ribas C. Portela (ACOM) e Lúcia Helena F. Oliveira Prujá (ACOM)</t>
  </si>
  <si>
    <t>7 a 8 e 14 a 16/04/2014</t>
  </si>
  <si>
    <t>Engenharia Econômica I e II</t>
  </si>
  <si>
    <t>Interna direta</t>
  </si>
  <si>
    <t>Servidores do TCE/SC</t>
  </si>
  <si>
    <t>Prof. Edson de Oliveira Pamplona e prof. José Arnaldo B. Montevechi</t>
  </si>
  <si>
    <t>Adriane Mara Linsmeyer ,  Alysson Mattje, Azor El Achkar, João Roberto Souza Filho, Marcos Roberto Gomes, Pedro Jorge R. Oliveira, Rodrigo D. Silva, Rogério Loch, Rodrigo Luz Gloria, todos da DLC, Edson J. Sehnem (DMU), Paulo Gustavo Capre (DMU) e Sérgio Luiz Martins (DCE)</t>
  </si>
  <si>
    <t>05 a 09/05/2014</t>
  </si>
  <si>
    <t>Marco de Medição de Desempenho das entidades Fiscalizadoras</t>
  </si>
  <si>
    <t>Indireta</t>
  </si>
  <si>
    <t xml:space="preserve">Servidores dos TCs </t>
  </si>
  <si>
    <t>Tatiana Maggio (DAE) e Márcia R. Graciosa (DAE)</t>
  </si>
  <si>
    <t>08 e 09/05/2014</t>
  </si>
  <si>
    <t>Treinamento do Banco Mundial sobre Questões Fiduciárias</t>
  </si>
  <si>
    <t>Servidores dos TCs</t>
  </si>
  <si>
    <t>Nelson Costa Jr. (DAE) e Antonio C. Malinceski (DAE)</t>
  </si>
  <si>
    <t>IV Congresso Internacional de Direito e Sustentabilidade</t>
  </si>
  <si>
    <t>Servidores públicos</t>
  </si>
  <si>
    <t>Foz do Iguaçu</t>
  </si>
  <si>
    <t xml:space="preserve">Vanessa dos Santos (Gab. Auditora Sabrina Nunes Iocken) </t>
  </si>
  <si>
    <t>06 a 09/05/2014</t>
  </si>
  <si>
    <t>Capacitação e Treinamento no Combate à Corrupção e Lavagem de Dinheiro</t>
  </si>
  <si>
    <t>Nilsom Zanatto (DCE), Edson José Sehnem (DMU), Cláudia Vieira Silva (DCE), Roberto S. Fleischmann (DAE), Maximiliano Mazera (DMU) e Luiz Cláudio Viana (DMU)</t>
  </si>
  <si>
    <t>19 a 23/05/2014</t>
  </si>
  <si>
    <t>XVI Simpósio Nacional de Auditoria em Obras Públicas</t>
  </si>
  <si>
    <t>Direta</t>
  </si>
  <si>
    <t>Servidores públicos e profissionis da área</t>
  </si>
  <si>
    <t>22 e 23/05/2014</t>
  </si>
  <si>
    <t>Regimes Próprios de Previdência Social</t>
  </si>
  <si>
    <t xml:space="preserve">Adrana Regina D. Cardoso (COG), George B. Pitsica (COG), Fabíola S. Zenker (COG), Kátia Albino G. Heinzen (RH), Andréa Régis (RH), Cristiano R. Mallmann (RH), Daison F. Zilli dos Santos (DMU), Reinaldo G. Ferreira (DAP), Graziela M. Cordeiro Zommer (DAP), Ana Paula M. da Costa (DAP), Maria do Carmo M. Jurardi (DAP) </t>
  </si>
  <si>
    <t>27 e 28/05/2014</t>
  </si>
  <si>
    <t>6º Simpósio de Atualização Rodoviária - DEINFRA-SC</t>
  </si>
  <si>
    <t>Rodrigo L. Glória (DLC), Marivalda M. Steiner (DLC) e Ricardo Caruso Macdonald (DLC)</t>
  </si>
  <si>
    <t>-</t>
  </si>
  <si>
    <t>02 e 03/06/2014</t>
  </si>
  <si>
    <t>Seminário Contratação dos Serviços de Treinamento e Desenvolvimento: Licitar, Dispensar ou Inexigir a Licitação</t>
  </si>
  <si>
    <t>Interna indireta</t>
  </si>
  <si>
    <t>Geral</t>
  </si>
  <si>
    <t>Luiz Cláudio de A. Chaves</t>
  </si>
  <si>
    <t>0,00</t>
  </si>
  <si>
    <t>Joseane A. Corrêa (ICON)</t>
  </si>
  <si>
    <t>05 e 06/06/2014</t>
  </si>
  <si>
    <t>Elaboração de Projetos para Captação de Recursos na Lei Rouanet</t>
  </si>
  <si>
    <t>Larisa H. Welbber Mello</t>
  </si>
  <si>
    <t>São José - SC</t>
  </si>
  <si>
    <t>Trícia M. Pereira (GABPRES) e Karel B. Pereira (GABPRES)</t>
  </si>
  <si>
    <t>09/06/2014</t>
  </si>
  <si>
    <t>Sped Contábil</t>
  </si>
  <si>
    <t>Joinville</t>
  </si>
  <si>
    <t>Celso Costa Ramires (DAF), Henrique C. Melo (DAF) e Márcio Ghisi Guimarães (DGP)</t>
  </si>
  <si>
    <t>Mês: Junho / 2014</t>
  </si>
  <si>
    <t>Mês: Maio / 2014</t>
  </si>
  <si>
    <t>Mês: Abr / 2014</t>
  </si>
  <si>
    <t>Mês: Mar / 2014</t>
  </si>
  <si>
    <t>Mês: Jan - Fev / 2014</t>
  </si>
  <si>
    <t>Mês: Julho / 2014</t>
  </si>
  <si>
    <t>A Ciência da Mudança</t>
  </si>
  <si>
    <t>Dulce Magalhães</t>
  </si>
  <si>
    <t>Kátia A. Goulart Heinzen (DGP), Rosana S. Koerich (DGP), Andrea régis (DGP), Cristiane de S. Reginatto (DGP), Cristiano R. Mallmann (DGP), Joceline Coelho (DGP) e Martha G. Marques (DGP)</t>
  </si>
  <si>
    <t>28 a 30/07/2014</t>
  </si>
  <si>
    <t>eSocial - Sistema de Escrituração Fiscal Digital das Obrigações Fiscais Previdenciárias e Trabalhistas</t>
  </si>
  <si>
    <t>Roberto P. Carpes (DGP) e Márcio G. Guimarães  (DGP)</t>
  </si>
  <si>
    <t>CPA-20</t>
  </si>
  <si>
    <t>Maximiliano Mazera (DMU), Daison F. Zilli Santos (DMU) e Maicon S. Trierveiler (DMU)</t>
  </si>
  <si>
    <t>30 e 31/07/2014</t>
  </si>
  <si>
    <t>Painel de Referência - Planejamento estratégico TCU 2011/2015</t>
  </si>
  <si>
    <t>Servidores de TCs</t>
  </si>
  <si>
    <t>Raul F. Fernandes Teixeira (DPE)</t>
  </si>
  <si>
    <t>Aposentadorias, Pensões, Abono de Permanência e Respectivos Cálculos de Benefícios na Administração Pública</t>
  </si>
  <si>
    <t>Profissionais de auditoria</t>
  </si>
  <si>
    <t>Vânia P. Dias</t>
  </si>
  <si>
    <t>Bianca Neves de Albuquerque, Ana Cláudia Gomes, Gyane Carpes Bertelli, Luciano O. de Almeida, Marcelo Tonon Medeiros, Graziela M. Cordeiro Zommer (todos da DAP) e Andrea Régis, Cristiane de S. Reginatto e Cristiano R. Mahlmann (todos da DGP)</t>
  </si>
  <si>
    <t>Mês: Agosto / 2014</t>
  </si>
  <si>
    <t>Reunião da Rede de Comunicação dos TCs</t>
  </si>
  <si>
    <t xml:space="preserve">Interna indireta </t>
  </si>
  <si>
    <t>Fortaleza</t>
  </si>
  <si>
    <t>Isabela Ribas C. Pórtella e Lúcia Helena F. Oliveira Prujá (ACOM)</t>
  </si>
  <si>
    <t>04 a 06/08/2014</t>
  </si>
  <si>
    <t>IV Encontro Nacional dos TCs e XIII Encontro do Colégio dos Corregedores e Ouvidores</t>
  </si>
  <si>
    <t>05/08/2014</t>
  </si>
  <si>
    <t>XIII Encontro do Colégio dos Corregedores e Ouvidores dos TCs</t>
  </si>
  <si>
    <t>Rafael K. Reginatto e José Rui Souza (Ouvidoria)</t>
  </si>
  <si>
    <t>IV Encontro dos TCs</t>
  </si>
  <si>
    <t>George B. Paschoal Pitsica (COG)</t>
  </si>
  <si>
    <t>14/08/2014</t>
  </si>
  <si>
    <t>8º Encontro de Recursos Humanos do Litoral de SC</t>
  </si>
  <si>
    <t>Balneário Camboriú</t>
  </si>
  <si>
    <t>Martha G. Marques e Rosana S. Koerich (DGP)</t>
  </si>
  <si>
    <t>14 e 15/08/2014</t>
  </si>
  <si>
    <t>Elaboração de Planilhas de Orçamento de Obras</t>
  </si>
  <si>
    <t>André P. Baeta</t>
  </si>
  <si>
    <t>João José Raimundo e Juliana Sá. B. Stramandolli (DLC)</t>
  </si>
  <si>
    <t>Modelos de Concessão de Transporte Urbano por ônibus</t>
  </si>
  <si>
    <t>Azor El Achkar e Rogério Loch (DLC)</t>
  </si>
  <si>
    <t>18 e 19/08/2014</t>
  </si>
  <si>
    <t>V Encontro Técnico de Educação Corporativa dos TCs</t>
  </si>
  <si>
    <t>Joseane A. Correa</t>
  </si>
  <si>
    <t>21 e 22/08/2014</t>
  </si>
  <si>
    <t>3º Encontro Catarinense de Contadores e Controladores Públicos</t>
  </si>
  <si>
    <t>Jaraguá do Sul</t>
  </si>
  <si>
    <t>Alexandre F. Oliveira (DMU), Celso R. Ramires (DAF), Henrique C. Melo (DAF), Luiz A. Steinbach (DAE), Luiz Cláudio Viana (DMU), Moacir Bandeira Ribeiro (DCE), Moisés O. Barbosa (DMU), Moisés Hoegenn (DCG) e Vanessa Santos (Corpo de Auditores)</t>
  </si>
  <si>
    <t>28 e 29/08/2014</t>
  </si>
  <si>
    <t>II Congresso Brasileiro de Empresas Estatais</t>
  </si>
  <si>
    <t>Daniel A. Ulysséa (DCE), Davi Solonca (DCE), Moacir B. Ribeiro (DCE), Paulo João Bastos (DCE)</t>
  </si>
  <si>
    <t>T O T A L</t>
  </si>
  <si>
    <t>105</t>
  </si>
  <si>
    <t>29</t>
  </si>
  <si>
    <t>Flávia Letícia F. Baesso Martins, Rodrigo Luz da Glória, Trícia M. Pereira (GAP), Ricardo A.Ribas (GAP), Carlos Tramontin (DGCE) e Sabrina N. Iocken (Auditores)</t>
  </si>
</sst>
</file>

<file path=xl/styles.xml><?xml version="1.0" encoding="utf-8"?>
<styleSheet xmlns="http://schemas.openxmlformats.org/spreadsheetml/2006/main">
  <numFmts count="4">
    <numFmt numFmtId="43" formatCode="_-* #,##0.00_-;\-* #,##0.00_-;_-* &quot;-&quot;??_-;_-@_-"/>
    <numFmt numFmtId="164" formatCode="[$-F800]dddd\,\ mmmm\ dd\,\ yyyy"/>
    <numFmt numFmtId="165" formatCode="d/m;@"/>
    <numFmt numFmtId="166" formatCode="#,##0.00_ ;\-#,##0.00\ "/>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9"/>
      <name val="Arial"/>
      <family val="2"/>
    </font>
    <font>
      <sz val="8"/>
      <color theme="1"/>
      <name val="Calibri"/>
      <family val="2"/>
      <scheme val="minor"/>
    </font>
    <font>
      <sz val="9"/>
      <color theme="1"/>
      <name val="Arial"/>
      <family val="2"/>
    </font>
    <font>
      <b/>
      <sz val="9"/>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20">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 fillId="0" borderId="0" xfId="0" applyFont="1" applyAlignment="1">
      <alignment vertical="center"/>
    </xf>
    <xf numFmtId="43" fontId="2" fillId="6" borderId="1" xfId="1" applyFont="1" applyFill="1" applyBorder="1" applyAlignment="1">
      <alignment horizontal="center" vertical="center"/>
    </xf>
    <xf numFmtId="2" fontId="7" fillId="3" borderId="1"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3" borderId="6" xfId="0"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 fontId="2" fillId="6" borderId="1" xfId="0" applyNumberFormat="1" applyFont="1" applyFill="1" applyBorder="1" applyAlignment="1">
      <alignment horizontal="center"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0" fontId="9" fillId="3" borderId="6" xfId="0" applyFont="1" applyFill="1" applyBorder="1" applyAlignment="1">
      <alignment horizontal="left" vertical="center" wrapText="1"/>
    </xf>
    <xf numFmtId="2" fontId="9" fillId="3" borderId="6" xfId="0" applyNumberFormat="1" applyFont="1" applyFill="1" applyBorder="1" applyAlignment="1">
      <alignment horizontal="center" vertical="center" wrapText="1"/>
    </xf>
    <xf numFmtId="4" fontId="9" fillId="3" borderId="6"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0" xfId="0" applyFont="1" applyFill="1" applyBorder="1"/>
    <xf numFmtId="0" fontId="7" fillId="3" borderId="0" xfId="0" applyFont="1" applyFill="1" applyBorder="1" applyAlignment="1">
      <alignment vertical="top"/>
    </xf>
    <xf numFmtId="0" fontId="5" fillId="5" borderId="1" xfId="0" applyFont="1" applyFill="1" applyBorder="1" applyAlignment="1">
      <alignment horizontal="center" vertical="center" wrapText="1"/>
    </xf>
    <xf numFmtId="0" fontId="7" fillId="3" borderId="1" xfId="0" applyFont="1" applyFill="1" applyBorder="1" applyAlignment="1">
      <alignment horizontal="justify" vertical="top"/>
    </xf>
    <xf numFmtId="49" fontId="2" fillId="6" borderId="1" xfId="1" applyNumberFormat="1" applyFont="1" applyFill="1" applyBorder="1" applyAlignment="1">
      <alignment horizontal="center" vertical="center"/>
    </xf>
    <xf numFmtId="0" fontId="5" fillId="5"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9" fillId="3" borderId="4" xfId="0" applyNumberFormat="1" applyFont="1" applyFill="1" applyBorder="1" applyAlignment="1">
      <alignment horizontal="left" vertical="top" wrapText="1"/>
    </xf>
    <xf numFmtId="166" fontId="2" fillId="6" borderId="1" xfId="1" applyNumberFormat="1" applyFont="1" applyFill="1" applyBorder="1" applyAlignment="1">
      <alignment vertical="center"/>
    </xf>
    <xf numFmtId="43" fontId="7" fillId="3" borderId="1" xfId="1" applyFont="1" applyFill="1" applyBorder="1" applyAlignment="1">
      <alignment horizontal="center" vertical="center" wrapText="1"/>
    </xf>
    <xf numFmtId="0" fontId="9" fillId="3" borderId="6"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49" fontId="2" fillId="6" borderId="8" xfId="1" applyNumberFormat="1" applyFont="1" applyFill="1" applyBorder="1" applyAlignment="1">
      <alignment horizontal="center" vertical="center"/>
    </xf>
    <xf numFmtId="49" fontId="9" fillId="3" borderId="4" xfId="0" applyNumberFormat="1" applyFont="1" applyFill="1" applyBorder="1" applyAlignment="1">
      <alignment horizontal="left" vertical="top" wrapText="1"/>
    </xf>
    <xf numFmtId="0" fontId="5" fillId="5" borderId="1" xfId="0" applyFont="1" applyFill="1" applyBorder="1" applyAlignment="1">
      <alignment horizontal="center" vertical="center" wrapText="1"/>
    </xf>
    <xf numFmtId="0" fontId="9" fillId="3" borderId="6" xfId="0" applyFont="1" applyFill="1" applyBorder="1" applyAlignment="1">
      <alignment horizontal="left" vertical="center" wrapText="1"/>
    </xf>
    <xf numFmtId="14" fontId="0" fillId="0" borderId="2" xfId="0" applyNumberFormat="1" applyFont="1" applyBorder="1" applyAlignment="1"/>
    <xf numFmtId="0" fontId="9" fillId="3" borderId="1" xfId="0" applyFont="1" applyFill="1" applyBorder="1" applyAlignment="1">
      <alignment horizontal="center" vertical="center" wrapText="1"/>
    </xf>
    <xf numFmtId="0" fontId="9" fillId="0" borderId="6" xfId="0" applyFont="1" applyBorder="1" applyAlignment="1">
      <alignment horizontal="left" vertical="top" wrapText="1"/>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left" vertical="center" wrapText="1"/>
    </xf>
    <xf numFmtId="43" fontId="2" fillId="6" borderId="1" xfId="1" applyFont="1" applyFill="1" applyBorder="1" applyAlignment="1">
      <alignment horizontal="center"/>
    </xf>
    <xf numFmtId="49" fontId="2" fillId="6" borderId="1" xfId="1" applyNumberFormat="1" applyFont="1" applyFill="1" applyBorder="1" applyAlignment="1">
      <alignment horizontal="left" indent="2"/>
    </xf>
    <xf numFmtId="49" fontId="2" fillId="6" borderId="1" xfId="1" applyNumberFormat="1" applyFont="1" applyFill="1" applyBorder="1" applyAlignment="1">
      <alignment horizontal="center"/>
    </xf>
    <xf numFmtId="0" fontId="2" fillId="6" borderId="7" xfId="0" applyFont="1" applyFill="1" applyBorder="1" applyAlignment="1">
      <alignment horizontal="center" vertical="center"/>
    </xf>
    <xf numFmtId="0" fontId="2" fillId="6" borderId="1" xfId="0" applyFont="1" applyFill="1" applyBorder="1" applyAlignment="1">
      <alignment horizontal="center" vertical="center"/>
    </xf>
    <xf numFmtId="0" fontId="8" fillId="0" borderId="0" xfId="0" applyFont="1" applyAlignment="1">
      <alignment horizontal="left" vertical="center"/>
    </xf>
    <xf numFmtId="2" fontId="9" fillId="3" borderId="5" xfId="0" applyNumberFormat="1" applyFont="1" applyFill="1" applyBorder="1" applyAlignment="1">
      <alignment horizontal="left" vertical="top" wrapText="1"/>
    </xf>
    <xf numFmtId="2" fontId="9" fillId="3" borderId="9" xfId="0" applyNumberFormat="1"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7" xfId="0" applyFont="1" applyFill="1" applyBorder="1" applyAlignment="1">
      <alignment horizontal="left" vertical="top" wrapText="1"/>
    </xf>
    <xf numFmtId="14" fontId="9" fillId="3" borderId="5" xfId="0" applyNumberFormat="1" applyFont="1" applyFill="1" applyBorder="1" applyAlignment="1">
      <alignment horizontal="center" vertical="top" wrapText="1"/>
    </xf>
    <xf numFmtId="14" fontId="9" fillId="3" borderId="6" xfId="0" applyNumberFormat="1" applyFont="1" applyFill="1" applyBorder="1" applyAlignment="1">
      <alignment horizontal="center" vertical="top" wrapText="1"/>
    </xf>
    <xf numFmtId="0" fontId="9" fillId="3" borderId="5" xfId="0" applyFont="1" applyFill="1" applyBorder="1" applyAlignment="1">
      <alignment horizontal="left" vertical="top" wrapText="1"/>
    </xf>
    <xf numFmtId="0" fontId="9" fillId="3" borderId="6" xfId="0" applyFont="1" applyFill="1" applyBorder="1" applyAlignment="1">
      <alignment horizontal="left" vertical="top" wrapText="1"/>
    </xf>
    <xf numFmtId="49" fontId="9" fillId="3" borderId="4" xfId="0" applyNumberFormat="1" applyFont="1" applyFill="1" applyBorder="1" applyAlignment="1">
      <alignment horizontal="justify" vertical="top"/>
    </xf>
    <xf numFmtId="49" fontId="9" fillId="3" borderId="2" xfId="0" applyNumberFormat="1" applyFont="1" applyFill="1" applyBorder="1" applyAlignment="1">
      <alignment horizontal="justify" vertical="top"/>
    </xf>
    <xf numFmtId="0" fontId="9" fillId="3" borderId="9" xfId="0" applyFont="1" applyFill="1" applyBorder="1" applyAlignment="1">
      <alignment horizontal="left" vertical="top" wrapText="1"/>
    </xf>
    <xf numFmtId="14" fontId="7" fillId="3" borderId="4" xfId="0" applyNumberFormat="1" applyFont="1" applyFill="1" applyBorder="1" applyAlignment="1">
      <alignment horizontal="left" vertical="top" wrapText="1"/>
    </xf>
    <xf numFmtId="0" fontId="0" fillId="0" borderId="2" xfId="0" applyFont="1" applyBorder="1" applyAlignment="1">
      <alignment wrapText="1"/>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8"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7" xfId="0" applyFont="1" applyFill="1" applyBorder="1" applyAlignment="1">
      <alignment horizontal="left" vertical="center" wrapText="1"/>
    </xf>
    <xf numFmtId="14" fontId="7" fillId="3" borderId="4" xfId="0" applyNumberFormat="1" applyFont="1" applyFill="1" applyBorder="1" applyAlignment="1">
      <alignment horizontal="left" vertical="top"/>
    </xf>
    <xf numFmtId="14" fontId="7" fillId="3" borderId="2" xfId="0" applyNumberFormat="1" applyFont="1" applyFill="1" applyBorder="1" applyAlignment="1">
      <alignment horizontal="left" vertical="top"/>
    </xf>
    <xf numFmtId="0" fontId="4" fillId="2"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8" xfId="0" applyFont="1" applyFill="1" applyBorder="1" applyAlignment="1">
      <alignment horizontal="center" vertical="center" wrapText="1"/>
    </xf>
    <xf numFmtId="165" fontId="7" fillId="3" borderId="4" xfId="0" applyNumberFormat="1" applyFont="1" applyFill="1" applyBorder="1" applyAlignment="1">
      <alignment horizontal="left" vertical="center" wrapText="1"/>
    </xf>
    <xf numFmtId="165" fontId="7" fillId="3" borderId="2" xfId="0" applyNumberFormat="1" applyFont="1" applyFill="1" applyBorder="1" applyAlignment="1">
      <alignment horizontal="left" vertical="center" wrapText="1"/>
    </xf>
    <xf numFmtId="0" fontId="7" fillId="3" borderId="5" xfId="0" applyFont="1" applyFill="1" applyBorder="1" applyAlignment="1">
      <alignment horizontal="center" vertical="center" wrapText="1"/>
    </xf>
    <xf numFmtId="0" fontId="0" fillId="0" borderId="6" xfId="0" applyFont="1" applyBorder="1"/>
    <xf numFmtId="0" fontId="7" fillId="3" borderId="8" xfId="0" applyFont="1" applyFill="1" applyBorder="1" applyAlignment="1">
      <alignment horizontal="justify" vertical="center"/>
    </xf>
    <xf numFmtId="0" fontId="7" fillId="3" borderId="3" xfId="0" applyFont="1" applyFill="1" applyBorder="1" applyAlignment="1">
      <alignment horizontal="justify" vertical="center"/>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165" fontId="9" fillId="3" borderId="4" xfId="0" applyNumberFormat="1" applyFont="1" applyFill="1" applyBorder="1" applyAlignment="1">
      <alignment horizontal="left" vertical="top" wrapText="1"/>
    </xf>
    <xf numFmtId="165" fontId="9" fillId="3" borderId="2" xfId="0" applyNumberFormat="1" applyFont="1" applyFill="1" applyBorder="1" applyAlignment="1">
      <alignment horizontal="left" vertical="top"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7" xfId="0" applyFont="1" applyFill="1" applyBorder="1" applyAlignment="1">
      <alignment horizontal="left" vertical="center" wrapText="1"/>
    </xf>
    <xf numFmtId="0" fontId="7" fillId="3" borderId="8" xfId="0" applyFont="1" applyFill="1" applyBorder="1" applyAlignment="1">
      <alignment horizontal="justify" vertical="justify"/>
    </xf>
    <xf numFmtId="0" fontId="7" fillId="3" borderId="3" xfId="0" applyFont="1" applyFill="1" applyBorder="1" applyAlignment="1">
      <alignment horizontal="justify" vertical="justify"/>
    </xf>
    <xf numFmtId="14" fontId="9" fillId="3" borderId="4" xfId="0" applyNumberFormat="1" applyFont="1" applyFill="1" applyBorder="1" applyAlignment="1">
      <alignment horizontal="justify" vertical="top" wrapText="1"/>
    </xf>
    <xf numFmtId="14" fontId="9" fillId="3" borderId="10" xfId="0" applyNumberFormat="1" applyFont="1" applyFill="1" applyBorder="1" applyAlignment="1">
      <alignment horizontal="justify" vertical="top" wrapText="1"/>
    </xf>
    <xf numFmtId="14" fontId="7" fillId="3" borderId="2" xfId="0" applyNumberFormat="1" applyFont="1" applyFill="1" applyBorder="1" applyAlignment="1">
      <alignment horizontal="left" vertical="top" wrapText="1"/>
    </xf>
    <xf numFmtId="14" fontId="7" fillId="3" borderId="4"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3" fillId="4" borderId="0" xfId="0" applyFont="1" applyFill="1" applyBorder="1" applyAlignment="1">
      <alignment horizontal="center" vertical="center"/>
    </xf>
    <xf numFmtId="165" fontId="7" fillId="3" borderId="4" xfId="0" applyNumberFormat="1" applyFont="1" applyFill="1" applyBorder="1" applyAlignment="1">
      <alignment horizontal="left" vertical="top" wrapText="1"/>
    </xf>
    <xf numFmtId="165" fontId="7" fillId="3" borderId="2" xfId="0" applyNumberFormat="1" applyFont="1" applyFill="1" applyBorder="1" applyAlignment="1">
      <alignment horizontal="left" vertical="top" wrapText="1"/>
    </xf>
    <xf numFmtId="165" fontId="7" fillId="3" borderId="5" xfId="0" applyNumberFormat="1" applyFont="1" applyFill="1" applyBorder="1" applyAlignment="1">
      <alignment horizontal="left" vertical="top" wrapText="1"/>
    </xf>
    <xf numFmtId="165" fontId="7" fillId="3" borderId="6" xfId="0" applyNumberFormat="1" applyFont="1" applyFill="1" applyBorder="1" applyAlignment="1">
      <alignment horizontal="left" vertical="top" wrapText="1"/>
    </xf>
    <xf numFmtId="49" fontId="9" fillId="3" borderId="4" xfId="0" applyNumberFormat="1" applyFont="1" applyFill="1" applyBorder="1" applyAlignment="1">
      <alignment horizontal="left" vertical="top" wrapText="1"/>
    </xf>
    <xf numFmtId="49" fontId="9" fillId="3" borderId="2" xfId="0" applyNumberFormat="1" applyFont="1" applyFill="1" applyBorder="1" applyAlignment="1">
      <alignment horizontal="left" vertical="top" wrapText="1"/>
    </xf>
    <xf numFmtId="0" fontId="10" fillId="7" borderId="8"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7" xfId="0" applyFont="1" applyFill="1" applyBorder="1" applyAlignment="1">
      <alignment horizontal="center" vertical="center"/>
    </xf>
    <xf numFmtId="4" fontId="10" fillId="7" borderId="1"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49" fontId="7" fillId="3" borderId="10" xfId="0" applyNumberFormat="1" applyFont="1" applyFill="1" applyBorder="1" applyAlignment="1">
      <alignment horizontal="left" vertical="top"/>
    </xf>
    <xf numFmtId="0" fontId="7" fillId="3" borderId="9" xfId="0" applyFont="1" applyFill="1" applyBorder="1" applyAlignment="1">
      <alignment horizontal="left" vertical="top" wrapText="1"/>
    </xf>
    <xf numFmtId="14" fontId="7" fillId="3" borderId="10" xfId="0" applyNumberFormat="1" applyFont="1" applyFill="1" applyBorder="1" applyAlignment="1">
      <alignment horizontal="left" vertical="top"/>
    </xf>
    <xf numFmtId="2" fontId="9" fillId="3" borderId="6" xfId="0" applyNumberFormat="1" applyFont="1" applyFill="1" applyBorder="1" applyAlignment="1">
      <alignment horizontal="left" vertical="top" wrapText="1"/>
    </xf>
    <xf numFmtId="14" fontId="9" fillId="3" borderId="5" xfId="0" applyNumberFormat="1" applyFont="1" applyFill="1" applyBorder="1" applyAlignment="1">
      <alignment horizontal="left" vertical="top" wrapText="1"/>
    </xf>
    <xf numFmtId="14" fontId="9" fillId="3" borderId="6" xfId="0" applyNumberFormat="1" applyFont="1" applyFill="1" applyBorder="1" applyAlignment="1">
      <alignment horizontal="left" vertical="top" wrapText="1"/>
    </xf>
    <xf numFmtId="49" fontId="0" fillId="0" borderId="0" xfId="0" applyNumberFormat="1"/>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97"/>
  <sheetViews>
    <sheetView tabSelected="1" topLeftCell="A65" zoomScale="80" zoomScaleNormal="80" workbookViewId="0">
      <selection activeCell="A96" sqref="A96:O96"/>
    </sheetView>
  </sheetViews>
  <sheetFormatPr defaultRowHeight="15"/>
  <cols>
    <col min="1" max="1" width="13"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0" width="12.7109375" customWidth="1"/>
    <col min="11" max="11" width="14" customWidth="1"/>
    <col min="12" max="13" width="12.7109375" customWidth="1"/>
    <col min="14" max="14" width="7.85546875" customWidth="1"/>
    <col min="15" max="15" width="18.140625" customWidth="1"/>
  </cols>
  <sheetData>
    <row r="1" spans="1:15" ht="30" customHeight="1">
      <c r="A1" s="101" t="s">
        <v>7</v>
      </c>
      <c r="B1" s="101"/>
      <c r="C1" s="101"/>
      <c r="D1" s="101"/>
      <c r="E1" s="101"/>
      <c r="F1" s="101"/>
      <c r="G1" s="101"/>
      <c r="H1" s="101"/>
      <c r="I1" s="101"/>
      <c r="J1" s="101"/>
      <c r="K1" s="101"/>
      <c r="L1" s="101"/>
      <c r="M1" s="101"/>
      <c r="N1" s="101"/>
      <c r="O1" s="101"/>
    </row>
    <row r="2" spans="1:15" s="1" customFormat="1" ht="21.75" customHeight="1">
      <c r="A2" s="73" t="s">
        <v>98</v>
      </c>
      <c r="B2" s="73"/>
      <c r="C2" s="73"/>
      <c r="D2" s="73"/>
      <c r="E2" s="73"/>
      <c r="F2" s="73"/>
      <c r="G2" s="73"/>
      <c r="H2" s="73"/>
      <c r="I2" s="73"/>
      <c r="J2" s="73"/>
      <c r="K2" s="73"/>
      <c r="L2" s="73"/>
      <c r="M2" s="73"/>
      <c r="N2" s="73"/>
      <c r="O2" s="73"/>
    </row>
    <row r="3" spans="1:15" s="1" customFormat="1" ht="21.75" customHeight="1">
      <c r="A3" s="74" t="s">
        <v>0</v>
      </c>
      <c r="B3" s="75" t="s">
        <v>1</v>
      </c>
      <c r="C3" s="76" t="s">
        <v>2</v>
      </c>
      <c r="D3" s="74" t="s">
        <v>3</v>
      </c>
      <c r="E3" s="74" t="s">
        <v>4</v>
      </c>
      <c r="F3" s="74" t="s">
        <v>5</v>
      </c>
      <c r="G3" s="77" t="s">
        <v>8</v>
      </c>
      <c r="H3" s="77"/>
      <c r="I3" s="77"/>
      <c r="J3" s="77"/>
      <c r="K3" s="77"/>
      <c r="L3" s="77"/>
      <c r="M3" s="77"/>
      <c r="N3" s="74" t="s">
        <v>6</v>
      </c>
      <c r="O3" s="78" t="s">
        <v>9</v>
      </c>
    </row>
    <row r="4" spans="1:15" s="1" customFormat="1" ht="23.25" customHeight="1">
      <c r="A4" s="74"/>
      <c r="B4" s="75"/>
      <c r="C4" s="76"/>
      <c r="D4" s="74"/>
      <c r="E4" s="74"/>
      <c r="F4" s="74"/>
      <c r="G4" s="2" t="s">
        <v>10</v>
      </c>
      <c r="H4" s="2" t="s">
        <v>11</v>
      </c>
      <c r="I4" s="2" t="s">
        <v>12</v>
      </c>
      <c r="J4" s="2" t="s">
        <v>13</v>
      </c>
      <c r="K4" s="2" t="s">
        <v>14</v>
      </c>
      <c r="L4" s="2" t="s">
        <v>15</v>
      </c>
      <c r="M4" s="2" t="s">
        <v>16</v>
      </c>
      <c r="N4" s="74"/>
      <c r="O4" s="78"/>
    </row>
    <row r="5" spans="1:15" s="1" customFormat="1" ht="23.25" customHeight="1">
      <c r="A5" s="64" t="s">
        <v>22</v>
      </c>
      <c r="B5" s="66" t="s">
        <v>23</v>
      </c>
      <c r="C5" s="11" t="s">
        <v>24</v>
      </c>
      <c r="D5" s="3" t="s">
        <v>20</v>
      </c>
      <c r="E5" s="3" t="s">
        <v>19</v>
      </c>
      <c r="F5" s="11" t="s">
        <v>25</v>
      </c>
      <c r="G5" s="6">
        <v>0</v>
      </c>
      <c r="H5" s="6">
        <v>0</v>
      </c>
      <c r="I5" s="6">
        <v>0</v>
      </c>
      <c r="J5" s="6">
        <v>0</v>
      </c>
      <c r="K5" s="6">
        <v>0</v>
      </c>
      <c r="L5" s="6">
        <v>0</v>
      </c>
      <c r="M5" s="6">
        <v>0</v>
      </c>
      <c r="N5" s="3">
        <v>24</v>
      </c>
      <c r="O5" s="11">
        <v>2</v>
      </c>
    </row>
    <row r="6" spans="1:15" s="1" customFormat="1" ht="21.75" customHeight="1">
      <c r="A6" s="98"/>
      <c r="B6" s="67"/>
      <c r="C6" s="68" t="s">
        <v>26</v>
      </c>
      <c r="D6" s="69"/>
      <c r="E6" s="69"/>
      <c r="F6" s="69"/>
      <c r="G6" s="69"/>
      <c r="H6" s="69"/>
      <c r="I6" s="69"/>
      <c r="J6" s="69"/>
      <c r="K6" s="69"/>
      <c r="L6" s="69"/>
      <c r="M6" s="69"/>
      <c r="N6" s="69"/>
      <c r="O6" s="70"/>
    </row>
    <row r="7" spans="1:15" ht="30" customHeight="1">
      <c r="A7" s="96" t="s">
        <v>27</v>
      </c>
      <c r="B7" s="59" t="s">
        <v>28</v>
      </c>
      <c r="C7" s="7" t="s">
        <v>24</v>
      </c>
      <c r="D7" s="8" t="s">
        <v>20</v>
      </c>
      <c r="E7" s="7" t="s">
        <v>29</v>
      </c>
      <c r="F7" s="7" t="s">
        <v>21</v>
      </c>
      <c r="G7" s="6">
        <v>0</v>
      </c>
      <c r="H7" s="10">
        <v>1760.02</v>
      </c>
      <c r="I7" s="10">
        <v>1251</v>
      </c>
      <c r="J7" s="6">
        <v>380</v>
      </c>
      <c r="K7" s="6">
        <v>0</v>
      </c>
      <c r="L7" s="10">
        <v>3391.02</v>
      </c>
      <c r="M7" s="10">
        <v>3391.02</v>
      </c>
      <c r="N7" s="9">
        <v>16</v>
      </c>
      <c r="O7" s="7">
        <v>1</v>
      </c>
    </row>
    <row r="8" spans="1:15">
      <c r="A8" s="97"/>
      <c r="B8" s="63"/>
      <c r="C8" s="91" t="s">
        <v>30</v>
      </c>
      <c r="D8" s="92"/>
      <c r="E8" s="92"/>
      <c r="F8" s="92"/>
      <c r="G8" s="92"/>
      <c r="H8" s="92"/>
      <c r="I8" s="92"/>
      <c r="J8" s="92"/>
      <c r="K8" s="92"/>
      <c r="L8" s="92"/>
      <c r="M8" s="92"/>
      <c r="N8" s="92"/>
      <c r="O8" s="93"/>
    </row>
    <row r="9" spans="1:15" s="4" customFormat="1">
      <c r="A9" s="49" t="s">
        <v>17</v>
      </c>
      <c r="B9" s="50"/>
      <c r="C9" s="50"/>
      <c r="D9" s="50"/>
      <c r="E9" s="50"/>
      <c r="F9" s="50"/>
      <c r="G9" s="14">
        <f>SUM(G7,G5)</f>
        <v>0</v>
      </c>
      <c r="H9" s="5">
        <f t="shared" ref="H9:O9" si="0">SUM(H7,H5)</f>
        <v>1760.02</v>
      </c>
      <c r="I9" s="5">
        <f t="shared" si="0"/>
        <v>1251</v>
      </c>
      <c r="J9" s="5">
        <f t="shared" si="0"/>
        <v>380</v>
      </c>
      <c r="K9" s="5">
        <f t="shared" si="0"/>
        <v>0</v>
      </c>
      <c r="L9" s="5">
        <f t="shared" si="0"/>
        <v>3391.02</v>
      </c>
      <c r="M9" s="5">
        <f t="shared" si="0"/>
        <v>3391.02</v>
      </c>
      <c r="N9" s="13">
        <f t="shared" si="0"/>
        <v>40</v>
      </c>
      <c r="O9" s="13">
        <f t="shared" si="0"/>
        <v>3</v>
      </c>
    </row>
    <row r="10" spans="1:15" s="1" customFormat="1" ht="21.75" customHeight="1">
      <c r="A10" s="73" t="s">
        <v>97</v>
      </c>
      <c r="B10" s="73"/>
      <c r="C10" s="73"/>
      <c r="D10" s="73"/>
      <c r="E10" s="73"/>
      <c r="F10" s="73"/>
      <c r="G10" s="73"/>
      <c r="H10" s="73"/>
      <c r="I10" s="73"/>
      <c r="J10" s="73"/>
      <c r="K10" s="73"/>
      <c r="L10" s="73"/>
      <c r="M10" s="73"/>
      <c r="N10" s="73"/>
      <c r="O10" s="73"/>
    </row>
    <row r="11" spans="1:15" s="1" customFormat="1" ht="21.75" customHeight="1">
      <c r="A11" s="74" t="s">
        <v>0</v>
      </c>
      <c r="B11" s="75" t="s">
        <v>1</v>
      </c>
      <c r="C11" s="76" t="s">
        <v>2</v>
      </c>
      <c r="D11" s="74" t="s">
        <v>3</v>
      </c>
      <c r="E11" s="74" t="s">
        <v>4</v>
      </c>
      <c r="F11" s="74" t="s">
        <v>5</v>
      </c>
      <c r="G11" s="77" t="s">
        <v>8</v>
      </c>
      <c r="H11" s="77"/>
      <c r="I11" s="77"/>
      <c r="J11" s="77"/>
      <c r="K11" s="77"/>
      <c r="L11" s="77"/>
      <c r="M11" s="77"/>
      <c r="N11" s="74" t="s">
        <v>6</v>
      </c>
      <c r="O11" s="78" t="s">
        <v>9</v>
      </c>
    </row>
    <row r="12" spans="1:15" s="1" customFormat="1" ht="23.25" customHeight="1">
      <c r="A12" s="74"/>
      <c r="B12" s="75"/>
      <c r="C12" s="76"/>
      <c r="D12" s="74"/>
      <c r="E12" s="74"/>
      <c r="F12" s="74"/>
      <c r="G12" s="12" t="s">
        <v>10</v>
      </c>
      <c r="H12" s="12" t="s">
        <v>11</v>
      </c>
      <c r="I12" s="12" t="s">
        <v>12</v>
      </c>
      <c r="J12" s="12" t="s">
        <v>13</v>
      </c>
      <c r="K12" s="12" t="s">
        <v>14</v>
      </c>
      <c r="L12" s="12" t="s">
        <v>15</v>
      </c>
      <c r="M12" s="12" t="s">
        <v>16</v>
      </c>
      <c r="N12" s="74"/>
      <c r="O12" s="78"/>
    </row>
    <row r="13" spans="1:15" s="1" customFormat="1" ht="23.25" customHeight="1">
      <c r="A13" s="99">
        <v>41704</v>
      </c>
      <c r="B13" s="85" t="s">
        <v>31</v>
      </c>
      <c r="C13" s="16" t="s">
        <v>24</v>
      </c>
      <c r="D13" s="17" t="s">
        <v>32</v>
      </c>
      <c r="E13" s="17" t="s">
        <v>33</v>
      </c>
      <c r="F13" s="16" t="s">
        <v>34</v>
      </c>
      <c r="G13" s="6">
        <v>0</v>
      </c>
      <c r="H13" s="6">
        <v>0</v>
      </c>
      <c r="I13" s="6">
        <v>0</v>
      </c>
      <c r="J13" s="6">
        <v>0</v>
      </c>
      <c r="K13" s="6">
        <v>0</v>
      </c>
      <c r="L13" s="6">
        <v>0</v>
      </c>
      <c r="M13" s="6">
        <v>0</v>
      </c>
      <c r="N13" s="18">
        <v>6</v>
      </c>
      <c r="O13" s="22">
        <v>1</v>
      </c>
    </row>
    <row r="14" spans="1:15" s="1" customFormat="1" ht="21.75" customHeight="1">
      <c r="A14" s="100"/>
      <c r="B14" s="86"/>
      <c r="C14" s="68" t="s">
        <v>35</v>
      </c>
      <c r="D14" s="69"/>
      <c r="E14" s="69"/>
      <c r="F14" s="69"/>
      <c r="G14" s="69"/>
      <c r="H14" s="69"/>
      <c r="I14" s="69"/>
      <c r="J14" s="69"/>
      <c r="K14" s="69"/>
      <c r="L14" s="69"/>
      <c r="M14" s="69"/>
      <c r="N14" s="69"/>
      <c r="O14" s="70"/>
    </row>
    <row r="15" spans="1:15" s="1" customFormat="1" ht="21.75" customHeight="1">
      <c r="A15" s="87" t="s">
        <v>36</v>
      </c>
      <c r="B15" s="89" t="s">
        <v>37</v>
      </c>
      <c r="C15" s="7" t="s">
        <v>24</v>
      </c>
      <c r="D15" s="8" t="s">
        <v>38</v>
      </c>
      <c r="E15" s="19" t="s">
        <v>33</v>
      </c>
      <c r="F15" s="19" t="s">
        <v>39</v>
      </c>
      <c r="G15" s="20">
        <v>0</v>
      </c>
      <c r="H15" s="20">
        <v>0</v>
      </c>
      <c r="I15" s="20">
        <v>0</v>
      </c>
      <c r="J15" s="21">
        <v>3160</v>
      </c>
      <c r="K15" s="20">
        <v>0</v>
      </c>
      <c r="L15" s="21">
        <v>632</v>
      </c>
      <c r="M15" s="21">
        <v>3160</v>
      </c>
      <c r="N15" s="9">
        <v>16</v>
      </c>
      <c r="O15" s="7">
        <v>5</v>
      </c>
    </row>
    <row r="16" spans="1:15" s="1" customFormat="1" ht="21.75" customHeight="1">
      <c r="A16" s="88"/>
      <c r="B16" s="90"/>
      <c r="C16" s="91" t="s">
        <v>40</v>
      </c>
      <c r="D16" s="92"/>
      <c r="E16" s="92"/>
      <c r="F16" s="92"/>
      <c r="G16" s="92"/>
      <c r="H16" s="92"/>
      <c r="I16" s="92"/>
      <c r="J16" s="92"/>
      <c r="K16" s="92"/>
      <c r="L16" s="92"/>
      <c r="M16" s="92"/>
      <c r="N16" s="92"/>
      <c r="O16" s="93"/>
    </row>
    <row r="17" spans="1:19" ht="30" customHeight="1">
      <c r="A17" s="71">
        <v>41725</v>
      </c>
      <c r="B17" s="85" t="s">
        <v>41</v>
      </c>
      <c r="C17" s="11" t="s">
        <v>24</v>
      </c>
      <c r="D17" s="3" t="s">
        <v>42</v>
      </c>
      <c r="E17" s="3" t="s">
        <v>33</v>
      </c>
      <c r="F17" s="3" t="s">
        <v>43</v>
      </c>
      <c r="G17" s="6">
        <v>0</v>
      </c>
      <c r="H17" s="10">
        <v>3186.64</v>
      </c>
      <c r="I17" s="10">
        <v>1389</v>
      </c>
      <c r="J17" s="6">
        <v>0</v>
      </c>
      <c r="K17" s="6">
        <v>0</v>
      </c>
      <c r="L17" s="10">
        <v>2287.8200000000002</v>
      </c>
      <c r="M17" s="10">
        <v>4575.6400000000003</v>
      </c>
      <c r="N17" s="3">
        <v>8</v>
      </c>
      <c r="O17" s="11">
        <v>2</v>
      </c>
    </row>
    <row r="18" spans="1:19">
      <c r="A18" s="72"/>
      <c r="B18" s="86"/>
      <c r="C18" s="68" t="s">
        <v>44</v>
      </c>
      <c r="D18" s="69"/>
      <c r="E18" s="69"/>
      <c r="F18" s="69"/>
      <c r="G18" s="69"/>
      <c r="H18" s="69"/>
      <c r="I18" s="69"/>
      <c r="J18" s="69"/>
      <c r="K18" s="69"/>
      <c r="L18" s="69"/>
      <c r="M18" s="69"/>
      <c r="N18" s="69"/>
      <c r="O18" s="70"/>
    </row>
    <row r="19" spans="1:19" s="4" customFormat="1">
      <c r="A19" s="49" t="s">
        <v>17</v>
      </c>
      <c r="B19" s="50"/>
      <c r="C19" s="50"/>
      <c r="D19" s="50"/>
      <c r="E19" s="50"/>
      <c r="F19" s="50"/>
      <c r="G19" s="14">
        <f>SUM(G17,G13)</f>
        <v>0</v>
      </c>
      <c r="H19" s="5">
        <f t="shared" ref="H19:O19" si="1">SUM(H17,H15,H13)</f>
        <v>3186.64</v>
      </c>
      <c r="I19" s="5">
        <f t="shared" si="1"/>
        <v>1389</v>
      </c>
      <c r="J19" s="5">
        <f t="shared" si="1"/>
        <v>3160</v>
      </c>
      <c r="K19" s="5">
        <f t="shared" si="1"/>
        <v>0</v>
      </c>
      <c r="L19" s="5">
        <f t="shared" si="1"/>
        <v>2919.82</v>
      </c>
      <c r="M19" s="5">
        <f t="shared" si="1"/>
        <v>7735.64</v>
      </c>
      <c r="N19" s="13">
        <f t="shared" si="1"/>
        <v>30</v>
      </c>
      <c r="O19" s="13">
        <f t="shared" si="1"/>
        <v>8</v>
      </c>
    </row>
    <row r="20" spans="1:19" s="1" customFormat="1" ht="21.75" customHeight="1">
      <c r="A20" s="73" t="s">
        <v>96</v>
      </c>
      <c r="B20" s="73"/>
      <c r="C20" s="73"/>
      <c r="D20" s="73"/>
      <c r="E20" s="73"/>
      <c r="F20" s="73"/>
      <c r="G20" s="73"/>
      <c r="H20" s="73"/>
      <c r="I20" s="73"/>
      <c r="J20" s="73"/>
      <c r="K20" s="73"/>
      <c r="L20" s="73"/>
      <c r="M20" s="73"/>
      <c r="N20" s="73"/>
      <c r="O20" s="73"/>
    </row>
    <row r="21" spans="1:19" s="1" customFormat="1" ht="21.75" customHeight="1">
      <c r="A21" s="74" t="s">
        <v>0</v>
      </c>
      <c r="B21" s="75" t="s">
        <v>1</v>
      </c>
      <c r="C21" s="76" t="s">
        <v>2</v>
      </c>
      <c r="D21" s="74" t="s">
        <v>3</v>
      </c>
      <c r="E21" s="74" t="s">
        <v>4</v>
      </c>
      <c r="F21" s="74" t="s">
        <v>5</v>
      </c>
      <c r="G21" s="77" t="s">
        <v>8</v>
      </c>
      <c r="H21" s="77"/>
      <c r="I21" s="77"/>
      <c r="J21" s="77"/>
      <c r="K21" s="77"/>
      <c r="L21" s="77"/>
      <c r="M21" s="77"/>
      <c r="N21" s="74" t="s">
        <v>6</v>
      </c>
      <c r="O21" s="78" t="s">
        <v>9</v>
      </c>
    </row>
    <row r="22" spans="1:19" s="1" customFormat="1" ht="23.25" customHeight="1">
      <c r="A22" s="74"/>
      <c r="B22" s="75"/>
      <c r="C22" s="76"/>
      <c r="D22" s="74"/>
      <c r="E22" s="74"/>
      <c r="F22" s="74"/>
      <c r="G22" s="15" t="s">
        <v>10</v>
      </c>
      <c r="H22" s="15" t="s">
        <v>11</v>
      </c>
      <c r="I22" s="15" t="s">
        <v>12</v>
      </c>
      <c r="J22" s="15" t="s">
        <v>13</v>
      </c>
      <c r="K22" s="15" t="s">
        <v>14</v>
      </c>
      <c r="L22" s="15" t="s">
        <v>15</v>
      </c>
      <c r="M22" s="15" t="s">
        <v>16</v>
      </c>
      <c r="N22" s="74"/>
      <c r="O22" s="78"/>
    </row>
    <row r="23" spans="1:19" s="24" customFormat="1" ht="41.25" customHeight="1">
      <c r="A23" s="79" t="s">
        <v>45</v>
      </c>
      <c r="B23" s="81" t="s">
        <v>46</v>
      </c>
      <c r="C23" s="11" t="s">
        <v>47</v>
      </c>
      <c r="D23" s="3" t="s">
        <v>48</v>
      </c>
      <c r="E23" s="11" t="s">
        <v>49</v>
      </c>
      <c r="F23" s="3" t="s">
        <v>39</v>
      </c>
      <c r="G23" s="6">
        <v>0</v>
      </c>
      <c r="H23" s="6">
        <v>0</v>
      </c>
      <c r="I23" s="6">
        <v>0</v>
      </c>
      <c r="J23" s="6">
        <v>0</v>
      </c>
      <c r="K23" s="6">
        <v>0</v>
      </c>
      <c r="L23" s="10">
        <v>4225</v>
      </c>
      <c r="M23" s="10">
        <v>50700</v>
      </c>
      <c r="N23" s="3">
        <v>40</v>
      </c>
      <c r="O23" s="11">
        <v>12</v>
      </c>
    </row>
    <row r="24" spans="1:19" s="24" customFormat="1" ht="32.25" customHeight="1">
      <c r="A24" s="80"/>
      <c r="B24" s="82"/>
      <c r="C24" s="94" t="s">
        <v>50</v>
      </c>
      <c r="D24" s="95"/>
      <c r="E24" s="95"/>
      <c r="F24" s="95"/>
      <c r="G24" s="95"/>
      <c r="H24" s="95"/>
      <c r="I24" s="95"/>
      <c r="J24" s="95"/>
      <c r="K24" s="95"/>
      <c r="L24" s="95"/>
      <c r="M24" s="95"/>
      <c r="N24" s="95"/>
      <c r="O24" s="95"/>
      <c r="P24" s="25"/>
      <c r="Q24" s="25"/>
      <c r="R24" s="25"/>
      <c r="S24" s="25"/>
    </row>
    <row r="25" spans="1:19" s="4" customFormat="1">
      <c r="A25" s="49" t="s">
        <v>17</v>
      </c>
      <c r="B25" s="50"/>
      <c r="C25" s="50"/>
      <c r="D25" s="50"/>
      <c r="E25" s="50"/>
      <c r="F25" s="50"/>
      <c r="G25" s="14">
        <f>SUM(G23)</f>
        <v>0</v>
      </c>
      <c r="H25" s="14">
        <f t="shared" ref="H25:O25" si="2">SUM(H23)</f>
        <v>0</v>
      </c>
      <c r="I25" s="14">
        <f t="shared" si="2"/>
        <v>0</v>
      </c>
      <c r="J25" s="14">
        <f t="shared" si="2"/>
        <v>0</v>
      </c>
      <c r="K25" s="14">
        <f t="shared" si="2"/>
        <v>0</v>
      </c>
      <c r="L25" s="14">
        <f t="shared" si="2"/>
        <v>4225</v>
      </c>
      <c r="M25" s="14">
        <f t="shared" si="2"/>
        <v>50700</v>
      </c>
      <c r="N25" s="13">
        <f t="shared" si="2"/>
        <v>40</v>
      </c>
      <c r="O25" s="13">
        <f t="shared" si="2"/>
        <v>12</v>
      </c>
    </row>
    <row r="26" spans="1:19">
      <c r="A26" s="51" t="s">
        <v>18</v>
      </c>
      <c r="B26" s="51"/>
      <c r="C26" s="51"/>
      <c r="D26" s="51"/>
      <c r="E26" s="51"/>
      <c r="F26" s="51"/>
      <c r="G26" s="51"/>
      <c r="H26" s="51"/>
      <c r="I26" s="51"/>
      <c r="J26" s="51"/>
      <c r="K26" s="51"/>
      <c r="L26" s="51"/>
      <c r="M26" s="51"/>
      <c r="N26" s="51"/>
      <c r="O26" s="51"/>
    </row>
    <row r="27" spans="1:19" s="1" customFormat="1" ht="21.75" customHeight="1">
      <c r="A27" s="73" t="s">
        <v>95</v>
      </c>
      <c r="B27" s="73"/>
      <c r="C27" s="73"/>
      <c r="D27" s="73"/>
      <c r="E27" s="73"/>
      <c r="F27" s="73"/>
      <c r="G27" s="73"/>
      <c r="H27" s="73"/>
      <c r="I27" s="73"/>
      <c r="J27" s="73"/>
      <c r="K27" s="73"/>
      <c r="L27" s="73"/>
      <c r="M27" s="73"/>
      <c r="N27" s="73"/>
      <c r="O27" s="73"/>
    </row>
    <row r="28" spans="1:19" s="1" customFormat="1" ht="21.75" customHeight="1">
      <c r="A28" s="74" t="s">
        <v>0</v>
      </c>
      <c r="B28" s="75" t="s">
        <v>1</v>
      </c>
      <c r="C28" s="76" t="s">
        <v>2</v>
      </c>
      <c r="D28" s="74" t="s">
        <v>3</v>
      </c>
      <c r="E28" s="74" t="s">
        <v>4</v>
      </c>
      <c r="F28" s="74" t="s">
        <v>5</v>
      </c>
      <c r="G28" s="77" t="s">
        <v>8</v>
      </c>
      <c r="H28" s="77"/>
      <c r="I28" s="77"/>
      <c r="J28" s="77"/>
      <c r="K28" s="77"/>
      <c r="L28" s="77"/>
      <c r="M28" s="77"/>
      <c r="N28" s="74" t="s">
        <v>6</v>
      </c>
      <c r="O28" s="78" t="s">
        <v>9</v>
      </c>
    </row>
    <row r="29" spans="1:19" s="1" customFormat="1" ht="23.25" customHeight="1">
      <c r="A29" s="74"/>
      <c r="B29" s="75"/>
      <c r="C29" s="76"/>
      <c r="D29" s="74"/>
      <c r="E29" s="74"/>
      <c r="F29" s="74"/>
      <c r="G29" s="23" t="s">
        <v>10</v>
      </c>
      <c r="H29" s="23" t="s">
        <v>11</v>
      </c>
      <c r="I29" s="23" t="s">
        <v>12</v>
      </c>
      <c r="J29" s="23" t="s">
        <v>13</v>
      </c>
      <c r="K29" s="23" t="s">
        <v>14</v>
      </c>
      <c r="L29" s="23" t="s">
        <v>15</v>
      </c>
      <c r="M29" s="23" t="s">
        <v>16</v>
      </c>
      <c r="N29" s="74"/>
      <c r="O29" s="78"/>
    </row>
    <row r="30" spans="1:19" s="1" customFormat="1" ht="20.25" customHeight="1">
      <c r="A30" s="79" t="s">
        <v>51</v>
      </c>
      <c r="B30" s="81" t="s">
        <v>52</v>
      </c>
      <c r="C30" s="11" t="s">
        <v>53</v>
      </c>
      <c r="D30" s="3" t="s">
        <v>54</v>
      </c>
      <c r="E30" s="11" t="s">
        <v>19</v>
      </c>
      <c r="F30" s="3" t="s">
        <v>39</v>
      </c>
      <c r="G30" s="6">
        <v>0</v>
      </c>
      <c r="H30" s="6">
        <v>5087.88</v>
      </c>
      <c r="I30" s="6">
        <v>4587</v>
      </c>
      <c r="J30" s="6">
        <v>0</v>
      </c>
      <c r="K30" s="6">
        <v>0</v>
      </c>
      <c r="L30" s="10">
        <v>4837.4399999999996</v>
      </c>
      <c r="M30" s="10">
        <v>9674.8799999999992</v>
      </c>
      <c r="N30" s="3">
        <v>30</v>
      </c>
      <c r="O30" s="11">
        <v>2</v>
      </c>
    </row>
    <row r="31" spans="1:19" s="1" customFormat="1" ht="20.25" customHeight="1">
      <c r="A31" s="80"/>
      <c r="B31" s="82"/>
      <c r="C31" s="83" t="s">
        <v>55</v>
      </c>
      <c r="D31" s="84"/>
      <c r="E31" s="84"/>
      <c r="F31" s="84"/>
      <c r="G31" s="84"/>
      <c r="H31" s="84"/>
      <c r="I31" s="84"/>
      <c r="J31" s="84"/>
      <c r="K31" s="84"/>
      <c r="L31" s="84"/>
      <c r="M31" s="84"/>
      <c r="N31" s="84"/>
      <c r="O31" s="84"/>
    </row>
    <row r="32" spans="1:19" s="1" customFormat="1" ht="23.25" customHeight="1">
      <c r="A32" s="79" t="s">
        <v>56</v>
      </c>
      <c r="B32" s="81" t="s">
        <v>57</v>
      </c>
      <c r="C32" s="11" t="s">
        <v>53</v>
      </c>
      <c r="D32" s="3" t="s">
        <v>58</v>
      </c>
      <c r="E32" s="11" t="s">
        <v>19</v>
      </c>
      <c r="F32" s="3" t="s">
        <v>43</v>
      </c>
      <c r="G32" s="6">
        <v>0</v>
      </c>
      <c r="H32" s="6">
        <v>4456</v>
      </c>
      <c r="I32" s="6">
        <v>2919</v>
      </c>
      <c r="J32" s="6">
        <v>0</v>
      </c>
      <c r="K32" s="6">
        <v>0</v>
      </c>
      <c r="L32" s="10">
        <v>3687.5</v>
      </c>
      <c r="M32" s="10">
        <v>7375</v>
      </c>
      <c r="N32" s="3">
        <v>16</v>
      </c>
      <c r="O32" s="11">
        <v>2</v>
      </c>
    </row>
    <row r="33" spans="1:19" s="1" customFormat="1" ht="20.25" customHeight="1">
      <c r="A33" s="80"/>
      <c r="B33" s="82"/>
      <c r="C33" s="83" t="s">
        <v>59</v>
      </c>
      <c r="D33" s="84"/>
      <c r="E33" s="84"/>
      <c r="F33" s="84"/>
      <c r="G33" s="84"/>
      <c r="H33" s="84"/>
      <c r="I33" s="84"/>
      <c r="J33" s="84"/>
      <c r="K33" s="84"/>
      <c r="L33" s="84"/>
      <c r="M33" s="84"/>
      <c r="N33" s="84"/>
      <c r="O33" s="84"/>
    </row>
    <row r="34" spans="1:19" s="1" customFormat="1" ht="23.25" customHeight="1">
      <c r="A34" s="79" t="s">
        <v>56</v>
      </c>
      <c r="B34" s="81" t="s">
        <v>60</v>
      </c>
      <c r="C34" s="11" t="s">
        <v>53</v>
      </c>
      <c r="D34" s="3" t="s">
        <v>61</v>
      </c>
      <c r="E34" s="11" t="s">
        <v>19</v>
      </c>
      <c r="F34" s="3" t="s">
        <v>62</v>
      </c>
      <c r="G34" s="6">
        <v>0</v>
      </c>
      <c r="H34" s="6">
        <v>1573.94</v>
      </c>
      <c r="I34" s="6">
        <v>1272.5</v>
      </c>
      <c r="J34" s="6">
        <v>490</v>
      </c>
      <c r="K34" s="6">
        <v>0</v>
      </c>
      <c r="L34" s="10">
        <v>3336.44</v>
      </c>
      <c r="M34" s="10">
        <v>3336.44</v>
      </c>
      <c r="N34" s="3">
        <v>16</v>
      </c>
      <c r="O34" s="11">
        <v>1</v>
      </c>
    </row>
    <row r="35" spans="1:19" s="1" customFormat="1" ht="20.25" customHeight="1">
      <c r="A35" s="80"/>
      <c r="B35" s="82"/>
      <c r="C35" s="83" t="s">
        <v>63</v>
      </c>
      <c r="D35" s="84"/>
      <c r="E35" s="84"/>
      <c r="F35" s="84"/>
      <c r="G35" s="84"/>
      <c r="H35" s="84"/>
      <c r="I35" s="84"/>
      <c r="J35" s="84"/>
      <c r="K35" s="84"/>
      <c r="L35" s="84"/>
      <c r="M35" s="84"/>
      <c r="N35" s="84"/>
      <c r="O35" s="84"/>
    </row>
    <row r="36" spans="1:19" s="1" customFormat="1" ht="23.25" customHeight="1">
      <c r="A36" s="79" t="s">
        <v>64</v>
      </c>
      <c r="B36" s="81" t="s">
        <v>65</v>
      </c>
      <c r="C36" s="11" t="s">
        <v>53</v>
      </c>
      <c r="D36" s="3" t="s">
        <v>61</v>
      </c>
      <c r="E36" s="11" t="s">
        <v>19</v>
      </c>
      <c r="F36" s="3" t="s">
        <v>39</v>
      </c>
      <c r="G36" s="6">
        <v>0</v>
      </c>
      <c r="H36" s="6">
        <v>0</v>
      </c>
      <c r="I36" s="6">
        <v>0</v>
      </c>
      <c r="J36" s="6">
        <v>0</v>
      </c>
      <c r="K36" s="6">
        <v>0</v>
      </c>
      <c r="L36" s="10">
        <v>0</v>
      </c>
      <c r="M36" s="10">
        <v>0</v>
      </c>
      <c r="N36" s="3">
        <v>20</v>
      </c>
      <c r="O36" s="11">
        <v>6</v>
      </c>
    </row>
    <row r="37" spans="1:19" s="1" customFormat="1" ht="20.25" customHeight="1">
      <c r="A37" s="80"/>
      <c r="B37" s="82"/>
      <c r="C37" s="83" t="s">
        <v>66</v>
      </c>
      <c r="D37" s="84"/>
      <c r="E37" s="84"/>
      <c r="F37" s="84"/>
      <c r="G37" s="84"/>
      <c r="H37" s="84"/>
      <c r="I37" s="84"/>
      <c r="J37" s="84"/>
      <c r="K37" s="84"/>
      <c r="L37" s="84"/>
      <c r="M37" s="84"/>
      <c r="N37" s="84"/>
      <c r="O37" s="84"/>
    </row>
    <row r="38" spans="1:19" s="1" customFormat="1" ht="36.75" customHeight="1">
      <c r="A38" s="79" t="s">
        <v>67</v>
      </c>
      <c r="B38" s="81" t="s">
        <v>68</v>
      </c>
      <c r="C38" s="11" t="s">
        <v>69</v>
      </c>
      <c r="D38" s="27" t="s">
        <v>70</v>
      </c>
      <c r="E38" s="11" t="s">
        <v>19</v>
      </c>
      <c r="F38" s="3" t="s">
        <v>39</v>
      </c>
      <c r="G38" s="6">
        <v>0</v>
      </c>
      <c r="H38" s="6">
        <v>0</v>
      </c>
      <c r="I38" s="6">
        <v>0</v>
      </c>
      <c r="J38" s="6">
        <v>0</v>
      </c>
      <c r="K38" s="6">
        <v>0</v>
      </c>
      <c r="L38" s="10">
        <v>249.12</v>
      </c>
      <c r="M38" s="10">
        <v>79221.210000000006</v>
      </c>
      <c r="N38" s="3">
        <v>25</v>
      </c>
      <c r="O38" s="11">
        <v>318</v>
      </c>
    </row>
    <row r="39" spans="1:19" s="1" customFormat="1" ht="20.25" customHeight="1">
      <c r="A39" s="80"/>
      <c r="B39" s="82"/>
      <c r="C39" s="83" t="s">
        <v>63</v>
      </c>
      <c r="D39" s="84"/>
      <c r="E39" s="84"/>
      <c r="F39" s="84"/>
      <c r="G39" s="84"/>
      <c r="H39" s="84"/>
      <c r="I39" s="84"/>
      <c r="J39" s="84"/>
      <c r="K39" s="84"/>
      <c r="L39" s="84"/>
      <c r="M39" s="84"/>
      <c r="N39" s="84"/>
      <c r="O39" s="84"/>
    </row>
    <row r="40" spans="1:19" s="1" customFormat="1" ht="31.5" customHeight="1">
      <c r="A40" s="79" t="s">
        <v>71</v>
      </c>
      <c r="B40" s="81" t="s">
        <v>72</v>
      </c>
      <c r="C40" s="11" t="s">
        <v>53</v>
      </c>
      <c r="D40" s="27" t="s">
        <v>70</v>
      </c>
      <c r="E40" s="11" t="s">
        <v>19</v>
      </c>
      <c r="F40" s="3" t="s">
        <v>39</v>
      </c>
      <c r="G40" s="6">
        <v>0</v>
      </c>
      <c r="H40" s="6">
        <v>0</v>
      </c>
      <c r="I40" s="6">
        <v>0</v>
      </c>
      <c r="J40" s="6">
        <v>3900</v>
      </c>
      <c r="K40" s="6">
        <v>0</v>
      </c>
      <c r="L40" s="10">
        <v>354.54</v>
      </c>
      <c r="M40" s="10">
        <v>3900</v>
      </c>
      <c r="N40" s="3">
        <v>12</v>
      </c>
      <c r="O40" s="11">
        <v>11</v>
      </c>
    </row>
    <row r="41" spans="1:19" s="1" customFormat="1" ht="31.5" customHeight="1">
      <c r="A41" s="80"/>
      <c r="B41" s="82"/>
      <c r="C41" s="83" t="s">
        <v>73</v>
      </c>
      <c r="D41" s="84"/>
      <c r="E41" s="84"/>
      <c r="F41" s="84"/>
      <c r="G41" s="84"/>
      <c r="H41" s="84"/>
      <c r="I41" s="84"/>
      <c r="J41" s="84"/>
      <c r="K41" s="84"/>
      <c r="L41" s="84"/>
      <c r="M41" s="84"/>
      <c r="N41" s="84"/>
      <c r="O41" s="84"/>
    </row>
    <row r="42" spans="1:19" s="24" customFormat="1" ht="18" customHeight="1">
      <c r="A42" s="79" t="s">
        <v>74</v>
      </c>
      <c r="B42" s="81" t="s">
        <v>75</v>
      </c>
      <c r="C42" s="11" t="s">
        <v>53</v>
      </c>
      <c r="D42" s="3" t="s">
        <v>61</v>
      </c>
      <c r="E42" s="11" t="s">
        <v>19</v>
      </c>
      <c r="F42" s="3" t="s">
        <v>39</v>
      </c>
      <c r="G42" s="6">
        <v>0</v>
      </c>
      <c r="H42" s="6">
        <v>0</v>
      </c>
      <c r="I42" s="6">
        <v>0</v>
      </c>
      <c r="J42" s="6">
        <v>0</v>
      </c>
      <c r="K42" s="6">
        <v>0</v>
      </c>
      <c r="L42" s="10">
        <v>0</v>
      </c>
      <c r="M42" s="10">
        <v>0</v>
      </c>
      <c r="N42" s="3">
        <v>13</v>
      </c>
      <c r="O42" s="11">
        <v>3</v>
      </c>
    </row>
    <row r="43" spans="1:19" s="24" customFormat="1" ht="20.25" customHeight="1">
      <c r="A43" s="80"/>
      <c r="B43" s="82"/>
      <c r="C43" s="83" t="s">
        <v>76</v>
      </c>
      <c r="D43" s="84"/>
      <c r="E43" s="84"/>
      <c r="F43" s="84"/>
      <c r="G43" s="84"/>
      <c r="H43" s="84"/>
      <c r="I43" s="84"/>
      <c r="J43" s="84"/>
      <c r="K43" s="84"/>
      <c r="L43" s="84"/>
      <c r="M43" s="84"/>
      <c r="N43" s="84"/>
      <c r="O43" s="84"/>
      <c r="P43" s="25"/>
      <c r="Q43" s="25"/>
      <c r="R43" s="25"/>
      <c r="S43" s="25"/>
    </row>
    <row r="44" spans="1:19" s="4" customFormat="1">
      <c r="A44" s="49" t="s">
        <v>17</v>
      </c>
      <c r="B44" s="50"/>
      <c r="C44" s="50"/>
      <c r="D44" s="50"/>
      <c r="E44" s="50"/>
      <c r="F44" s="50"/>
      <c r="G44" s="14">
        <f>SUM(G42,G40,G38,G36,G34,G32,G30)</f>
        <v>0</v>
      </c>
      <c r="H44" s="14">
        <f t="shared" ref="H44:O44" si="3">SUM(H42,H40,H38,H36,H34,H32,H30)</f>
        <v>11117.82</v>
      </c>
      <c r="I44" s="14">
        <f t="shared" si="3"/>
        <v>8778.5</v>
      </c>
      <c r="J44" s="14">
        <f t="shared" si="3"/>
        <v>4390</v>
      </c>
      <c r="K44" s="28" t="s">
        <v>77</v>
      </c>
      <c r="L44" s="5">
        <v>301.77</v>
      </c>
      <c r="M44" s="14">
        <f t="shared" si="3"/>
        <v>103507.53000000001</v>
      </c>
      <c r="N44" s="28">
        <f t="shared" si="3"/>
        <v>132</v>
      </c>
      <c r="O44" s="28">
        <f t="shared" si="3"/>
        <v>343</v>
      </c>
    </row>
    <row r="45" spans="1:19">
      <c r="A45" s="51" t="s">
        <v>18</v>
      </c>
      <c r="B45" s="51"/>
      <c r="C45" s="51"/>
      <c r="D45" s="51"/>
      <c r="E45" s="51"/>
      <c r="F45" s="51"/>
      <c r="G45" s="51"/>
      <c r="H45" s="51"/>
      <c r="I45" s="51"/>
      <c r="J45" s="51"/>
      <c r="K45" s="51"/>
      <c r="L45" s="51"/>
      <c r="M45" s="51"/>
      <c r="N45" s="51"/>
      <c r="O45" s="51"/>
    </row>
    <row r="46" spans="1:19" s="1" customFormat="1" ht="21.75" customHeight="1">
      <c r="A46" s="73" t="s">
        <v>94</v>
      </c>
      <c r="B46" s="73"/>
      <c r="C46" s="73"/>
      <c r="D46" s="73"/>
      <c r="E46" s="73"/>
      <c r="F46" s="73"/>
      <c r="G46" s="73"/>
      <c r="H46" s="73"/>
      <c r="I46" s="73"/>
      <c r="J46" s="73"/>
      <c r="K46" s="73"/>
      <c r="L46" s="73"/>
      <c r="M46" s="73"/>
      <c r="N46" s="73"/>
      <c r="O46" s="73"/>
    </row>
    <row r="47" spans="1:19" s="1" customFormat="1" ht="21.75" customHeight="1">
      <c r="A47" s="74" t="s">
        <v>0</v>
      </c>
      <c r="B47" s="75" t="s">
        <v>1</v>
      </c>
      <c r="C47" s="76" t="s">
        <v>2</v>
      </c>
      <c r="D47" s="74" t="s">
        <v>3</v>
      </c>
      <c r="E47" s="74" t="s">
        <v>4</v>
      </c>
      <c r="F47" s="74" t="s">
        <v>5</v>
      </c>
      <c r="G47" s="77" t="s">
        <v>8</v>
      </c>
      <c r="H47" s="77"/>
      <c r="I47" s="77"/>
      <c r="J47" s="77"/>
      <c r="K47" s="77"/>
      <c r="L47" s="77"/>
      <c r="M47" s="77"/>
      <c r="N47" s="74" t="s">
        <v>6</v>
      </c>
      <c r="O47" s="78" t="s">
        <v>9</v>
      </c>
    </row>
    <row r="48" spans="1:19" s="1" customFormat="1" ht="23.25" customHeight="1">
      <c r="A48" s="74"/>
      <c r="B48" s="75"/>
      <c r="C48" s="76"/>
      <c r="D48" s="74"/>
      <c r="E48" s="74"/>
      <c r="F48" s="74"/>
      <c r="G48" s="26" t="s">
        <v>10</v>
      </c>
      <c r="H48" s="26" t="s">
        <v>11</v>
      </c>
      <c r="I48" s="26" t="s">
        <v>12</v>
      </c>
      <c r="J48" s="26" t="s">
        <v>13</v>
      </c>
      <c r="K48" s="26" t="s">
        <v>14</v>
      </c>
      <c r="L48" s="26" t="s">
        <v>15</v>
      </c>
      <c r="M48" s="26" t="s">
        <v>16</v>
      </c>
      <c r="N48" s="74"/>
      <c r="O48" s="78"/>
    </row>
    <row r="49" spans="1:15" s="24" customFormat="1" ht="24">
      <c r="A49" s="102" t="s">
        <v>78</v>
      </c>
      <c r="B49" s="104" t="s">
        <v>79</v>
      </c>
      <c r="C49" s="11" t="s">
        <v>80</v>
      </c>
      <c r="D49" s="3" t="s">
        <v>81</v>
      </c>
      <c r="E49" s="3" t="s">
        <v>82</v>
      </c>
      <c r="F49" s="3" t="s">
        <v>39</v>
      </c>
      <c r="G49" s="30" t="s">
        <v>83</v>
      </c>
      <c r="H49" s="6">
        <v>0</v>
      </c>
      <c r="I49" s="6">
        <v>0</v>
      </c>
      <c r="J49" s="22">
        <v>0</v>
      </c>
      <c r="K49" s="6">
        <v>0</v>
      </c>
      <c r="L49" s="30" t="s">
        <v>83</v>
      </c>
      <c r="M49" s="30" t="s">
        <v>83</v>
      </c>
      <c r="N49" s="3">
        <v>16</v>
      </c>
      <c r="O49" s="35">
        <v>1</v>
      </c>
    </row>
    <row r="50" spans="1:15" s="24" customFormat="1">
      <c r="A50" s="103"/>
      <c r="B50" s="105"/>
      <c r="C50" s="68" t="s">
        <v>84</v>
      </c>
      <c r="D50" s="69"/>
      <c r="E50" s="69"/>
      <c r="F50" s="69"/>
      <c r="G50" s="69"/>
      <c r="H50" s="69"/>
      <c r="I50" s="69"/>
      <c r="J50" s="69"/>
      <c r="K50" s="69"/>
      <c r="L50" s="69"/>
      <c r="M50" s="69"/>
      <c r="N50" s="69"/>
      <c r="O50" s="69"/>
    </row>
    <row r="51" spans="1:15" s="24" customFormat="1" ht="24">
      <c r="A51" s="102" t="s">
        <v>85</v>
      </c>
      <c r="B51" s="104" t="s">
        <v>86</v>
      </c>
      <c r="C51" s="11" t="s">
        <v>80</v>
      </c>
      <c r="D51" s="3" t="s">
        <v>61</v>
      </c>
      <c r="E51" s="3" t="s">
        <v>87</v>
      </c>
      <c r="F51" s="3" t="s">
        <v>88</v>
      </c>
      <c r="G51" s="30" t="s">
        <v>83</v>
      </c>
      <c r="H51" s="6">
        <v>0</v>
      </c>
      <c r="I51" s="6">
        <v>0</v>
      </c>
      <c r="J51" s="34">
        <v>820</v>
      </c>
      <c r="K51" s="30" t="s">
        <v>83</v>
      </c>
      <c r="L51" s="21">
        <v>410</v>
      </c>
      <c r="M51" s="21">
        <v>820</v>
      </c>
      <c r="N51" s="3">
        <v>6</v>
      </c>
      <c r="O51" s="35">
        <v>2</v>
      </c>
    </row>
    <row r="52" spans="1:15" s="24" customFormat="1">
      <c r="A52" s="103"/>
      <c r="B52" s="105"/>
      <c r="C52" s="91" t="s">
        <v>89</v>
      </c>
      <c r="D52" s="92"/>
      <c r="E52" s="92"/>
      <c r="F52" s="92"/>
      <c r="G52" s="92"/>
      <c r="H52" s="92"/>
      <c r="I52" s="92"/>
      <c r="J52" s="92"/>
      <c r="K52" s="92"/>
      <c r="L52" s="92"/>
      <c r="M52" s="92"/>
      <c r="N52" s="92"/>
      <c r="O52" s="92"/>
    </row>
    <row r="53" spans="1:15" s="24" customFormat="1" ht="24">
      <c r="A53" s="106" t="s">
        <v>90</v>
      </c>
      <c r="B53" s="59" t="s">
        <v>91</v>
      </c>
      <c r="C53" s="7" t="s">
        <v>80</v>
      </c>
      <c r="D53" s="8" t="s">
        <v>81</v>
      </c>
      <c r="E53" s="7" t="s">
        <v>19</v>
      </c>
      <c r="F53" s="7" t="s">
        <v>92</v>
      </c>
      <c r="G53" s="30" t="s">
        <v>83</v>
      </c>
      <c r="H53" s="6">
        <v>0</v>
      </c>
      <c r="I53" s="33">
        <v>772</v>
      </c>
      <c r="J53" s="21">
        <v>750</v>
      </c>
      <c r="K53" s="30" t="s">
        <v>83</v>
      </c>
      <c r="L53" s="21">
        <v>507.33</v>
      </c>
      <c r="M53" s="21">
        <v>1522</v>
      </c>
      <c r="N53" s="9">
        <v>8</v>
      </c>
      <c r="O53" s="36">
        <v>3</v>
      </c>
    </row>
    <row r="54" spans="1:15" s="24" customFormat="1">
      <c r="A54" s="107"/>
      <c r="B54" s="60"/>
      <c r="C54" s="91" t="s">
        <v>93</v>
      </c>
      <c r="D54" s="92"/>
      <c r="E54" s="92"/>
      <c r="F54" s="92"/>
      <c r="G54" s="92"/>
      <c r="H54" s="92"/>
      <c r="I54" s="92"/>
      <c r="J54" s="92"/>
      <c r="K54" s="92"/>
      <c r="L54" s="92"/>
      <c r="M54" s="92"/>
      <c r="N54" s="92"/>
      <c r="O54" s="92"/>
    </row>
    <row r="55" spans="1:15" s="4" customFormat="1">
      <c r="A55" s="49" t="s">
        <v>17</v>
      </c>
      <c r="B55" s="50"/>
      <c r="C55" s="50"/>
      <c r="D55" s="50"/>
      <c r="E55" s="50"/>
      <c r="F55" s="50"/>
      <c r="G55" s="14">
        <f>SUM(G53,G51,G49,G47,G45,G43,G41)</f>
        <v>0</v>
      </c>
      <c r="H55" s="14">
        <f t="shared" ref="H55:O55" si="4">SUM(H53,H51,H49,H47,H45,H43,H41)</f>
        <v>0</v>
      </c>
      <c r="I55" s="32">
        <f>SUM(I53,H51,H49)</f>
        <v>772</v>
      </c>
      <c r="J55" s="14">
        <f t="shared" si="4"/>
        <v>1570</v>
      </c>
      <c r="K55" s="28" t="s">
        <v>77</v>
      </c>
      <c r="L55" s="5">
        <f>(M55/6)</f>
        <v>390.33333333333331</v>
      </c>
      <c r="M55" s="14">
        <f t="shared" si="4"/>
        <v>2342</v>
      </c>
      <c r="N55" s="28">
        <f t="shared" si="4"/>
        <v>30</v>
      </c>
      <c r="O55" s="37">
        <f t="shared" si="4"/>
        <v>6</v>
      </c>
    </row>
    <row r="56" spans="1:15">
      <c r="A56" s="51" t="s">
        <v>18</v>
      </c>
      <c r="B56" s="51"/>
      <c r="C56" s="51"/>
      <c r="D56" s="51"/>
      <c r="E56" s="51"/>
      <c r="F56" s="51"/>
      <c r="G56" s="51"/>
      <c r="H56" s="51"/>
      <c r="I56" s="51"/>
      <c r="J56" s="51"/>
      <c r="K56" s="51"/>
      <c r="L56" s="51"/>
      <c r="M56" s="51"/>
      <c r="N56" s="51"/>
      <c r="O56" s="51"/>
    </row>
    <row r="57" spans="1:15" s="1" customFormat="1" ht="21.75" customHeight="1">
      <c r="A57" s="73" t="s">
        <v>99</v>
      </c>
      <c r="B57" s="73"/>
      <c r="C57" s="73"/>
      <c r="D57" s="73"/>
      <c r="E57" s="73"/>
      <c r="F57" s="73"/>
      <c r="G57" s="73"/>
      <c r="H57" s="73"/>
      <c r="I57" s="73"/>
      <c r="J57" s="73"/>
      <c r="K57" s="73"/>
      <c r="L57" s="73"/>
      <c r="M57" s="73"/>
      <c r="N57" s="73"/>
      <c r="O57" s="73"/>
    </row>
    <row r="58" spans="1:15" s="1" customFormat="1" ht="21.75" customHeight="1">
      <c r="A58" s="74" t="s">
        <v>0</v>
      </c>
      <c r="B58" s="75" t="s">
        <v>1</v>
      </c>
      <c r="C58" s="76" t="s">
        <v>2</v>
      </c>
      <c r="D58" s="74" t="s">
        <v>3</v>
      </c>
      <c r="E58" s="74" t="s">
        <v>4</v>
      </c>
      <c r="F58" s="74" t="s">
        <v>5</v>
      </c>
      <c r="G58" s="77" t="s">
        <v>8</v>
      </c>
      <c r="H58" s="77"/>
      <c r="I58" s="77"/>
      <c r="J58" s="77"/>
      <c r="K58" s="77"/>
      <c r="L58" s="77"/>
      <c r="M58" s="77"/>
      <c r="N58" s="74" t="s">
        <v>6</v>
      </c>
      <c r="O58" s="78" t="s">
        <v>9</v>
      </c>
    </row>
    <row r="59" spans="1:15" s="1" customFormat="1" ht="23.25" customHeight="1">
      <c r="A59" s="74"/>
      <c r="B59" s="75"/>
      <c r="C59" s="76"/>
      <c r="D59" s="74"/>
      <c r="E59" s="74"/>
      <c r="F59" s="74"/>
      <c r="G59" s="29" t="s">
        <v>10</v>
      </c>
      <c r="H59" s="29" t="s">
        <v>11</v>
      </c>
      <c r="I59" s="29" t="s">
        <v>12</v>
      </c>
      <c r="J59" s="29" t="s">
        <v>13</v>
      </c>
      <c r="K59" s="29" t="s">
        <v>14</v>
      </c>
      <c r="L59" s="29" t="s">
        <v>15</v>
      </c>
      <c r="M59" s="29" t="s">
        <v>16</v>
      </c>
      <c r="N59" s="74"/>
      <c r="O59" s="78"/>
    </row>
    <row r="60" spans="1:15" s="24" customFormat="1" ht="24" customHeight="1">
      <c r="A60" s="71">
        <v>41830</v>
      </c>
      <c r="B60" s="66" t="s">
        <v>100</v>
      </c>
      <c r="C60" s="11" t="s">
        <v>80</v>
      </c>
      <c r="D60" s="3" t="s">
        <v>20</v>
      </c>
      <c r="E60" s="3" t="s">
        <v>101</v>
      </c>
      <c r="F60" s="3" t="s">
        <v>39</v>
      </c>
      <c r="G60" s="6">
        <v>0</v>
      </c>
      <c r="H60" s="6">
        <v>0</v>
      </c>
      <c r="I60" s="6">
        <v>0</v>
      </c>
      <c r="J60" s="6">
        <v>420</v>
      </c>
      <c r="K60" s="6">
        <v>0</v>
      </c>
      <c r="L60" s="10">
        <v>60</v>
      </c>
      <c r="M60" s="10">
        <v>420</v>
      </c>
      <c r="N60" s="3">
        <v>2</v>
      </c>
      <c r="O60" s="11">
        <v>7</v>
      </c>
    </row>
    <row r="61" spans="1:15" s="24" customFormat="1" ht="15" customHeight="1">
      <c r="A61" s="72"/>
      <c r="B61" s="67"/>
      <c r="C61" s="68" t="s">
        <v>102</v>
      </c>
      <c r="D61" s="69"/>
      <c r="E61" s="69"/>
      <c r="F61" s="69"/>
      <c r="G61" s="69"/>
      <c r="H61" s="69"/>
      <c r="I61" s="69"/>
      <c r="J61" s="69"/>
      <c r="K61" s="69"/>
      <c r="L61" s="69"/>
      <c r="M61" s="69"/>
      <c r="N61" s="69"/>
      <c r="O61" s="70"/>
    </row>
    <row r="62" spans="1:15" s="24" customFormat="1" ht="24">
      <c r="A62" s="31" t="s">
        <v>103</v>
      </c>
      <c r="B62" s="52" t="s">
        <v>104</v>
      </c>
      <c r="C62" s="7" t="s">
        <v>80</v>
      </c>
      <c r="D62" s="8" t="s">
        <v>20</v>
      </c>
      <c r="E62" s="7" t="s">
        <v>19</v>
      </c>
      <c r="F62" s="7" t="s">
        <v>21</v>
      </c>
      <c r="G62" s="6">
        <v>0</v>
      </c>
      <c r="H62" s="10">
        <v>2804.56</v>
      </c>
      <c r="I62" s="21">
        <v>2778</v>
      </c>
      <c r="J62" s="21">
        <v>4580</v>
      </c>
      <c r="K62" s="6">
        <v>0</v>
      </c>
      <c r="L62" s="21">
        <v>957</v>
      </c>
      <c r="M62" s="21">
        <v>5081.28</v>
      </c>
      <c r="N62" s="9">
        <v>21</v>
      </c>
      <c r="O62" s="7">
        <v>2</v>
      </c>
    </row>
    <row r="63" spans="1:15" s="24" customFormat="1">
      <c r="A63" s="41"/>
      <c r="B63" s="53"/>
      <c r="C63" s="54" t="s">
        <v>105</v>
      </c>
      <c r="D63" s="55"/>
      <c r="E63" s="55"/>
      <c r="F63" s="55"/>
      <c r="G63" s="55"/>
      <c r="H63" s="55"/>
      <c r="I63" s="55"/>
      <c r="J63" s="55"/>
      <c r="K63" s="55"/>
      <c r="L63" s="55"/>
      <c r="M63" s="55"/>
      <c r="N63" s="55"/>
      <c r="O63" s="56"/>
    </row>
    <row r="64" spans="1:15" s="24" customFormat="1" ht="24">
      <c r="A64" s="57" t="s">
        <v>103</v>
      </c>
      <c r="B64" s="59" t="s">
        <v>106</v>
      </c>
      <c r="C64" s="42" t="s">
        <v>80</v>
      </c>
      <c r="D64" s="42" t="s">
        <v>20</v>
      </c>
      <c r="E64" s="42" t="s">
        <v>19</v>
      </c>
      <c r="F64" s="42" t="s">
        <v>39</v>
      </c>
      <c r="G64" s="6">
        <v>0</v>
      </c>
      <c r="H64" s="6">
        <v>0</v>
      </c>
      <c r="I64" s="6">
        <v>0</v>
      </c>
      <c r="J64" s="6">
        <v>0</v>
      </c>
      <c r="K64" s="6">
        <v>0</v>
      </c>
      <c r="L64" s="6">
        <v>0</v>
      </c>
      <c r="M64" s="6">
        <v>0</v>
      </c>
      <c r="N64" s="42">
        <v>24</v>
      </c>
      <c r="O64" s="42">
        <v>3</v>
      </c>
    </row>
    <row r="65" spans="1:15" s="24" customFormat="1">
      <c r="A65" s="58"/>
      <c r="B65" s="60"/>
      <c r="C65" s="54" t="s">
        <v>107</v>
      </c>
      <c r="D65" s="55"/>
      <c r="E65" s="55"/>
      <c r="F65" s="55"/>
      <c r="G65" s="55"/>
      <c r="H65" s="55"/>
      <c r="I65" s="55"/>
      <c r="J65" s="55"/>
      <c r="K65" s="55"/>
      <c r="L65" s="55"/>
      <c r="M65" s="55"/>
      <c r="N65" s="55"/>
      <c r="O65" s="56"/>
    </row>
    <row r="66" spans="1:15" s="24" customFormat="1" ht="24">
      <c r="A66" s="61" t="s">
        <v>108</v>
      </c>
      <c r="B66" s="59" t="s">
        <v>109</v>
      </c>
      <c r="C66" s="7" t="s">
        <v>80</v>
      </c>
      <c r="D66" s="43" t="s">
        <v>110</v>
      </c>
      <c r="E66" s="7" t="s">
        <v>19</v>
      </c>
      <c r="F66" s="7" t="s">
        <v>43</v>
      </c>
      <c r="G66" s="6">
        <v>0</v>
      </c>
      <c r="H66" s="10">
        <v>1389.12</v>
      </c>
      <c r="I66" s="6">
        <v>763</v>
      </c>
      <c r="J66" s="6">
        <v>0</v>
      </c>
      <c r="K66" s="6">
        <v>0</v>
      </c>
      <c r="L66" s="21">
        <v>2152.12</v>
      </c>
      <c r="M66" s="21">
        <v>2152.12</v>
      </c>
      <c r="N66" s="9">
        <v>6</v>
      </c>
      <c r="O66" s="7">
        <v>1</v>
      </c>
    </row>
    <row r="67" spans="1:15" s="24" customFormat="1">
      <c r="A67" s="62"/>
      <c r="B67" s="63"/>
      <c r="C67" s="54" t="s">
        <v>111</v>
      </c>
      <c r="D67" s="55"/>
      <c r="E67" s="55"/>
      <c r="F67" s="55"/>
      <c r="G67" s="55"/>
      <c r="H67" s="55"/>
      <c r="I67" s="55"/>
      <c r="J67" s="55"/>
      <c r="K67" s="55"/>
      <c r="L67" s="55"/>
      <c r="M67" s="55"/>
      <c r="N67" s="55"/>
      <c r="O67" s="56"/>
    </row>
    <row r="68" spans="1:15" s="24" customFormat="1" ht="24">
      <c r="A68" s="64" t="s">
        <v>108</v>
      </c>
      <c r="B68" s="66" t="s">
        <v>112</v>
      </c>
      <c r="C68" s="11" t="s">
        <v>80</v>
      </c>
      <c r="D68" s="44" t="s">
        <v>113</v>
      </c>
      <c r="E68" s="45" t="s">
        <v>114</v>
      </c>
      <c r="F68" s="3" t="s">
        <v>39</v>
      </c>
      <c r="G68" s="6">
        <v>0</v>
      </c>
      <c r="H68" s="6">
        <v>0</v>
      </c>
      <c r="I68" s="6">
        <v>0</v>
      </c>
      <c r="J68" s="10">
        <v>6320</v>
      </c>
      <c r="K68" s="6">
        <v>0</v>
      </c>
      <c r="L68" s="6">
        <v>702.22</v>
      </c>
      <c r="M68" s="10">
        <v>6320</v>
      </c>
      <c r="N68" s="3">
        <v>16</v>
      </c>
      <c r="O68" s="11">
        <v>9</v>
      </c>
    </row>
    <row r="69" spans="1:15" s="24" customFormat="1">
      <c r="A69" s="65"/>
      <c r="B69" s="67"/>
      <c r="C69" s="68" t="s">
        <v>115</v>
      </c>
      <c r="D69" s="69"/>
      <c r="E69" s="69"/>
      <c r="F69" s="69"/>
      <c r="G69" s="69"/>
      <c r="H69" s="69"/>
      <c r="I69" s="69"/>
      <c r="J69" s="69"/>
      <c r="K69" s="69"/>
      <c r="L69" s="69"/>
      <c r="M69" s="69"/>
      <c r="N69" s="69"/>
      <c r="O69" s="70"/>
    </row>
    <row r="70" spans="1:15" s="4" customFormat="1">
      <c r="A70" s="49" t="s">
        <v>17</v>
      </c>
      <c r="B70" s="50"/>
      <c r="C70" s="50"/>
      <c r="D70" s="50"/>
      <c r="E70" s="50"/>
      <c r="F70" s="50"/>
      <c r="G70" s="46">
        <f>SUM(G68,G66,G64,G62,G60)</f>
        <v>0</v>
      </c>
      <c r="H70" s="46">
        <f>SUM(H68,H66,H64,H62,H60)</f>
        <v>4193.68</v>
      </c>
      <c r="I70" s="46">
        <f t="shared" ref="I70:O70" si="5">SUM(I68,I66,I64,I62,I60)</f>
        <v>3541</v>
      </c>
      <c r="J70" s="46">
        <f t="shared" si="5"/>
        <v>11320</v>
      </c>
      <c r="K70" s="46">
        <f t="shared" si="5"/>
        <v>0</v>
      </c>
      <c r="L70" s="46">
        <f>(M70/O70)</f>
        <v>635.15454545454531</v>
      </c>
      <c r="M70" s="46">
        <f t="shared" si="5"/>
        <v>13973.399999999998</v>
      </c>
      <c r="N70" s="47">
        <f t="shared" si="5"/>
        <v>69</v>
      </c>
      <c r="O70" s="48">
        <f t="shared" si="5"/>
        <v>22</v>
      </c>
    </row>
    <row r="71" spans="1:15">
      <c r="A71" s="51" t="s">
        <v>18</v>
      </c>
      <c r="B71" s="51"/>
      <c r="C71" s="51"/>
      <c r="D71" s="51"/>
      <c r="E71" s="51"/>
      <c r="F71" s="51"/>
      <c r="G71" s="51"/>
      <c r="H71" s="51"/>
      <c r="I71" s="51"/>
      <c r="J71" s="51"/>
      <c r="K71" s="51"/>
      <c r="L71" s="51"/>
      <c r="M71" s="51"/>
      <c r="N71" s="51"/>
      <c r="O71" s="51"/>
    </row>
    <row r="72" spans="1:15" s="1" customFormat="1" ht="21.75" customHeight="1">
      <c r="A72" s="73" t="s">
        <v>116</v>
      </c>
      <c r="B72" s="73"/>
      <c r="C72" s="73"/>
      <c r="D72" s="73"/>
      <c r="E72" s="73"/>
      <c r="F72" s="73"/>
      <c r="G72" s="73"/>
      <c r="H72" s="73"/>
      <c r="I72" s="73"/>
      <c r="J72" s="73"/>
      <c r="K72" s="73"/>
      <c r="L72" s="73"/>
      <c r="M72" s="73"/>
      <c r="N72" s="73"/>
      <c r="O72" s="73"/>
    </row>
    <row r="73" spans="1:15" s="1" customFormat="1" ht="21.75" customHeight="1">
      <c r="A73" s="74" t="s">
        <v>0</v>
      </c>
      <c r="B73" s="75" t="s">
        <v>1</v>
      </c>
      <c r="C73" s="76" t="s">
        <v>2</v>
      </c>
      <c r="D73" s="74" t="s">
        <v>3</v>
      </c>
      <c r="E73" s="74" t="s">
        <v>4</v>
      </c>
      <c r="F73" s="74" t="s">
        <v>5</v>
      </c>
      <c r="G73" s="77" t="s">
        <v>8</v>
      </c>
      <c r="H73" s="77"/>
      <c r="I73" s="77"/>
      <c r="J73" s="77"/>
      <c r="K73" s="77"/>
      <c r="L73" s="77"/>
      <c r="M73" s="77"/>
      <c r="N73" s="74" t="s">
        <v>6</v>
      </c>
      <c r="O73" s="78" t="s">
        <v>9</v>
      </c>
    </row>
    <row r="74" spans="1:15" s="1" customFormat="1" ht="23.25" customHeight="1">
      <c r="A74" s="74"/>
      <c r="B74" s="75"/>
      <c r="C74" s="76"/>
      <c r="D74" s="74"/>
      <c r="E74" s="74"/>
      <c r="F74" s="74"/>
      <c r="G74" s="39" t="s">
        <v>10</v>
      </c>
      <c r="H74" s="39" t="s">
        <v>11</v>
      </c>
      <c r="I74" s="39" t="s">
        <v>12</v>
      </c>
      <c r="J74" s="39" t="s">
        <v>13</v>
      </c>
      <c r="K74" s="39" t="s">
        <v>14</v>
      </c>
      <c r="L74" s="39" t="s">
        <v>15</v>
      </c>
      <c r="M74" s="39" t="s">
        <v>16</v>
      </c>
      <c r="N74" s="74"/>
      <c r="O74" s="78"/>
    </row>
    <row r="75" spans="1:15" ht="24">
      <c r="A75" s="71">
        <v>41855</v>
      </c>
      <c r="B75" s="66" t="s">
        <v>117</v>
      </c>
      <c r="C75" s="11" t="s">
        <v>118</v>
      </c>
      <c r="D75" s="3" t="s">
        <v>110</v>
      </c>
      <c r="E75" s="11" t="s">
        <v>19</v>
      </c>
      <c r="F75" s="3" t="s">
        <v>119</v>
      </c>
      <c r="G75" s="6">
        <v>0</v>
      </c>
      <c r="H75" s="10">
        <v>4224.08</v>
      </c>
      <c r="I75" s="10">
        <v>1852</v>
      </c>
      <c r="J75" s="6">
        <v>500</v>
      </c>
      <c r="K75" s="6">
        <v>0</v>
      </c>
      <c r="L75" s="10">
        <v>3288.04</v>
      </c>
      <c r="M75" s="10">
        <v>6576.08</v>
      </c>
      <c r="N75" s="3">
        <v>6</v>
      </c>
      <c r="O75" s="11">
        <v>2</v>
      </c>
    </row>
    <row r="76" spans="1:15" ht="15" customHeight="1">
      <c r="A76" s="72"/>
      <c r="B76" s="67"/>
      <c r="C76" s="68" t="s">
        <v>120</v>
      </c>
      <c r="D76" s="69"/>
      <c r="E76" s="69"/>
      <c r="F76" s="69"/>
      <c r="G76" s="69"/>
      <c r="H76" s="69"/>
      <c r="I76" s="69"/>
      <c r="J76" s="69"/>
      <c r="K76" s="69"/>
      <c r="L76" s="69"/>
      <c r="M76" s="69"/>
      <c r="N76" s="69"/>
      <c r="O76" s="70"/>
    </row>
    <row r="77" spans="1:15" ht="24" customHeight="1">
      <c r="A77" s="113" t="s">
        <v>121</v>
      </c>
      <c r="B77" s="114" t="s">
        <v>122</v>
      </c>
      <c r="C77" s="40" t="s">
        <v>118</v>
      </c>
      <c r="D77" s="8" t="s">
        <v>110</v>
      </c>
      <c r="E77" s="7" t="s">
        <v>19</v>
      </c>
      <c r="F77" s="7" t="s">
        <v>119</v>
      </c>
      <c r="G77" s="6">
        <v>0</v>
      </c>
      <c r="H77" s="10">
        <v>5802.58</v>
      </c>
      <c r="I77" s="10">
        <v>10188</v>
      </c>
      <c r="J77" s="10">
        <v>2300</v>
      </c>
      <c r="K77" s="6">
        <v>0</v>
      </c>
      <c r="L77" s="10">
        <v>4572.6400000000003</v>
      </c>
      <c r="M77" s="10">
        <v>18290.580000000002</v>
      </c>
      <c r="N77" s="9">
        <v>18</v>
      </c>
      <c r="O77" s="7">
        <v>4</v>
      </c>
    </row>
    <row r="78" spans="1:15" ht="15" customHeight="1">
      <c r="A78" s="115"/>
      <c r="B78" s="114"/>
      <c r="C78" s="54" t="s">
        <v>151</v>
      </c>
      <c r="D78" s="55"/>
      <c r="E78" s="55"/>
      <c r="F78" s="55"/>
      <c r="G78" s="55"/>
      <c r="H78" s="55"/>
      <c r="I78" s="55"/>
      <c r="J78" s="55"/>
      <c r="K78" s="55"/>
      <c r="L78" s="55"/>
      <c r="M78" s="55"/>
      <c r="N78" s="55"/>
      <c r="O78" s="56"/>
    </row>
    <row r="79" spans="1:15" ht="15" customHeight="1">
      <c r="A79" s="38" t="s">
        <v>123</v>
      </c>
      <c r="B79" s="52" t="s">
        <v>124</v>
      </c>
      <c r="C79" s="7" t="s">
        <v>118</v>
      </c>
      <c r="D79" s="8" t="s">
        <v>110</v>
      </c>
      <c r="E79" s="7" t="s">
        <v>19</v>
      </c>
      <c r="F79" s="7" t="s">
        <v>119</v>
      </c>
      <c r="G79" s="6">
        <v>0</v>
      </c>
      <c r="H79" s="10">
        <v>3229.04</v>
      </c>
      <c r="I79" s="21">
        <v>2315</v>
      </c>
      <c r="J79" s="21">
        <v>1000</v>
      </c>
      <c r="K79" s="6">
        <v>0</v>
      </c>
      <c r="L79" s="21">
        <v>3272.02</v>
      </c>
      <c r="M79" s="21">
        <v>6544.04</v>
      </c>
      <c r="N79" s="9">
        <v>6</v>
      </c>
      <c r="O79" s="7">
        <v>2</v>
      </c>
    </row>
    <row r="80" spans="1:15" ht="15" customHeight="1">
      <c r="A80" s="41"/>
      <c r="B80" s="116"/>
      <c r="C80" s="54" t="s">
        <v>125</v>
      </c>
      <c r="D80" s="55"/>
      <c r="E80" s="55"/>
      <c r="F80" s="55"/>
      <c r="G80" s="55"/>
      <c r="H80" s="55"/>
      <c r="I80" s="55"/>
      <c r="J80" s="55"/>
      <c r="K80" s="55"/>
      <c r="L80" s="55"/>
      <c r="M80" s="55"/>
      <c r="N80" s="55"/>
      <c r="O80" s="56"/>
    </row>
    <row r="81" spans="1:15" ht="15" customHeight="1">
      <c r="A81" s="117">
        <v>41857</v>
      </c>
      <c r="B81" s="59" t="s">
        <v>126</v>
      </c>
      <c r="C81" s="42" t="s">
        <v>118</v>
      </c>
      <c r="D81" s="42" t="s">
        <v>110</v>
      </c>
      <c r="E81" s="42" t="s">
        <v>19</v>
      </c>
      <c r="F81" s="42" t="s">
        <v>119</v>
      </c>
      <c r="G81" s="6">
        <v>0</v>
      </c>
      <c r="H81" s="10">
        <v>1597.04</v>
      </c>
      <c r="I81" s="10">
        <v>1272.5</v>
      </c>
      <c r="J81" s="6">
        <v>0</v>
      </c>
      <c r="K81" s="6">
        <v>0</v>
      </c>
      <c r="L81" s="10">
        <v>2869.54</v>
      </c>
      <c r="M81" s="10">
        <v>2869.54</v>
      </c>
      <c r="N81" s="42">
        <v>6</v>
      </c>
      <c r="O81" s="42">
        <v>1</v>
      </c>
    </row>
    <row r="82" spans="1:15" ht="15" customHeight="1">
      <c r="A82" s="118"/>
      <c r="B82" s="60"/>
      <c r="C82" s="54" t="s">
        <v>127</v>
      </c>
      <c r="D82" s="55"/>
      <c r="E82" s="55"/>
      <c r="F82" s="55"/>
      <c r="G82" s="55"/>
      <c r="H82" s="55"/>
      <c r="I82" s="55"/>
      <c r="J82" s="55"/>
      <c r="K82" s="55"/>
      <c r="L82" s="55"/>
      <c r="M82" s="55"/>
      <c r="N82" s="55"/>
      <c r="O82" s="56"/>
    </row>
    <row r="83" spans="1:15" ht="15" customHeight="1">
      <c r="A83" s="61" t="s">
        <v>128</v>
      </c>
      <c r="B83" s="59" t="s">
        <v>129</v>
      </c>
      <c r="C83" s="7" t="s">
        <v>118</v>
      </c>
      <c r="D83" s="8" t="s">
        <v>19</v>
      </c>
      <c r="E83" s="7" t="s">
        <v>19</v>
      </c>
      <c r="F83" s="7" t="s">
        <v>130</v>
      </c>
      <c r="G83" s="6">
        <v>0</v>
      </c>
      <c r="H83" s="6">
        <v>0</v>
      </c>
      <c r="I83" s="10">
        <v>306</v>
      </c>
      <c r="J83" s="21">
        <v>500</v>
      </c>
      <c r="K83" s="6">
        <v>0</v>
      </c>
      <c r="L83" s="21">
        <v>403</v>
      </c>
      <c r="M83" s="21">
        <v>806</v>
      </c>
      <c r="N83" s="9">
        <v>8</v>
      </c>
      <c r="O83" s="7">
        <v>2</v>
      </c>
    </row>
    <row r="84" spans="1:15" ht="15" customHeight="1">
      <c r="A84" s="62"/>
      <c r="B84" s="60"/>
      <c r="C84" s="54" t="s">
        <v>131</v>
      </c>
      <c r="D84" s="55"/>
      <c r="E84" s="55"/>
      <c r="F84" s="55"/>
      <c r="G84" s="55"/>
      <c r="H84" s="55"/>
      <c r="I84" s="55"/>
      <c r="J84" s="55"/>
      <c r="K84" s="55"/>
      <c r="L84" s="55"/>
      <c r="M84" s="55"/>
      <c r="N84" s="55"/>
      <c r="O84" s="56"/>
    </row>
    <row r="85" spans="1:15" ht="15" customHeight="1">
      <c r="A85" s="64" t="s">
        <v>132</v>
      </c>
      <c r="B85" s="66" t="s">
        <v>133</v>
      </c>
      <c r="C85" s="11" t="s">
        <v>118</v>
      </c>
      <c r="D85" s="44" t="s">
        <v>20</v>
      </c>
      <c r="E85" s="11" t="s">
        <v>134</v>
      </c>
      <c r="F85" s="3" t="s">
        <v>39</v>
      </c>
      <c r="G85" s="6">
        <v>0</v>
      </c>
      <c r="H85" s="6">
        <v>0</v>
      </c>
      <c r="I85" s="6">
        <v>0</v>
      </c>
      <c r="J85" s="10">
        <v>5380</v>
      </c>
      <c r="K85" s="6">
        <v>0</v>
      </c>
      <c r="L85" s="10">
        <v>2690</v>
      </c>
      <c r="M85" s="10">
        <v>5380</v>
      </c>
      <c r="N85" s="3">
        <v>16</v>
      </c>
      <c r="O85" s="11">
        <v>2</v>
      </c>
    </row>
    <row r="86" spans="1:15" ht="15" customHeight="1">
      <c r="A86" s="98"/>
      <c r="B86" s="67"/>
      <c r="C86" s="68" t="s">
        <v>135</v>
      </c>
      <c r="D86" s="69"/>
      <c r="E86" s="69"/>
      <c r="F86" s="69"/>
      <c r="G86" s="69"/>
      <c r="H86" s="69"/>
      <c r="I86" s="69"/>
      <c r="J86" s="69"/>
      <c r="K86" s="69"/>
      <c r="L86" s="69"/>
      <c r="M86" s="69"/>
      <c r="N86" s="69"/>
      <c r="O86" s="70"/>
    </row>
    <row r="87" spans="1:15" ht="15" customHeight="1">
      <c r="A87" s="64">
        <v>41866</v>
      </c>
      <c r="B87" s="66" t="s">
        <v>136</v>
      </c>
      <c r="C87" s="11" t="s">
        <v>118</v>
      </c>
      <c r="D87" s="45" t="s">
        <v>19</v>
      </c>
      <c r="E87" s="11" t="s">
        <v>19</v>
      </c>
      <c r="F87" s="3" t="s">
        <v>21</v>
      </c>
      <c r="G87" s="6">
        <v>0</v>
      </c>
      <c r="H87" s="10">
        <v>3482.42</v>
      </c>
      <c r="I87" s="10">
        <v>1389</v>
      </c>
      <c r="J87" s="6">
        <v>0</v>
      </c>
      <c r="K87" s="6">
        <v>0</v>
      </c>
      <c r="L87" s="10">
        <v>2435.71</v>
      </c>
      <c r="M87" s="10">
        <v>4871.42</v>
      </c>
      <c r="N87" s="3">
        <v>6</v>
      </c>
      <c r="O87" s="11">
        <v>2</v>
      </c>
    </row>
    <row r="88" spans="1:15" ht="15" customHeight="1">
      <c r="A88" s="98"/>
      <c r="B88" s="67"/>
      <c r="C88" s="68" t="s">
        <v>137</v>
      </c>
      <c r="D88" s="69"/>
      <c r="E88" s="69"/>
      <c r="F88" s="69"/>
      <c r="G88" s="69"/>
      <c r="H88" s="69"/>
      <c r="I88" s="69"/>
      <c r="J88" s="69"/>
      <c r="K88" s="69"/>
      <c r="L88" s="69"/>
      <c r="M88" s="69"/>
      <c r="N88" s="69"/>
      <c r="O88" s="70"/>
    </row>
    <row r="89" spans="1:15" ht="15" customHeight="1">
      <c r="A89" s="64" t="s">
        <v>138</v>
      </c>
      <c r="B89" s="66" t="s">
        <v>139</v>
      </c>
      <c r="C89" s="11" t="s">
        <v>118</v>
      </c>
      <c r="D89" s="11" t="s">
        <v>110</v>
      </c>
      <c r="E89" s="11" t="s">
        <v>19</v>
      </c>
      <c r="F89" s="11" t="s">
        <v>43</v>
      </c>
      <c r="G89" s="6">
        <v>0</v>
      </c>
      <c r="H89" s="6">
        <v>778.12</v>
      </c>
      <c r="I89" s="10">
        <v>2036</v>
      </c>
      <c r="J89" s="6">
        <v>0</v>
      </c>
      <c r="K89" s="6">
        <v>0</v>
      </c>
      <c r="L89" s="10">
        <v>2814.12</v>
      </c>
      <c r="M89" s="10">
        <v>2814.12</v>
      </c>
      <c r="N89" s="11">
        <v>8</v>
      </c>
      <c r="O89" s="11">
        <v>1</v>
      </c>
    </row>
    <row r="90" spans="1:15" ht="15" customHeight="1">
      <c r="A90" s="98"/>
      <c r="B90" s="67"/>
      <c r="C90" s="68" t="s">
        <v>140</v>
      </c>
      <c r="D90" s="69"/>
      <c r="E90" s="69"/>
      <c r="F90" s="69"/>
      <c r="G90" s="69"/>
      <c r="H90" s="69"/>
      <c r="I90" s="69"/>
      <c r="J90" s="69"/>
      <c r="K90" s="69"/>
      <c r="L90" s="69"/>
      <c r="M90" s="69"/>
      <c r="N90" s="69"/>
      <c r="O90" s="70"/>
    </row>
    <row r="91" spans="1:15" ht="15" customHeight="1">
      <c r="A91" s="102" t="s">
        <v>141</v>
      </c>
      <c r="B91" s="66" t="s">
        <v>142</v>
      </c>
      <c r="C91" s="11" t="s">
        <v>118</v>
      </c>
      <c r="D91" s="3" t="s">
        <v>19</v>
      </c>
      <c r="E91" s="3" t="s">
        <v>19</v>
      </c>
      <c r="F91" s="3" t="s">
        <v>143</v>
      </c>
      <c r="G91" s="6">
        <v>0</v>
      </c>
      <c r="H91" s="6">
        <v>0</v>
      </c>
      <c r="I91" s="10">
        <v>5645</v>
      </c>
      <c r="J91" s="6">
        <v>0</v>
      </c>
      <c r="K91" s="6">
        <v>0</v>
      </c>
      <c r="L91" s="10">
        <v>627.22</v>
      </c>
      <c r="M91" s="10">
        <v>5645</v>
      </c>
      <c r="N91" s="3">
        <v>15</v>
      </c>
      <c r="O91" s="11">
        <v>9</v>
      </c>
    </row>
    <row r="92" spans="1:15" ht="15" customHeight="1">
      <c r="A92" s="103"/>
      <c r="B92" s="67"/>
      <c r="C92" s="68" t="s">
        <v>144</v>
      </c>
      <c r="D92" s="69"/>
      <c r="E92" s="69"/>
      <c r="F92" s="69"/>
      <c r="G92" s="69"/>
      <c r="H92" s="69"/>
      <c r="I92" s="69"/>
      <c r="J92" s="69"/>
      <c r="K92" s="69"/>
      <c r="L92" s="69"/>
      <c r="M92" s="69"/>
      <c r="N92" s="69"/>
      <c r="O92" s="70"/>
    </row>
    <row r="93" spans="1:15" ht="15" customHeight="1">
      <c r="A93" s="102" t="s">
        <v>145</v>
      </c>
      <c r="B93" s="66" t="s">
        <v>146</v>
      </c>
      <c r="C93" s="11" t="s">
        <v>118</v>
      </c>
      <c r="D93" s="3" t="s">
        <v>61</v>
      </c>
      <c r="E93" s="3" t="s">
        <v>19</v>
      </c>
      <c r="F93" s="3" t="s">
        <v>43</v>
      </c>
      <c r="G93" s="6">
        <v>0</v>
      </c>
      <c r="H93" s="10">
        <v>11621.28</v>
      </c>
      <c r="I93" s="10">
        <v>5840</v>
      </c>
      <c r="J93" s="10">
        <v>5400</v>
      </c>
      <c r="K93" s="6">
        <v>0</v>
      </c>
      <c r="L93" s="10">
        <v>5715.32</v>
      </c>
      <c r="M93" s="10">
        <v>22861.279999999999</v>
      </c>
      <c r="N93" s="3">
        <v>16</v>
      </c>
      <c r="O93" s="11">
        <v>4</v>
      </c>
    </row>
    <row r="94" spans="1:15" ht="15" customHeight="1">
      <c r="A94" s="103"/>
      <c r="B94" s="67"/>
      <c r="C94" s="68" t="s">
        <v>147</v>
      </c>
      <c r="D94" s="69"/>
      <c r="E94" s="69"/>
      <c r="F94" s="69"/>
      <c r="G94" s="69"/>
      <c r="H94" s="69"/>
      <c r="I94" s="69"/>
      <c r="J94" s="69"/>
      <c r="K94" s="69"/>
      <c r="L94" s="69"/>
      <c r="M94" s="69"/>
      <c r="N94" s="69"/>
      <c r="O94" s="70"/>
    </row>
    <row r="95" spans="1:15">
      <c r="A95" s="108" t="s">
        <v>148</v>
      </c>
      <c r="B95" s="109"/>
      <c r="C95" s="109"/>
      <c r="D95" s="109"/>
      <c r="E95" s="109"/>
      <c r="F95" s="110"/>
      <c r="G95" s="111">
        <v>0</v>
      </c>
      <c r="H95" s="111">
        <f>SUM(H93,H91,H89,H87,H85,H83,H81,H79,H77,H75)</f>
        <v>30734.560000000005</v>
      </c>
      <c r="I95" s="111">
        <f>SUM(I93,I91,I89,I87,I85,I83,I81,I79,I77,I75)</f>
        <v>30843.5</v>
      </c>
      <c r="J95" s="111">
        <f>SUM(J93,J91,J89,J87,J85,J83,J81,J79,J77,J75)</f>
        <v>15080</v>
      </c>
      <c r="K95" s="111">
        <f>SUM(K93,K91,K89,K87,K85,K83,K81,K79,K77,K75)</f>
        <v>0</v>
      </c>
      <c r="L95" s="111">
        <v>2643.38</v>
      </c>
      <c r="M95" s="111">
        <v>76658.06</v>
      </c>
      <c r="N95" s="112" t="s">
        <v>149</v>
      </c>
      <c r="O95" s="112" t="s">
        <v>150</v>
      </c>
    </row>
    <row r="96" spans="1:15">
      <c r="A96" s="51" t="s">
        <v>18</v>
      </c>
      <c r="B96" s="51"/>
      <c r="C96" s="51"/>
      <c r="D96" s="51"/>
      <c r="E96" s="51"/>
      <c r="F96" s="51"/>
      <c r="G96" s="51"/>
      <c r="H96" s="51"/>
      <c r="I96" s="51"/>
      <c r="J96" s="51"/>
      <c r="K96" s="51"/>
      <c r="L96" s="51"/>
      <c r="M96" s="51"/>
      <c r="N96" s="51"/>
      <c r="O96" s="51"/>
    </row>
    <row r="97" spans="13:13">
      <c r="M97" s="119"/>
    </row>
  </sheetData>
  <sheetProtection password="C76B" sheet="1" objects="1" scenarios="1"/>
  <mergeCells count="172">
    <mergeCell ref="A96:O96"/>
    <mergeCell ref="A93:A94"/>
    <mergeCell ref="B93:B94"/>
    <mergeCell ref="C94:O94"/>
    <mergeCell ref="A95:F95"/>
    <mergeCell ref="A87:A88"/>
    <mergeCell ref="B87:B88"/>
    <mergeCell ref="C88:O88"/>
    <mergeCell ref="A89:A90"/>
    <mergeCell ref="B89:B90"/>
    <mergeCell ref="C90:O90"/>
    <mergeCell ref="A91:A92"/>
    <mergeCell ref="B91:B92"/>
    <mergeCell ref="C92:O92"/>
    <mergeCell ref="A81:A82"/>
    <mergeCell ref="B81:B82"/>
    <mergeCell ref="C82:O82"/>
    <mergeCell ref="A83:A84"/>
    <mergeCell ref="B83:B84"/>
    <mergeCell ref="C84:O84"/>
    <mergeCell ref="A85:A86"/>
    <mergeCell ref="B85:B86"/>
    <mergeCell ref="C86:O86"/>
    <mergeCell ref="A75:A76"/>
    <mergeCell ref="B75:B76"/>
    <mergeCell ref="C76:O76"/>
    <mergeCell ref="C78:O78"/>
    <mergeCell ref="B79:B80"/>
    <mergeCell ref="C80:O80"/>
    <mergeCell ref="A72:O72"/>
    <mergeCell ref="A73:A74"/>
    <mergeCell ref="B73:B74"/>
    <mergeCell ref="C73:C74"/>
    <mergeCell ref="D73:D74"/>
    <mergeCell ref="E73:E74"/>
    <mergeCell ref="F73:F74"/>
    <mergeCell ref="G73:M73"/>
    <mergeCell ref="N73:N74"/>
    <mergeCell ref="O73:O74"/>
    <mergeCell ref="A55:F55"/>
    <mergeCell ref="A56:O56"/>
    <mergeCell ref="A51:A52"/>
    <mergeCell ref="B51:B52"/>
    <mergeCell ref="C52:O52"/>
    <mergeCell ref="A53:A54"/>
    <mergeCell ref="B53:B54"/>
    <mergeCell ref="C54:O54"/>
    <mergeCell ref="F47:F48"/>
    <mergeCell ref="G47:M47"/>
    <mergeCell ref="N47:N48"/>
    <mergeCell ref="O47:O48"/>
    <mergeCell ref="A49:A50"/>
    <mergeCell ref="B49:B50"/>
    <mergeCell ref="C50:O50"/>
    <mergeCell ref="A47:A48"/>
    <mergeCell ref="B47:B48"/>
    <mergeCell ref="C47:C48"/>
    <mergeCell ref="D47:D48"/>
    <mergeCell ref="E47:E48"/>
    <mergeCell ref="A46:O46"/>
    <mergeCell ref="A2:O2"/>
    <mergeCell ref="A1:O1"/>
    <mergeCell ref="G3:M3"/>
    <mergeCell ref="A3:A4"/>
    <mergeCell ref="B3:B4"/>
    <mergeCell ref="C3:C4"/>
    <mergeCell ref="D3:D4"/>
    <mergeCell ref="E3:E4"/>
    <mergeCell ref="F3:F4"/>
    <mergeCell ref="N3:N4"/>
    <mergeCell ref="O3:O4"/>
    <mergeCell ref="C6:O6"/>
    <mergeCell ref="A10:O10"/>
    <mergeCell ref="A11:A12"/>
    <mergeCell ref="B11:B12"/>
    <mergeCell ref="C11:C12"/>
    <mergeCell ref="D11:D12"/>
    <mergeCell ref="E11:E12"/>
    <mergeCell ref="F11:F12"/>
    <mergeCell ref="G11:M11"/>
    <mergeCell ref="N11:N12"/>
    <mergeCell ref="O11:O12"/>
    <mergeCell ref="A9:F9"/>
    <mergeCell ref="A7:A8"/>
    <mergeCell ref="B7:B8"/>
    <mergeCell ref="C8:O8"/>
    <mergeCell ref="A5:A6"/>
    <mergeCell ref="A13:A14"/>
    <mergeCell ref="B13:B14"/>
    <mergeCell ref="C14:O14"/>
    <mergeCell ref="B5:B6"/>
    <mergeCell ref="A17:A18"/>
    <mergeCell ref="B17:B18"/>
    <mergeCell ref="C18:O18"/>
    <mergeCell ref="A19:F19"/>
    <mergeCell ref="A26:O26"/>
    <mergeCell ref="A15:A16"/>
    <mergeCell ref="B15:B16"/>
    <mergeCell ref="C16:O16"/>
    <mergeCell ref="A25:F25"/>
    <mergeCell ref="A23:A24"/>
    <mergeCell ref="B23:B24"/>
    <mergeCell ref="C24:O24"/>
    <mergeCell ref="A20:O20"/>
    <mergeCell ref="A21:A22"/>
    <mergeCell ref="B21:B22"/>
    <mergeCell ref="C21:C22"/>
    <mergeCell ref="D21:D22"/>
    <mergeCell ref="E21:E22"/>
    <mergeCell ref="F21:F22"/>
    <mergeCell ref="G21:M21"/>
    <mergeCell ref="N21:N22"/>
    <mergeCell ref="O21:O22"/>
    <mergeCell ref="A27:O27"/>
    <mergeCell ref="A28:A29"/>
    <mergeCell ref="B28:B29"/>
    <mergeCell ref="C28:C29"/>
    <mergeCell ref="D28:D29"/>
    <mergeCell ref="E28:E29"/>
    <mergeCell ref="F28:F29"/>
    <mergeCell ref="G28:M28"/>
    <mergeCell ref="N28:N29"/>
    <mergeCell ref="O28:O29"/>
    <mergeCell ref="A42:A43"/>
    <mergeCell ref="B42:B43"/>
    <mergeCell ref="C43:O43"/>
    <mergeCell ref="A44:F44"/>
    <mergeCell ref="A45:O45"/>
    <mergeCell ref="A30:A31"/>
    <mergeCell ref="B30:B31"/>
    <mergeCell ref="C31:O31"/>
    <mergeCell ref="A32:A33"/>
    <mergeCell ref="B32:B33"/>
    <mergeCell ref="C33:O33"/>
    <mergeCell ref="A34:A35"/>
    <mergeCell ref="B34:B35"/>
    <mergeCell ref="C35:O35"/>
    <mergeCell ref="A36:A37"/>
    <mergeCell ref="B36:B37"/>
    <mergeCell ref="C37:O37"/>
    <mergeCell ref="A38:A39"/>
    <mergeCell ref="B38:B39"/>
    <mergeCell ref="C39:O39"/>
    <mergeCell ref="A40:A41"/>
    <mergeCell ref="B40:B41"/>
    <mergeCell ref="C41:O41"/>
    <mergeCell ref="A60:A61"/>
    <mergeCell ref="B60:B61"/>
    <mergeCell ref="C61:O61"/>
    <mergeCell ref="A57:O57"/>
    <mergeCell ref="A58:A59"/>
    <mergeCell ref="B58:B59"/>
    <mergeCell ref="C58:C59"/>
    <mergeCell ref="D58:D59"/>
    <mergeCell ref="E58:E59"/>
    <mergeCell ref="F58:F59"/>
    <mergeCell ref="G58:M58"/>
    <mergeCell ref="N58:N59"/>
    <mergeCell ref="O58:O59"/>
    <mergeCell ref="A70:F70"/>
    <mergeCell ref="A71:O71"/>
    <mergeCell ref="B62:B63"/>
    <mergeCell ref="C63:O63"/>
    <mergeCell ref="A64:A65"/>
    <mergeCell ref="B64:B65"/>
    <mergeCell ref="C65:O65"/>
    <mergeCell ref="A66:A67"/>
    <mergeCell ref="B66:B67"/>
    <mergeCell ref="C67:O67"/>
    <mergeCell ref="A68:A69"/>
    <mergeCell ref="B68:B69"/>
    <mergeCell ref="C69:O69"/>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2014-09-12T17:10:38Z</dcterms:modified>
</cp:coreProperties>
</file>