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6\RA 12 TABELAS DEZ\"/>
    </mc:Choice>
  </mc:AlternateContent>
  <bookViews>
    <workbookView xWindow="0" yWindow="45" windowWidth="19155" windowHeight="11820"/>
  </bookViews>
  <sheets>
    <sheet name="Plan1" sheetId="1" r:id="rId1"/>
  </sheets>
  <calcPr calcId="152511"/>
</workbook>
</file>

<file path=xl/calcChain.xml><?xml version="1.0" encoding="utf-8"?>
<calcChain xmlns="http://schemas.openxmlformats.org/spreadsheetml/2006/main">
  <c r="I201" i="1" l="1"/>
  <c r="G201" i="1"/>
  <c r="L198" i="1"/>
  <c r="K198" i="1"/>
  <c r="L196" i="1"/>
  <c r="K196" i="1"/>
  <c r="L194" i="1"/>
  <c r="K194" i="1" s="1"/>
  <c r="L192" i="1"/>
  <c r="L201" i="1" s="1"/>
  <c r="K192" i="1" l="1"/>
  <c r="N188" i="1" l="1"/>
  <c r="M188" i="1"/>
  <c r="L186" i="1"/>
  <c r="K186" i="1"/>
  <c r="L184" i="1"/>
  <c r="K184" i="1" s="1"/>
  <c r="L182" i="1"/>
  <c r="K182" i="1"/>
  <c r="L180" i="1"/>
  <c r="K180" i="1" s="1"/>
  <c r="L178" i="1"/>
  <c r="K178" i="1"/>
  <c r="L176" i="1"/>
  <c r="K176" i="1" s="1"/>
  <c r="L174" i="1"/>
  <c r="K174" i="1"/>
  <c r="L172" i="1"/>
  <c r="K172" i="1" s="1"/>
  <c r="L170" i="1"/>
  <c r="K170" i="1"/>
  <c r="L168" i="1"/>
  <c r="K168" i="1" s="1"/>
  <c r="L166" i="1"/>
  <c r="K166" i="1"/>
  <c r="L164" i="1"/>
  <c r="K164" i="1" s="1"/>
  <c r="L162" i="1"/>
  <c r="K162" i="1"/>
  <c r="L188" i="1" l="1"/>
  <c r="L145" i="1"/>
  <c r="K145" i="1" s="1"/>
  <c r="N157" i="1" l="1"/>
  <c r="M157" i="1"/>
  <c r="L155" i="1"/>
  <c r="K155" i="1"/>
  <c r="L153" i="1"/>
  <c r="K153" i="1" s="1"/>
  <c r="L151" i="1"/>
  <c r="K151" i="1" s="1"/>
  <c r="L149" i="1"/>
  <c r="K149" i="1" s="1"/>
  <c r="L147" i="1"/>
  <c r="K147" i="1" s="1"/>
  <c r="L157" i="1" l="1"/>
  <c r="N141" i="1" l="1"/>
  <c r="M141" i="1"/>
  <c r="L139" i="1"/>
  <c r="K139" i="1"/>
  <c r="L137" i="1"/>
  <c r="K137" i="1" s="1"/>
  <c r="L135" i="1"/>
  <c r="K135" i="1" s="1"/>
  <c r="L133" i="1"/>
  <c r="K133" i="1" s="1"/>
  <c r="L131" i="1"/>
  <c r="K131" i="1" s="1"/>
  <c r="L129" i="1"/>
  <c r="K129" i="1" s="1"/>
  <c r="L127" i="1"/>
  <c r="K127" i="1" s="1"/>
  <c r="L125" i="1"/>
  <c r="K125" i="1" s="1"/>
  <c r="L123" i="1"/>
  <c r="K123" i="1" s="1"/>
  <c r="L121" i="1"/>
  <c r="K121" i="1" s="1"/>
  <c r="L119" i="1"/>
  <c r="K119" i="1" s="1"/>
  <c r="L117" i="1"/>
  <c r="K117" i="1" s="1"/>
  <c r="L115" i="1"/>
  <c r="K115" i="1" s="1"/>
  <c r="L113" i="1"/>
  <c r="K113" i="1" s="1"/>
  <c r="L141" i="1" l="1"/>
  <c r="N109" i="1"/>
  <c r="M109" i="1"/>
  <c r="L107" i="1"/>
  <c r="K107" i="1" s="1"/>
  <c r="L105" i="1"/>
  <c r="K105" i="1" s="1"/>
  <c r="L103" i="1"/>
  <c r="K103" i="1" s="1"/>
  <c r="L101" i="1"/>
  <c r="K101" i="1"/>
  <c r="L109" i="1" l="1"/>
  <c r="N91" i="1" l="1"/>
  <c r="M91" i="1"/>
  <c r="J91" i="1"/>
  <c r="I91" i="1"/>
  <c r="H91" i="1"/>
  <c r="G91" i="1"/>
  <c r="N97" i="1" l="1"/>
  <c r="M97" i="1"/>
  <c r="J97" i="1"/>
  <c r="I97" i="1"/>
  <c r="H97" i="1"/>
  <c r="G97" i="1"/>
  <c r="L95" i="1"/>
  <c r="K95" i="1" s="1"/>
  <c r="K97" i="1" s="1"/>
  <c r="L97" i="1" l="1"/>
  <c r="L89" i="1"/>
  <c r="K89" i="1" s="1"/>
  <c r="L87" i="1"/>
  <c r="K87" i="1" s="1"/>
  <c r="L85" i="1"/>
  <c r="K85" i="1" s="1"/>
  <c r="L83" i="1"/>
  <c r="K83" i="1" s="1"/>
  <c r="L81" i="1"/>
  <c r="K81" i="1" s="1"/>
  <c r="L79" i="1"/>
  <c r="K79" i="1" s="1"/>
  <c r="L77" i="1"/>
  <c r="K77" i="1" s="1"/>
  <c r="L75" i="1"/>
  <c r="K75" i="1" s="1"/>
  <c r="L73" i="1"/>
  <c r="L71" i="1"/>
  <c r="K71" i="1" s="1"/>
  <c r="L69" i="1"/>
  <c r="K69" i="1" s="1"/>
  <c r="L67" i="1"/>
  <c r="K67" i="1" s="1"/>
  <c r="L65" i="1"/>
  <c r="K65" i="1" l="1"/>
  <c r="L91" i="1"/>
  <c r="K73" i="1"/>
  <c r="J61" i="1"/>
  <c r="I61" i="1"/>
  <c r="H61" i="1"/>
  <c r="G61" i="1"/>
  <c r="L59" i="1"/>
  <c r="K59" i="1" s="1"/>
  <c r="L57" i="1"/>
  <c r="K57" i="1" s="1"/>
  <c r="L55" i="1"/>
  <c r="K55" i="1" s="1"/>
  <c r="L53" i="1"/>
  <c r="K53" i="1" s="1"/>
  <c r="L51" i="1"/>
  <c r="K51" i="1" s="1"/>
  <c r="L49" i="1"/>
  <c r="K49" i="1" s="1"/>
  <c r="L47" i="1"/>
  <c r="K47" i="1" s="1"/>
  <c r="L43" i="1"/>
  <c r="K43" i="1" s="1"/>
  <c r="K91" i="1" l="1"/>
  <c r="K61" i="1"/>
  <c r="L61" i="1"/>
  <c r="J39" i="1"/>
  <c r="I39" i="1"/>
  <c r="H39" i="1"/>
  <c r="G39" i="1"/>
  <c r="L35" i="1"/>
  <c r="K35" i="1" s="1"/>
  <c r="L33" i="1"/>
  <c r="K33" i="1" s="1"/>
  <c r="L31" i="1"/>
  <c r="K31" i="1" s="1"/>
  <c r="L29" i="1"/>
  <c r="K29" i="1" s="1"/>
  <c r="L27" i="1"/>
  <c r="K27" i="1" s="1"/>
  <c r="L39" i="1" l="1"/>
  <c r="K39" i="1" s="1"/>
  <c r="I23" i="1"/>
  <c r="J23" i="1"/>
  <c r="L23" i="1"/>
  <c r="M23" i="1"/>
  <c r="N23" i="1"/>
  <c r="H23" i="1"/>
  <c r="M9" i="1"/>
  <c r="N9" i="1"/>
  <c r="L9" i="1"/>
  <c r="I9" i="1"/>
  <c r="J9" i="1"/>
  <c r="H9" i="1"/>
  <c r="K23" i="1" l="1"/>
</calcChain>
</file>

<file path=xl/sharedStrings.xml><?xml version="1.0" encoding="utf-8"?>
<sst xmlns="http://schemas.openxmlformats.org/spreadsheetml/2006/main" count="724" uniqueCount="275">
  <si>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</si>
  <si>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</si>
  <si>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</si>
  <si>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</si>
  <si>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</si>
  <si>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</si>
  <si>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</si>
  <si>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</si>
  <si>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</si>
  <si>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</si>
  <si>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</si>
  <si>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</si>
  <si>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</si>
  <si>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</si>
  <si>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UNITÁRIO</t>
  </si>
  <si>
    <t>TOTAL</t>
  </si>
  <si>
    <t>indireta</t>
  </si>
  <si>
    <t>diversa</t>
  </si>
  <si>
    <t>diversos</t>
  </si>
  <si>
    <t>Florianópolis</t>
  </si>
  <si>
    <t>T O T A L</t>
  </si>
  <si>
    <t>Brasília</t>
  </si>
  <si>
    <r>
      <rPr>
        <b/>
        <sz val="8"/>
        <color theme="1"/>
        <rFont val="Calibri"/>
        <family val="2"/>
        <scheme val="minor"/>
      </rPr>
      <t>FONTE</t>
    </r>
    <r>
      <rPr>
        <sz val="8"/>
        <color theme="1"/>
        <rFont val="Calibri"/>
        <family val="2"/>
        <scheme val="minor"/>
      </rPr>
      <t>: Instituto de Contas - ICON</t>
    </r>
  </si>
  <si>
    <t>Mês: Jan - Fev / 2016</t>
  </si>
  <si>
    <t>Mês: Mar / 2016</t>
  </si>
  <si>
    <t>22 a 25/02/2016</t>
  </si>
  <si>
    <t>Como elaborar planilha de formação de preços da IN n. 02/2008 e como julgar a licitação para contratação dos serviços contínuos</t>
  </si>
  <si>
    <t>Azor El Achkar (DLC), Caroline de Souza (DLC) e Andreza da Silva (DLC)</t>
  </si>
  <si>
    <t xml:space="preserve">29/02 a 04/03/2016 </t>
  </si>
  <si>
    <t>Levantamento de governança e gestão de saúde (IGOVSAUDE - Ciclo 2016)</t>
  </si>
  <si>
    <t>Caroline de Souza (DLC) e Michelle F. C. El Achkar (DAE)</t>
  </si>
  <si>
    <t>21 e 22/03/2016</t>
  </si>
  <si>
    <t>Aplicação de Sanção e Rescisão de Contrato com ênfase nop Processo Administrativo</t>
  </si>
  <si>
    <t>Thiago M. de Matos</t>
  </si>
  <si>
    <t>Caroline de Souza (DLC)</t>
  </si>
  <si>
    <t>II Encontro de Gestores Públicos sobre Gestão Pública</t>
  </si>
  <si>
    <t>servidores públicos</t>
  </si>
  <si>
    <t>Curitiba</t>
  </si>
  <si>
    <t>Moisés Hoegenn (DCG)</t>
  </si>
  <si>
    <t>25 a 27/03/2016</t>
  </si>
  <si>
    <t>Encontro Brasileiro dos Administradores Acadêmicos de Administração/2016</t>
  </si>
  <si>
    <t>Maceió</t>
  </si>
  <si>
    <t>João Luiz Gatringer (AUDI)</t>
  </si>
  <si>
    <t>29 a 31/03/2016</t>
  </si>
  <si>
    <t>A Prova na Sindicância e Processo Disciplinar</t>
  </si>
  <si>
    <t>Rio de Janeiro</t>
  </si>
  <si>
    <t>Luiz Claudio Viana (DMU) e Sidney A. Tavares Jr. (DCE)</t>
  </si>
  <si>
    <t>31/03 e 01/04</t>
  </si>
  <si>
    <t>Administração de Frota de Veículos</t>
  </si>
  <si>
    <t>Odson Marcelo Machado (DAF)</t>
  </si>
  <si>
    <t>Mês: Abr / 2016</t>
  </si>
  <si>
    <t>14 e 15/04/2016</t>
  </si>
  <si>
    <t>56º Reunião do CONAPREV</t>
  </si>
  <si>
    <t>Reunião</t>
  </si>
  <si>
    <t>Joinville</t>
  </si>
  <si>
    <t>Alcionei Vargas Aguiar (DMU) e Marcos Antonio Martins (DAP)</t>
  </si>
  <si>
    <t>Reunião Comitê de Aperfeiçoamento Profissional - IRB</t>
  </si>
  <si>
    <t>Osvaldo faria de Oliveira (ICON)</t>
  </si>
  <si>
    <t>10º Encontro de Recursos Humanos do Litoral de Santa Catarina</t>
  </si>
  <si>
    <t>Martha Godinho Marque (DGP) e Rosana Sell Koerich (DGP)</t>
  </si>
  <si>
    <t>18 e 19/04/2016</t>
  </si>
  <si>
    <t>e-Social</t>
  </si>
  <si>
    <t>Márcio Ghisi Guimarães (DGP)</t>
  </si>
  <si>
    <t>18 a 20/04/2016</t>
  </si>
  <si>
    <t>I Congresso Internacional de Contas Públicas</t>
  </si>
  <si>
    <t>São Paulo</t>
  </si>
  <si>
    <t>Sabrina Nunes Iocken (gabinete de auditor) e Vanessa dos Santos (gabinete de auditor)</t>
  </si>
  <si>
    <t>Processo Eletrônico no TCE/SC</t>
  </si>
  <si>
    <t>direta</t>
  </si>
  <si>
    <t>servidores públicos do TCE/SC</t>
  </si>
  <si>
    <t xml:space="preserve">Stefano Kubiça </t>
  </si>
  <si>
    <t>Diversos</t>
  </si>
  <si>
    <t>Balneário
Camboriú</t>
  </si>
  <si>
    <t>Mês: Maio / 2016</t>
  </si>
  <si>
    <t>02/05/2016</t>
  </si>
  <si>
    <t>Sistema Nacional de Controle Orientado de Obras Públicas - SISNOOP</t>
  </si>
  <si>
    <t>Cuiabá</t>
  </si>
  <si>
    <t>Wallace da Silva Pereira (DIN)</t>
  </si>
  <si>
    <t>04 a 24/05/2016</t>
  </si>
  <si>
    <t>Curso de Língua Portuguesa e Gramática</t>
  </si>
  <si>
    <t>Servidores do TCE</t>
  </si>
  <si>
    <t>Priscylla Alves Campos</t>
  </si>
  <si>
    <t>Reunião da Rede de Informações Estratégicas para o Controle Externo - InfoContas</t>
  </si>
  <si>
    <t>Alexandre Wolviwicz (DPE), Edson José Sehnem (DPE) e Nilson Zanato (DPE)</t>
  </si>
  <si>
    <t>09 e 10/05/2016</t>
  </si>
  <si>
    <t>Reunião Técnica REDE INDICON</t>
  </si>
  <si>
    <t>servidores de TCs</t>
  </si>
  <si>
    <t>Celso Guerini (DPE) e Paulo Roberto R. Gonçalves (DIN)</t>
  </si>
  <si>
    <t>10 a 12/05/2016</t>
  </si>
  <si>
    <t>Reuniões dos Grupos Técnicos de Padronização de Procedimentos Contábeis (GTCON) e Padronização de Relatórios (GTREL)</t>
  </si>
  <si>
    <t>Luiz Cláudio Viana (DMU), Ricardo José da Silva (DMU) e Hélio Silveira Antunes (DCG)</t>
  </si>
  <si>
    <t>16 a 19/05/2016</t>
  </si>
  <si>
    <t>Reunião de Procedimentos de Auditoria de Obras (Manuais de Auditoria)</t>
  </si>
  <si>
    <t>Alyssom Matjie (DGPA)</t>
  </si>
  <si>
    <t>17 a 20/05/2016</t>
  </si>
  <si>
    <t>II Seminário Ibero-Americano de Direito e Controle</t>
  </si>
  <si>
    <t>Portugal</t>
  </si>
  <si>
    <t>Sabrina Nunes Iocken (Auditora substituta de Conselheiro) e Juliana Francisconi Cardoso (GAC)</t>
  </si>
  <si>
    <t>26 a 28/05/2016</t>
  </si>
  <si>
    <t>XII Simpósio Nacional de Direito Constitucional</t>
  </si>
  <si>
    <t>Eduardo de Carvalho Rêgo (Auditor), José Arcino Silva (GAC), Karine de Souza Z. F. Andrade (GAC) e Marisaura Rebelato dos Santos (GAC)</t>
  </si>
  <si>
    <t>Sabrina Nunes Iocken (Auditora substituta de Conselheiro)</t>
  </si>
  <si>
    <t>Mês: Junho / 2016</t>
  </si>
  <si>
    <t>31/05 a 02/06/2016</t>
  </si>
  <si>
    <t>Seminários Eleitorais Regionais</t>
  </si>
  <si>
    <t>São Miguel do Oeste, Chapecó e Joaçaba</t>
  </si>
  <si>
    <t>Geraldo José Gomes (DLC)</t>
  </si>
  <si>
    <t>01 e 02/06/2016</t>
  </si>
  <si>
    <t>I Fórum de Controle Externo</t>
  </si>
  <si>
    <t>Gyane Carpes Bertelli (DAP) e Paulo Cesar Salum (DCG)</t>
  </si>
  <si>
    <t>06 a 09/06/2016</t>
  </si>
  <si>
    <t>Procedimentos de Auditoria de Obras (Manuais de Auditoria)</t>
  </si>
  <si>
    <t>06 a 10/06/2016</t>
  </si>
  <si>
    <t>Curso Completo sobre o Novo CPC - 3ª Edição</t>
  </si>
  <si>
    <t>Andreza de Morais Machado (Assessora de Gab. Vice-Presidência)</t>
  </si>
  <si>
    <t>08 e 09/06/2016</t>
  </si>
  <si>
    <t>VII Encontro Técnico de Gestão de Pessoas dos Tribunais de Contas</t>
  </si>
  <si>
    <t>João Pessoa</t>
  </si>
  <si>
    <t>Andrea Régis (DGP), Martha Godinho Marques (DGP) e Rosana Sell Koerich (DGP)</t>
  </si>
  <si>
    <t>16 e 17/06/2016</t>
  </si>
  <si>
    <t>Congresso Catarinense de Recursos Humanos 2016</t>
  </si>
  <si>
    <t>Andréa Régis (DGP), Cristiane de S. Reginatto (DGP), Cristiano Reis Mahlmann (DGP), Joceline Coelho (DGP), Kátia Albino Goulart Heizen (DGP), Rosana Sell Koerich (DGP) e Valmor Raimundo M. Junior (DGP)</t>
  </si>
  <si>
    <t>Elaboração de Planilhas de Orçamento em Obras e Serviços de Engenharia incluindo o SINAPI</t>
  </si>
  <si>
    <t>Alysson Mattje (DGPA)</t>
  </si>
  <si>
    <t>Encontro Nacional do IRB</t>
  </si>
  <si>
    <t>20 a 22/06/2016</t>
  </si>
  <si>
    <t>I Encontro Técnico Nacional do Controle Externo da Receita</t>
  </si>
  <si>
    <t>Helio Silveira Antunes (DCE), Hemerson José Garcia (DMU), Joffre W. Valente (DCE) e Luiz Cláudio Viana (DMU)</t>
  </si>
  <si>
    <t>28/06 a 01/07/2016</t>
  </si>
  <si>
    <t>8º Congresso Internacional CEISAL 2016</t>
  </si>
  <si>
    <t>Espanha</t>
  </si>
  <si>
    <t>Fernando Amorim da Silva (SEG/CODE)</t>
  </si>
  <si>
    <t>28 a 30/06/2016</t>
  </si>
  <si>
    <t>Araranguá, Criciúma e Tubarão</t>
  </si>
  <si>
    <t>29 e 30/06/2016</t>
  </si>
  <si>
    <t>Gestão de Risco no Setor Público</t>
  </si>
  <si>
    <t>Luiz Alexandre Steibach (DAE) e Nelson Costa Jr. (DAE)</t>
  </si>
  <si>
    <t>30/06 a 01/07/2016</t>
  </si>
  <si>
    <t>15ª Feira Internacional da Industria da Iluminação</t>
  </si>
  <si>
    <t>Aldo Hartke (DGPA)</t>
  </si>
  <si>
    <t>Mês: Julho / 2016</t>
  </si>
  <si>
    <t>12 a 20/07/2016</t>
  </si>
  <si>
    <t>Programa Unindo Forças do MPSC</t>
  </si>
  <si>
    <t>Criciúma/ Curitibanos/ Rio do Sul/ Blumenau/ São Miguel do Oeste/ Maravilha</t>
  </si>
  <si>
    <t>Vanessa dos Santos (Auditora)</t>
  </si>
  <si>
    <t>02 a 04/08/2016</t>
  </si>
  <si>
    <t>1º Seminário do eSocial para Órgãos Públicos</t>
  </si>
  <si>
    <t>Adriana Martins de Oliveira (DGP), Kátia Albino G. Heinzen (DGP), Márcio Ghisi Guimarães (DGP) e Rosana Sell Koerich (DGP)</t>
  </si>
  <si>
    <t>19/08/2016</t>
  </si>
  <si>
    <t>A Engenharia e o Setor Público</t>
  </si>
  <si>
    <t>Lages</t>
  </si>
  <si>
    <t>Alysson Mattjie (DGPA)</t>
  </si>
  <si>
    <t>23 e 24/08/2016</t>
  </si>
  <si>
    <t>Contrato de Gestão e as Organizações Sociais</t>
  </si>
  <si>
    <t>Gláucia Mattjie (GAC/Luiz Eduardo Cherem)</t>
  </si>
  <si>
    <t>29/08 a 02/09</t>
  </si>
  <si>
    <t>Auditoria nas Distribuidoras de Energia Elétrica Estatais</t>
  </si>
  <si>
    <t>Odir Gomes Rocha Neto (DAE) e Iamara Cristina G. Oliveira (DAE)</t>
  </si>
  <si>
    <t>Mês: Agosto / 2016</t>
  </si>
  <si>
    <t>Mês: Setembro / 2016</t>
  </si>
  <si>
    <t>05 e 06/09</t>
  </si>
  <si>
    <t>VII Educorp</t>
  </si>
  <si>
    <t>Belém</t>
  </si>
  <si>
    <t>Osvaldo Faria de Oliveira (GAP/ICON)</t>
  </si>
  <si>
    <t>09/09</t>
  </si>
  <si>
    <t>Programa Unindo Forças</t>
  </si>
  <si>
    <t>Araranguá</t>
  </si>
  <si>
    <t>Alcionei Vargas de Aguiar (DMU) e Vanessa dos Santos (Gabinete de Auditor)</t>
  </si>
  <si>
    <t>08 a 10/09</t>
  </si>
  <si>
    <t>V Encontro Internacional do CONPEDI</t>
  </si>
  <si>
    <t>Montevidéu</t>
  </si>
  <si>
    <t>Sabrina Nunes Iocken (Auditora Substituta de Conselheiro)</t>
  </si>
  <si>
    <t>11 a 14/09</t>
  </si>
  <si>
    <t>20º Congresso Brasileiro de Contabilidade</t>
  </si>
  <si>
    <t>Fortaleza</t>
  </si>
  <si>
    <t>Adircélio de Moraes Ferreira Júnior (Conselheiro)</t>
  </si>
  <si>
    <t>Vanessa dos Santos (Gabinete de Auditor) e Sabrina Nunes Iocken (Auditora Substituta de Conselheiro)</t>
  </si>
  <si>
    <t>12 a 16/09</t>
  </si>
  <si>
    <t>XVII SINAOP</t>
  </si>
  <si>
    <t>João Roberto de Souza Filho (DLC) e Rogério Loch (DLC)</t>
  </si>
  <si>
    <t>Alysson Mattjie (DGPA) e Pedro Jorge R. de Oliveira (DLC)</t>
  </si>
  <si>
    <t>23/09</t>
  </si>
  <si>
    <t>Chapecó</t>
  </si>
  <si>
    <t>19 e 20/09</t>
  </si>
  <si>
    <t>Monitoramento de Auditoria Operacional Coordenada do Ensino Médio</t>
  </si>
  <si>
    <t>Salvador</t>
  </si>
  <si>
    <t>Gláucia da Cunha (DAE), Célio Maciel Machado (DAE), Renato Costa (Aud/GSS-ASS) e Ricardo C. da Silva (DAE)</t>
  </si>
  <si>
    <t>19 a 23/09</t>
  </si>
  <si>
    <t>I Fórum de Processualística: o Novo Código de Processo Civil e sua aplicação subsidiária aos Tribunais de Contas e V Encontro de Jurisprudência dos Tribunais de Contas - JURIS TC</t>
  </si>
  <si>
    <t>Tocantins</t>
  </si>
  <si>
    <t>George Brasil P. Pítsica (COG/JURI)</t>
  </si>
  <si>
    <t>22/09</t>
  </si>
  <si>
    <t>II Encontro de Ouvidorias dos Tribunais de Contas</t>
  </si>
  <si>
    <t>Paulo Cesar Salum (GAP/OUVI)</t>
  </si>
  <si>
    <t>27 a 29/09</t>
  </si>
  <si>
    <t xml:space="preserve">VII Bibliocontas - Fórum Nacional de Bibliotecários e Arquivistas dos Tribunais de Contas </t>
  </si>
  <si>
    <t>Silvia Maria Berte Volpato (GAP/ICON/BINC)</t>
  </si>
  <si>
    <t>29 e 30/09 e 01/10</t>
  </si>
  <si>
    <t>Patologias das Edificações com Ênfase na Interpretação de Trincas e Fissuras</t>
  </si>
  <si>
    <t>Alysson Mattje (DGPA/ENG)</t>
  </si>
  <si>
    <t>30/09</t>
  </si>
  <si>
    <t>4ª Reunião Técnica do IEGM</t>
  </si>
  <si>
    <t>Celso Guerini (DPE/CPRD), Leonardo Manzoni (DIN/CDMA)</t>
  </si>
  <si>
    <t>18/10</t>
  </si>
  <si>
    <t>Fórum Potência 2016 / Eficiência Energética</t>
  </si>
  <si>
    <t>São Paulo/SP</t>
  </si>
  <si>
    <t>Aldo Hartke (DGPA/CENG)</t>
  </si>
  <si>
    <t>17 a 20/10</t>
  </si>
  <si>
    <t>Reunião de procedimentos de auditoria de obras</t>
  </si>
  <si>
    <t>Alysson Mattje (DGPA/CENG)</t>
  </si>
  <si>
    <t>20 e 21/10</t>
  </si>
  <si>
    <t>12º Fórum Brasileiro de Controle da Administração Pública</t>
  </si>
  <si>
    <t>Rio de Janeiro/RJ</t>
  </si>
  <si>
    <t>Luiz Gonzaga de Souza (GAP/AUDI), Rafael Antonio K. Reginatto (GAP/AUDI), Juliana Cardoso (GAC/Adircélio M.F.J.), Antônio Carlos Censi Pimentel (GAC/L. Eduardo Cherem), Jânio Quadros (DCG), Nívelis S. Simão (DCE), Ivo Silveira Neto  (GAC/L. Eduardo Cherem), Ricardo André C. Ribas  (GAC/L. Eduardo Cherem)</t>
  </si>
  <si>
    <t>20 a 22/10</t>
  </si>
  <si>
    <t>Impermebialização, Pintura e Repintura</t>
  </si>
  <si>
    <t>João José Raimundo (DLC/COSE/DIVI3)</t>
  </si>
  <si>
    <t>24 a 26/10</t>
  </si>
  <si>
    <t>O que muda nas licitações e nos contratos das empresas públicas e sociedades de economia mista de acordo com a Lei 13.303/16</t>
  </si>
  <si>
    <t>Brasília/DF</t>
  </si>
  <si>
    <t>Denise Regina Struecker (DLC/CAJU)</t>
  </si>
  <si>
    <t>25 a 26/10</t>
  </si>
  <si>
    <t>XIII Congresso Nacional do Ministério Público de Contas</t>
  </si>
  <si>
    <t>Alexandre Wolniewicz (DPE/NIE), Celso Guerini (DPE/CPRO), Celso Ramires (DAF/CONT), Eduardo de Carvalho Rêgo (Auditora/SNI-ASS), Enio Luiz Alpini (DGCE/DEXP), Gissele Souza de Franceschi Nunes (DCG/CAAC), Guilherme Back Koerich (GAC/Wilson R. Wan Dall/SEGC), Luciano Opuski de Almeida (DMU/CODR/DIV 5), Luiz Carlos Uliano Bertoldi (DLC/CAJU/DIVI 4),Marco Aurélio Souza da Silva (Auditor/CMG-ASS), Marisaura Rebelatto dos Santos (GAC/Adircelio M F Junior/ASGC), Mirian Francisaca Alves Perez (DCE/CORA/DIVI 2), Roberto Fleischmann (DAE), Najla Saida Fain (DMU/CODR/DIVI 5), Neimar Paludo (GAP/APRE), Nevelis Scheffer Simão (DCE), Osvaldo Faria de Oliveira (GAP/ICON), Rosemari Machado (DAE/CAOP/DIVI 3), Sabrina Maddalozzo Privatto (DMU/CGEM/DIVI 3), Silvia Letticia Listoni (DRR/DAAD).</t>
  </si>
  <si>
    <t>Mês: Outubro / 2016</t>
  </si>
  <si>
    <t>Mês: Novembro / 2016</t>
  </si>
  <si>
    <t>04/11</t>
  </si>
  <si>
    <t>Jaraguá do Sul</t>
  </si>
  <si>
    <t>Alysson Mattje (DGPA/CENG) e Pedro Jorge R. de Oliveira (DLC/COSE/DIVI3)</t>
  </si>
  <si>
    <t>09 a 11/11</t>
  </si>
  <si>
    <t>2ª Reunião do GTCON e GTREL</t>
  </si>
  <si>
    <t>Alessandro de Oliveira (DCG/CAAC), Helio S. Antunes (DCE/CGES/DIVI 8), Moisés Heegen (DMU) e Ricardo José da Silva (DMU/COPR/DIVI 7)</t>
  </si>
  <si>
    <t>10 a 11/11</t>
  </si>
  <si>
    <t>Encontro Nacional de Inteligência Aplicada ao Controle Externo</t>
  </si>
  <si>
    <t>Alexandre Wolniewicz (DPE/NIE) e Nilson Zanatto (DPE/NIE)</t>
  </si>
  <si>
    <t>18/11</t>
  </si>
  <si>
    <t>Blumenau</t>
  </si>
  <si>
    <t>Alyssib Mattjie (DGPA/CENG) e Pedro Jorge Rocha de Oliveira (CLS/COSE/DIVI3)</t>
  </si>
  <si>
    <t>20 a 23/11</t>
  </si>
  <si>
    <t>9º Seminário Nacional Modernas Técnicas Rodoviárias</t>
  </si>
  <si>
    <t>Rodrigo Luz Glória (DLC/COSE/DIVI2), João Roberto de Souza Filho (DLC/COSE/DIVI/2) e Marivalda May M. Steiner (DLC/COSE/DIVI2)</t>
  </si>
  <si>
    <t>21 e 22/11</t>
  </si>
  <si>
    <t>IV Congresso Brasileiro das Estatais</t>
  </si>
  <si>
    <t>Ivanice K. Santos (DCE/CEST/DIVI5), Moacir B. Ribeiro  (DCE/CEST/DIVI6), Paulo João Bastos  (DCE/CEST), Sidnei Silva  (DCE/CEST/DIVI4), Thais P. Q. C. Pinto  (DCE/CEST/DIVI5)</t>
  </si>
  <si>
    <t>22 a 24/11</t>
  </si>
  <si>
    <t>V Encontro Nacional dos Tribunais de Contas</t>
  </si>
  <si>
    <t>Cons. Adircélio M. F. Jr, Cons. Luiz Eduardo Cherem, Cons. Wilson R. Wan Dall, Cons. Luiz Roberto Herbst, Cons. Herneus de Nadal, Gerson S. Sicca (Auditor/GSS) e Edson Biazussi (GAC/Wilson R. Wan Dall/AS)</t>
  </si>
  <si>
    <t>Nilsom Zanatto (DPE/NIE)</t>
  </si>
  <si>
    <t>28 a 30/11</t>
  </si>
  <si>
    <t>30º Congresso Brasileiro de Direito Administrativo</t>
  </si>
  <si>
    <t>Natal/RN</t>
  </si>
  <si>
    <t xml:space="preserve">Marisaura R. dos Santos (GAC/Adirecélio MFJ), Fabiana M. Pedro (DCE/CORA/DIVI3) e Miriam F. A. Perez (DCE/CORA/DIVI2).
</t>
  </si>
  <si>
    <t>30/11 a 02/12</t>
  </si>
  <si>
    <t>4º Congresso Brasileiro de Conselheiros de RPPS’s</t>
  </si>
  <si>
    <t xml:space="preserve">Jofre W. Valente (DCE/CCGES/DIVI8) e Neimar Paludo (GAP/APRE)
</t>
  </si>
  <si>
    <t>II Congresso Internacional de Controle e Políticas Públicas e 5ª Reunião Técnica/Rede Indicon</t>
  </si>
  <si>
    <t>Carlos Tramontin (DGCE), Juliana F. Cardoso (GAC/Adircélio M.F.J) e Marcelo B. da Costa (GAC/Adircélio M.F.J)</t>
  </si>
  <si>
    <t>2º Ciclo de Estudos Fazendários</t>
  </si>
  <si>
    <t>Moysés Hoegenn (DMU)</t>
  </si>
  <si>
    <t>Reunião com TCE/ES</t>
  </si>
  <si>
    <t>Vitória, ES</t>
  </si>
  <si>
    <t>Nilton Zanatto (DPE/NIE)</t>
  </si>
  <si>
    <t>12 e 13/12/2016</t>
  </si>
  <si>
    <t>Banco Interamericano de Desenvolvimento - BID</t>
  </si>
  <si>
    <t>Brasília, DF</t>
  </si>
  <si>
    <t>Leonir Santini (DAE/COAF) e Michelle Fernanda C. El Achkar (DAE/COAF)</t>
  </si>
  <si>
    <t>Mês: Dezembro / 2016</t>
  </si>
  <si>
    <t>Curso de Formação de novos AFCE - Etapa 01</t>
  </si>
  <si>
    <t>novos AFCE</t>
  </si>
  <si>
    <t>TCSC</t>
  </si>
  <si>
    <t>Alessandro Marcon de Souza, Alessandro Marinho de Albuquerque. Antonio Felipe Oliveira Rodrigues, Celio Hoepers, Cristiano Francis Matos de Macedo, Damiany da Fonseca, Daniel de Brito Moro, Debora Borim da Silva, Edipo Juventino da Siva, Gabriel Vicente Ferreira de Carvalho, Igor Guadagnin, Leandro Ricardo Suchecki Verner, Maira Luz Galdino, Marcos Quilante, Marcos Scherer Bastos, Matheus Lapolli Brighenti, Pablo Vinicius Neves Oliveira, Paulo Soto de Miranda, Paulo Vinícius Harada de Oliveira, Paulo Vinícius Neves Oliveira, Rafael Galvão de Souza, Renata Ligocki Pedro e Silvio Bhering Sallum.</t>
  </si>
  <si>
    <t>Nota: 108 cofee-brakes servidos nos dias 06 a 09, 12 e 13/12.</t>
  </si>
  <si>
    <t>36</t>
  </si>
  <si>
    <t>26</t>
  </si>
  <si>
    <t>COFFE BREAK</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</si>
</sst>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F800]dddd\,\ mmmm\ dd\,\ yyyy"/>
    <numFmt numFmtId="165" formatCode="d/m;@"/>
    <numFmt numFmtId="166" formatCode="&quot;R$&quot;\ #,##0.00;[Red]&quot;R$&quot;\ #,##0.00"/>
    <numFmt numFmtId="168" formatCode="dd/mm/yy;@"/>
  </numFmts>
  <fonts count="14"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sz val="9"/>
      <name val="Arial"/>
      <family val="2"/>
    </font>
    <font>
      <sz val="9"/>
      <color theme="1"/>
      <name val="Arial"/>
      <family val="2"/>
    </font>
    <font>
      <b/>
      <sz val="8"/>
      <color theme="1"/>
      <name val="Calibri"/>
      <family val="2"/>
      <scheme val="minor"/>
    </font>
    <font>
      <b/>
      <sz val="9"/>
      <name val="Arial"/>
      <family val="2"/>
    </font>
    <font>
      <b/>
      <sz val="11"/>
      <color theme="1"/>
      <name val="Calibri"/>
      <family val="2"/>
      <scheme val="minor"/>
    </font>
    <font>
      <sz val="11"/>
      <color theme="1"/>
      <name val="Calibri"/>
      <family val="2"/>
      <scheme val="minor"/>
    </font>
    <font>
      <sz val="9"/>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43" fontId="12" fillId="0" borderId="0" applyFont="0" applyFill="0" applyBorder="0" applyAlignment="0" applyProtection="0"/>
  </cellStyleXfs>
  <cellXfs count="132">
    <xf numFmtId="0" fontId="0" fillId="0" borderId="0" xfId="0"/>
    <xf numFmtId="0" fontId="0" fillId="3" borderId="0" xfId="0" applyFill="1" applyBorder="1"/>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2" fontId="7"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0" borderId="9" xfId="0" applyFont="1" applyBorder="1" applyAlignment="1">
      <alignment horizontal="center" vertical="center" wrapText="1"/>
    </xf>
    <xf numFmtId="2" fontId="8" fillId="3" borderId="9" xfId="0" applyNumberFormat="1" applyFont="1" applyFill="1" applyBorder="1" applyAlignment="1">
      <alignment horizontal="center" vertical="center" wrapText="1"/>
    </xf>
    <xf numFmtId="4" fontId="8" fillId="3" borderId="9" xfId="0" applyNumberFormat="1"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3" fontId="6" fillId="6" borderId="1" xfId="0" applyNumberFormat="1" applyFont="1" applyFill="1" applyBorder="1" applyAlignment="1">
      <alignment horizontal="center" vertical="center" wrapText="1"/>
    </xf>
    <xf numFmtId="164" fontId="0" fillId="3" borderId="0" xfId="0" applyNumberFormat="1" applyFill="1" applyBorder="1"/>
    <xf numFmtId="3" fontId="6" fillId="6" borderId="1" xfId="0" applyNumberFormat="1" applyFont="1" applyFill="1" applyBorder="1" applyAlignment="1">
      <alignment horizontal="left" vertical="center" wrapText="1" indent="3"/>
    </xf>
    <xf numFmtId="0" fontId="7" fillId="3" borderId="6"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wrapText="1"/>
    </xf>
    <xf numFmtId="3" fontId="6" fillId="6" borderId="6" xfId="0"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0" fillId="3" borderId="0" xfId="0" applyFont="1" applyFill="1" applyBorder="1" applyAlignment="1">
      <alignment vertical="top"/>
    </xf>
    <xf numFmtId="4" fontId="6" fillId="7" borderId="1" xfId="0" applyNumberFormat="1" applyFont="1" applyFill="1" applyBorder="1" applyAlignment="1">
      <alignment horizontal="center" vertical="center" wrapText="1"/>
    </xf>
    <xf numFmtId="0" fontId="6" fillId="7"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3" borderId="0" xfId="0" applyFont="1" applyFill="1" applyBorder="1"/>
    <xf numFmtId="0" fontId="6" fillId="7" borderId="1" xfId="0" applyNumberFormat="1"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2" fontId="0" fillId="3" borderId="0" xfId="0" applyNumberFormat="1" applyFill="1" applyBorder="1"/>
    <xf numFmtId="0" fontId="3" fillId="5"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8" fillId="3" borderId="9" xfId="0" applyNumberFormat="1" applyFont="1" applyFill="1" applyBorder="1" applyAlignment="1">
      <alignment horizontal="center" vertical="center"/>
    </xf>
    <xf numFmtId="0" fontId="8" fillId="3" borderId="9" xfId="0"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2" fontId="6" fillId="7" borderId="1" xfId="0" applyNumberFormat="1" applyFont="1" applyFill="1" applyBorder="1" applyAlignment="1">
      <alignment horizontal="center" vertical="center" wrapText="1"/>
    </xf>
    <xf numFmtId="2" fontId="0" fillId="3" borderId="0" xfId="0" applyNumberFormat="1" applyFont="1" applyFill="1" applyBorder="1"/>
    <xf numFmtId="0" fontId="0" fillId="3" borderId="0" xfId="0" applyFont="1" applyFill="1" applyBorder="1"/>
    <xf numFmtId="43" fontId="6" fillId="7"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4" fontId="0" fillId="3" borderId="0" xfId="0" applyNumberFormat="1" applyFont="1" applyFill="1" applyBorder="1"/>
    <xf numFmtId="0" fontId="3" fillId="5"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4" fontId="7" fillId="3"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14" fontId="8" fillId="3" borderId="4" xfId="0" applyNumberFormat="1" applyFont="1" applyFill="1" applyBorder="1" applyAlignment="1">
      <alignment horizontal="left" vertical="top" wrapText="1"/>
    </xf>
    <xf numFmtId="0" fontId="8" fillId="3" borderId="9" xfId="0" applyFont="1" applyFill="1" applyBorder="1" applyAlignment="1">
      <alignment horizontal="center" vertical="center"/>
    </xf>
    <xf numFmtId="164" fontId="0" fillId="0" borderId="2" xfId="0" applyNumberFormat="1" applyFont="1" applyBorder="1" applyAlignment="1"/>
    <xf numFmtId="3" fontId="6" fillId="7" borderId="1" xfId="0" applyNumberFormat="1" applyFont="1" applyFill="1" applyBorder="1" applyAlignment="1">
      <alignment horizontal="center" vertical="center" wrapText="1"/>
    </xf>
    <xf numFmtId="0" fontId="5" fillId="0" borderId="7" xfId="0" applyFont="1" applyBorder="1" applyAlignment="1">
      <alignment horizontal="left" vertical="center"/>
    </xf>
    <xf numFmtId="0" fontId="2" fillId="2"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3" fillId="5" borderId="6" xfId="0" applyFont="1" applyFill="1" applyBorder="1" applyAlignment="1">
      <alignment horizontal="center" vertical="center" wrapText="1"/>
    </xf>
    <xf numFmtId="14" fontId="7" fillId="3" borderId="4" xfId="0" applyNumberFormat="1" applyFont="1" applyFill="1" applyBorder="1" applyAlignment="1">
      <alignment horizontal="left" vertical="top" wrapText="1"/>
    </xf>
    <xf numFmtId="14" fontId="7" fillId="3" borderId="2" xfId="0" applyNumberFormat="1"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2" fontId="8" fillId="3" borderId="8" xfId="0" applyNumberFormat="1" applyFont="1" applyFill="1" applyBorder="1" applyAlignment="1">
      <alignment horizontal="left" vertical="top" wrapText="1"/>
    </xf>
    <xf numFmtId="2" fontId="8" fillId="3" borderId="9" xfId="0" applyNumberFormat="1"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5" xfId="0" applyFont="1" applyFill="1" applyBorder="1" applyAlignment="1">
      <alignment horizontal="left" vertical="top" wrapText="1"/>
    </xf>
    <xf numFmtId="164" fontId="8" fillId="3" borderId="4" xfId="0" applyNumberFormat="1" applyFont="1" applyFill="1" applyBorder="1" applyAlignment="1">
      <alignment horizontal="center" vertical="top"/>
    </xf>
    <xf numFmtId="164" fontId="8" fillId="3" borderId="2" xfId="0" applyNumberFormat="1" applyFont="1" applyFill="1" applyBorder="1" applyAlignment="1">
      <alignment horizontal="center" vertical="top"/>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6" fillId="7" borderId="6"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5" xfId="0" applyFont="1" applyFill="1" applyBorder="1" applyAlignment="1">
      <alignment horizontal="center" vertical="center"/>
    </xf>
    <xf numFmtId="49" fontId="7" fillId="3" borderId="4"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165" fontId="7" fillId="3" borderId="8" xfId="0" applyNumberFormat="1"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6"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5" xfId="0" applyFont="1" applyFill="1" applyBorder="1" applyAlignment="1">
      <alignment horizontal="left" vertical="center" wrapText="1"/>
    </xf>
    <xf numFmtId="165" fontId="7" fillId="3" borderId="4" xfId="0" applyNumberFormat="1" applyFont="1" applyFill="1" applyBorder="1" applyAlignment="1">
      <alignment horizontal="center" vertical="center" wrapText="1"/>
    </xf>
    <xf numFmtId="165" fontId="7" fillId="3" borderId="2" xfId="0" applyNumberFormat="1"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164" fontId="7" fillId="3" borderId="2"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6" xfId="0" applyFont="1" applyFill="1" applyBorder="1" applyAlignment="1">
      <alignment vertical="center" wrapText="1"/>
    </xf>
    <xf numFmtId="0" fontId="8" fillId="3" borderId="3" xfId="0" applyFont="1" applyFill="1" applyBorder="1" applyAlignment="1">
      <alignment vertical="center" wrapText="1"/>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0" fontId="1" fillId="4" borderId="0" xfId="0" applyFont="1" applyFill="1" applyBorder="1" applyAlignment="1">
      <alignment horizontal="center" vertical="center"/>
    </xf>
    <xf numFmtId="0" fontId="13" fillId="0" borderId="9" xfId="0" applyFont="1" applyBorder="1"/>
    <xf numFmtId="4" fontId="7" fillId="3" borderId="6" xfId="0" applyNumberFormat="1" applyFont="1" applyFill="1" applyBorder="1" applyAlignment="1">
      <alignment horizontal="left" vertical="center" wrapText="1"/>
    </xf>
    <xf numFmtId="4" fontId="7" fillId="3" borderId="3" xfId="0" applyNumberFormat="1" applyFont="1" applyFill="1" applyBorder="1" applyAlignment="1">
      <alignment horizontal="left" vertical="center" wrapText="1"/>
    </xf>
    <xf numFmtId="4" fontId="7" fillId="3" borderId="5" xfId="0" applyNumberFormat="1" applyFont="1" applyFill="1" applyBorder="1" applyAlignment="1">
      <alignment horizontal="left" vertical="center" wrapText="1"/>
    </xf>
    <xf numFmtId="0" fontId="7" fillId="3" borderId="6"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5" xfId="0" applyFont="1" applyFill="1" applyBorder="1" applyAlignment="1">
      <alignment horizontal="left" vertical="top" wrapText="1"/>
    </xf>
    <xf numFmtId="0" fontId="8" fillId="3" borderId="6" xfId="0" applyFont="1" applyFill="1" applyBorder="1" applyAlignment="1">
      <alignment horizontal="right" vertical="top" wrapText="1"/>
    </xf>
    <xf numFmtId="0" fontId="8" fillId="3" borderId="3" xfId="0" applyFont="1" applyFill="1" applyBorder="1" applyAlignment="1">
      <alignment horizontal="right" vertical="top" wrapText="1"/>
    </xf>
    <xf numFmtId="0" fontId="8" fillId="3" borderId="5" xfId="0" applyFont="1" applyFill="1" applyBorder="1" applyAlignment="1">
      <alignment horizontal="right" vertical="top" wrapText="1"/>
    </xf>
    <xf numFmtId="168" fontId="8" fillId="3" borderId="4" xfId="0" applyNumberFormat="1" applyFont="1" applyFill="1" applyBorder="1" applyAlignment="1">
      <alignment horizontal="center" vertical="top"/>
    </xf>
    <xf numFmtId="168" fontId="8" fillId="3" borderId="2" xfId="0" applyNumberFormat="1" applyFont="1" applyFill="1" applyBorder="1" applyAlignment="1">
      <alignment horizontal="center" vertical="top"/>
    </xf>
    <xf numFmtId="168" fontId="8" fillId="3" borderId="11" xfId="0" applyNumberFormat="1" applyFont="1" applyFill="1" applyBorder="1" applyAlignment="1">
      <alignment horizontal="center" vertical="top"/>
    </xf>
    <xf numFmtId="0" fontId="8" fillId="3" borderId="8" xfId="0" applyFont="1" applyFill="1" applyBorder="1" applyAlignment="1">
      <alignment horizontal="center" vertical="top" wrapText="1"/>
    </xf>
    <xf numFmtId="0" fontId="8" fillId="3" borderId="12" xfId="0" applyFont="1" applyFill="1" applyBorder="1" applyAlignment="1">
      <alignment horizontal="center" vertical="top" wrapText="1"/>
    </xf>
    <xf numFmtId="0" fontId="8" fillId="3" borderId="9" xfId="0" applyFont="1" applyFill="1" applyBorder="1" applyAlignment="1">
      <alignment horizontal="center" vertical="top"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2"/>
  <sheetViews>
    <sheetView tabSelected="1" topLeftCell="A185" zoomScale="80" zoomScaleNormal="80" workbookViewId="0">
      <selection activeCell="E208" sqref="E208"/>
    </sheetView>
  </sheetViews>
  <sheetFormatPr defaultRowHeight="15" x14ac:dyDescent="0.25"/>
  <cols>
    <col min="1" max="1" width="18.4257812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3.5703125" bestFit="1" customWidth="1"/>
    <col min="12" max="12" width="12.7109375" customWidth="1"/>
    <col min="13" max="13" width="11" customWidth="1"/>
    <col min="14" max="14" width="18.140625" customWidth="1"/>
  </cols>
  <sheetData>
    <row r="1" spans="1:14" ht="30" customHeight="1" x14ac:dyDescent="0.25">
      <c r="A1" s="115" t="s">
        <v>7</v>
      </c>
      <c r="B1" s="115"/>
      <c r="C1" s="115"/>
      <c r="D1" s="115"/>
      <c r="E1" s="115"/>
      <c r="F1" s="115"/>
      <c r="G1" s="115"/>
      <c r="H1" s="115"/>
      <c r="I1" s="115"/>
      <c r="J1" s="115"/>
      <c r="K1" s="115"/>
      <c r="L1" s="115"/>
      <c r="M1" s="115"/>
      <c r="N1" s="115"/>
    </row>
    <row r="2" spans="1:14" s="1" customFormat="1" ht="21.75" customHeight="1" x14ac:dyDescent="0.25">
      <c r="A2" s="62" t="s">
        <v>23</v>
      </c>
      <c r="B2" s="62"/>
      <c r="C2" s="62"/>
      <c r="D2" s="62"/>
      <c r="E2" s="62"/>
      <c r="F2" s="62"/>
      <c r="G2" s="62"/>
      <c r="H2" s="62"/>
      <c r="I2" s="62"/>
      <c r="J2" s="62"/>
      <c r="K2" s="62"/>
      <c r="L2" s="62"/>
      <c r="M2" s="62"/>
      <c r="N2" s="62"/>
    </row>
    <row r="3" spans="1:14" s="1" customFormat="1" ht="21.75" customHeight="1" x14ac:dyDescent="0.25">
      <c r="A3" s="63" t="s">
        <v>0</v>
      </c>
      <c r="B3" s="64" t="s">
        <v>1</v>
      </c>
      <c r="C3" s="65" t="s">
        <v>2</v>
      </c>
      <c r="D3" s="63" t="s">
        <v>3</v>
      </c>
      <c r="E3" s="63" t="s">
        <v>4</v>
      </c>
      <c r="F3" s="63" t="s">
        <v>5</v>
      </c>
      <c r="G3" s="66" t="s">
        <v>8</v>
      </c>
      <c r="H3" s="66"/>
      <c r="I3" s="66"/>
      <c r="J3" s="66"/>
      <c r="K3" s="66"/>
      <c r="L3" s="66"/>
      <c r="M3" s="63" t="s">
        <v>6</v>
      </c>
      <c r="N3" s="67" t="s">
        <v>9</v>
      </c>
    </row>
    <row r="4" spans="1:14" s="1" customFormat="1" ht="23.25" customHeight="1" x14ac:dyDescent="0.25">
      <c r="A4" s="63"/>
      <c r="B4" s="64"/>
      <c r="C4" s="65"/>
      <c r="D4" s="63"/>
      <c r="E4" s="63"/>
      <c r="F4" s="63"/>
      <c r="G4" s="2" t="s">
        <v>10</v>
      </c>
      <c r="H4" s="2" t="s">
        <v>11</v>
      </c>
      <c r="I4" s="2" t="s">
        <v>12</v>
      </c>
      <c r="J4" s="2" t="s">
        <v>13</v>
      </c>
      <c r="K4" s="2" t="s">
        <v>14</v>
      </c>
      <c r="L4" s="2" t="s">
        <v>15</v>
      </c>
      <c r="M4" s="63"/>
      <c r="N4" s="67"/>
    </row>
    <row r="5" spans="1:14" s="1" customFormat="1" ht="24.75" customHeight="1" x14ac:dyDescent="0.25">
      <c r="A5" s="104" t="s">
        <v>25</v>
      </c>
      <c r="B5" s="106" t="s">
        <v>26</v>
      </c>
      <c r="C5" s="4" t="s">
        <v>16</v>
      </c>
      <c r="D5" s="5" t="s">
        <v>17</v>
      </c>
      <c r="E5" s="5" t="s">
        <v>18</v>
      </c>
      <c r="F5" s="4" t="s">
        <v>19</v>
      </c>
      <c r="G5" s="6">
        <v>0</v>
      </c>
      <c r="H5" s="6">
        <v>0</v>
      </c>
      <c r="I5" s="6">
        <v>0</v>
      </c>
      <c r="J5" s="6">
        <v>10920</v>
      </c>
      <c r="K5" s="7">
        <v>3640</v>
      </c>
      <c r="L5" s="7">
        <v>10920</v>
      </c>
      <c r="M5" s="8">
        <v>30</v>
      </c>
      <c r="N5" s="18">
        <v>3</v>
      </c>
    </row>
    <row r="6" spans="1:14" s="1" customFormat="1" ht="28.5" customHeight="1" x14ac:dyDescent="0.25">
      <c r="A6" s="105"/>
      <c r="B6" s="107"/>
      <c r="C6" s="72" t="s">
        <v>27</v>
      </c>
      <c r="D6" s="73"/>
      <c r="E6" s="73"/>
      <c r="F6" s="73"/>
      <c r="G6" s="73"/>
      <c r="H6" s="73"/>
      <c r="I6" s="73"/>
      <c r="J6" s="73"/>
      <c r="K6" s="73"/>
      <c r="L6" s="73"/>
      <c r="M6" s="73"/>
      <c r="N6" s="73"/>
    </row>
    <row r="7" spans="1:14" s="1" customFormat="1" ht="24.75" customHeight="1" x14ac:dyDescent="0.25">
      <c r="A7" s="104" t="s">
        <v>28</v>
      </c>
      <c r="B7" s="108" t="s">
        <v>29</v>
      </c>
      <c r="C7" s="9" t="s">
        <v>16</v>
      </c>
      <c r="D7" s="10" t="s">
        <v>17</v>
      </c>
      <c r="E7" s="9" t="s">
        <v>18</v>
      </c>
      <c r="F7" s="9" t="s">
        <v>21</v>
      </c>
      <c r="G7" s="11">
        <v>0</v>
      </c>
      <c r="H7" s="11">
        <v>1785</v>
      </c>
      <c r="I7" s="11">
        <v>6424</v>
      </c>
      <c r="J7" s="12">
        <v>0</v>
      </c>
      <c r="K7" s="12">
        <v>4104.5</v>
      </c>
      <c r="L7" s="12">
        <v>8209</v>
      </c>
      <c r="M7" s="8">
        <v>30</v>
      </c>
      <c r="N7" s="20">
        <v>2</v>
      </c>
    </row>
    <row r="8" spans="1:14" s="1" customFormat="1" ht="21.75" customHeight="1" x14ac:dyDescent="0.25">
      <c r="A8" s="105"/>
      <c r="B8" s="109"/>
      <c r="C8" s="110" t="s">
        <v>30</v>
      </c>
      <c r="D8" s="111"/>
      <c r="E8" s="111"/>
      <c r="F8" s="111"/>
      <c r="G8" s="111"/>
      <c r="H8" s="111"/>
      <c r="I8" s="111"/>
      <c r="J8" s="111"/>
      <c r="K8" s="111"/>
      <c r="L8" s="111"/>
      <c r="M8" s="111"/>
      <c r="N8" s="111"/>
    </row>
    <row r="9" spans="1:14" ht="24.75" customHeight="1" x14ac:dyDescent="0.25">
      <c r="A9" s="112" t="s">
        <v>20</v>
      </c>
      <c r="B9" s="113"/>
      <c r="C9" s="113"/>
      <c r="D9" s="113"/>
      <c r="E9" s="113"/>
      <c r="F9" s="114"/>
      <c r="G9" s="13">
        <v>0</v>
      </c>
      <c r="H9" s="13">
        <f>SUM(H7,H5)</f>
        <v>1785</v>
      </c>
      <c r="I9" s="13">
        <f t="shared" ref="I9:N9" si="0">SUM(I7,I5)</f>
        <v>6424</v>
      </c>
      <c r="J9" s="13">
        <f t="shared" si="0"/>
        <v>10920</v>
      </c>
      <c r="K9" s="13">
        <v>3825</v>
      </c>
      <c r="L9" s="13">
        <f t="shared" si="0"/>
        <v>19129</v>
      </c>
      <c r="M9" s="14">
        <f t="shared" si="0"/>
        <v>60</v>
      </c>
      <c r="N9" s="19">
        <f t="shared" si="0"/>
        <v>5</v>
      </c>
    </row>
    <row r="10" spans="1:14" s="1" customFormat="1" ht="24.75" customHeight="1" x14ac:dyDescent="0.25">
      <c r="A10" s="62" t="s">
        <v>24</v>
      </c>
      <c r="B10" s="62"/>
      <c r="C10" s="62"/>
      <c r="D10" s="62"/>
      <c r="E10" s="62"/>
      <c r="F10" s="62"/>
      <c r="G10" s="62"/>
      <c r="H10" s="62"/>
      <c r="I10" s="62"/>
      <c r="J10" s="62"/>
      <c r="K10" s="62"/>
      <c r="L10" s="62"/>
      <c r="M10" s="62"/>
      <c r="N10" s="62"/>
    </row>
    <row r="11" spans="1:14" s="1" customFormat="1" ht="24.75" customHeight="1" x14ac:dyDescent="0.25">
      <c r="A11" s="63" t="s">
        <v>0</v>
      </c>
      <c r="B11" s="64" t="s">
        <v>1</v>
      </c>
      <c r="C11" s="65" t="s">
        <v>2</v>
      </c>
      <c r="D11" s="63" t="s">
        <v>3</v>
      </c>
      <c r="E11" s="63" t="s">
        <v>4</v>
      </c>
      <c r="F11" s="63" t="s">
        <v>5</v>
      </c>
      <c r="G11" s="66" t="s">
        <v>8</v>
      </c>
      <c r="H11" s="66"/>
      <c r="I11" s="66"/>
      <c r="J11" s="66"/>
      <c r="K11" s="66"/>
      <c r="L11" s="66"/>
      <c r="M11" s="63" t="s">
        <v>6</v>
      </c>
      <c r="N11" s="67" t="s">
        <v>9</v>
      </c>
    </row>
    <row r="12" spans="1:14" s="1" customFormat="1" ht="24.75" customHeight="1" x14ac:dyDescent="0.25">
      <c r="A12" s="63"/>
      <c r="B12" s="64"/>
      <c r="C12" s="65"/>
      <c r="D12" s="63"/>
      <c r="E12" s="63"/>
      <c r="F12" s="63"/>
      <c r="G12" s="3" t="s">
        <v>10</v>
      </c>
      <c r="H12" s="3" t="s">
        <v>11</v>
      </c>
      <c r="I12" s="3" t="s">
        <v>12</v>
      </c>
      <c r="J12" s="3" t="s">
        <v>13</v>
      </c>
      <c r="K12" s="3" t="s">
        <v>14</v>
      </c>
      <c r="L12" s="3" t="s">
        <v>15</v>
      </c>
      <c r="M12" s="63"/>
      <c r="N12" s="67"/>
    </row>
    <row r="13" spans="1:14" s="15" customFormat="1" ht="19.5" customHeight="1" x14ac:dyDescent="0.25">
      <c r="A13" s="104" t="s">
        <v>31</v>
      </c>
      <c r="B13" s="106" t="s">
        <v>32</v>
      </c>
      <c r="C13" s="4" t="s">
        <v>16</v>
      </c>
      <c r="D13" s="5" t="s">
        <v>17</v>
      </c>
      <c r="E13" s="5" t="s">
        <v>33</v>
      </c>
      <c r="F13" s="4" t="s">
        <v>19</v>
      </c>
      <c r="G13" s="6">
        <v>0</v>
      </c>
      <c r="H13" s="6">
        <v>0</v>
      </c>
      <c r="I13" s="6">
        <v>0</v>
      </c>
      <c r="J13" s="7">
        <v>656</v>
      </c>
      <c r="K13" s="7">
        <v>656</v>
      </c>
      <c r="L13" s="7">
        <v>656</v>
      </c>
      <c r="M13" s="8">
        <v>16</v>
      </c>
      <c r="N13" s="17">
        <v>1</v>
      </c>
    </row>
    <row r="14" spans="1:14" s="1" customFormat="1" ht="19.5" customHeight="1" x14ac:dyDescent="0.25">
      <c r="A14" s="105"/>
      <c r="B14" s="107"/>
      <c r="C14" s="72" t="s">
        <v>34</v>
      </c>
      <c r="D14" s="73"/>
      <c r="E14" s="73"/>
      <c r="F14" s="73"/>
      <c r="G14" s="73"/>
      <c r="H14" s="73"/>
      <c r="I14" s="73"/>
      <c r="J14" s="73"/>
      <c r="K14" s="73"/>
      <c r="L14" s="73"/>
      <c r="M14" s="73"/>
      <c r="N14" s="73"/>
    </row>
    <row r="15" spans="1:14" s="1" customFormat="1" ht="15" customHeight="1" x14ac:dyDescent="0.25">
      <c r="A15" s="104">
        <v>42450</v>
      </c>
      <c r="B15" s="106" t="s">
        <v>35</v>
      </c>
      <c r="C15" s="4" t="s">
        <v>16</v>
      </c>
      <c r="D15" s="5" t="s">
        <v>36</v>
      </c>
      <c r="E15" s="5" t="s">
        <v>18</v>
      </c>
      <c r="F15" s="4" t="s">
        <v>37</v>
      </c>
      <c r="G15" s="6">
        <v>0</v>
      </c>
      <c r="H15" s="6">
        <v>0</v>
      </c>
      <c r="I15" s="7">
        <v>876</v>
      </c>
      <c r="J15" s="6">
        <v>0</v>
      </c>
      <c r="K15" s="7">
        <v>876</v>
      </c>
      <c r="L15" s="7">
        <v>876</v>
      </c>
      <c r="M15" s="8">
        <v>8</v>
      </c>
      <c r="N15" s="18">
        <v>1</v>
      </c>
    </row>
    <row r="16" spans="1:14" s="1" customFormat="1" ht="15" customHeight="1" x14ac:dyDescent="0.25">
      <c r="A16" s="105"/>
      <c r="B16" s="107"/>
      <c r="C16" s="72" t="s">
        <v>38</v>
      </c>
      <c r="D16" s="73"/>
      <c r="E16" s="73"/>
      <c r="F16" s="73"/>
      <c r="G16" s="73"/>
      <c r="H16" s="73"/>
      <c r="I16" s="73"/>
      <c r="J16" s="73"/>
      <c r="K16" s="73"/>
      <c r="L16" s="73"/>
      <c r="M16" s="73"/>
      <c r="N16" s="73"/>
    </row>
    <row r="17" spans="1:18" s="1" customFormat="1" ht="15" customHeight="1" x14ac:dyDescent="0.25">
      <c r="A17" s="104" t="s">
        <v>39</v>
      </c>
      <c r="B17" s="106" t="s">
        <v>40</v>
      </c>
      <c r="C17" s="4" t="s">
        <v>16</v>
      </c>
      <c r="D17" s="5" t="s">
        <v>17</v>
      </c>
      <c r="E17" s="5" t="s">
        <v>18</v>
      </c>
      <c r="F17" s="4" t="s">
        <v>41</v>
      </c>
      <c r="G17" s="6">
        <v>0</v>
      </c>
      <c r="H17" s="7">
        <v>1737.21</v>
      </c>
      <c r="I17" s="7">
        <v>1460</v>
      </c>
      <c r="J17" s="7">
        <v>162</v>
      </c>
      <c r="K17" s="7">
        <v>3359.21</v>
      </c>
      <c r="L17" s="7">
        <v>3359.21</v>
      </c>
      <c r="M17" s="8">
        <v>40</v>
      </c>
      <c r="N17" s="18">
        <v>1</v>
      </c>
    </row>
    <row r="18" spans="1:18" s="1" customFormat="1" ht="28.5" customHeight="1" x14ac:dyDescent="0.25">
      <c r="A18" s="105"/>
      <c r="B18" s="107"/>
      <c r="C18" s="72" t="s">
        <v>42</v>
      </c>
      <c r="D18" s="73"/>
      <c r="E18" s="73"/>
      <c r="F18" s="73"/>
      <c r="G18" s="73"/>
      <c r="H18" s="73"/>
      <c r="I18" s="73"/>
      <c r="J18" s="73"/>
      <c r="K18" s="73"/>
      <c r="L18" s="73"/>
      <c r="M18" s="73"/>
      <c r="N18" s="73"/>
    </row>
    <row r="19" spans="1:18" s="1" customFormat="1" ht="15" customHeight="1" x14ac:dyDescent="0.25">
      <c r="A19" s="104" t="s">
        <v>43</v>
      </c>
      <c r="B19" s="106" t="s">
        <v>44</v>
      </c>
      <c r="C19" s="4" t="s">
        <v>16</v>
      </c>
      <c r="D19" s="5" t="s">
        <v>17</v>
      </c>
      <c r="E19" s="5" t="s">
        <v>18</v>
      </c>
      <c r="F19" s="4" t="s">
        <v>45</v>
      </c>
      <c r="G19" s="6">
        <v>0</v>
      </c>
      <c r="H19" s="7">
        <v>2119.8000000000002</v>
      </c>
      <c r="I19" s="7">
        <v>3504</v>
      </c>
      <c r="J19" s="7">
        <v>5500</v>
      </c>
      <c r="K19" s="7">
        <v>5561.9</v>
      </c>
      <c r="L19" s="7">
        <v>11123.8</v>
      </c>
      <c r="M19" s="8">
        <v>12</v>
      </c>
      <c r="N19" s="18">
        <v>2</v>
      </c>
    </row>
    <row r="20" spans="1:18" s="1" customFormat="1" ht="15" customHeight="1" x14ac:dyDescent="0.25">
      <c r="A20" s="105"/>
      <c r="B20" s="107"/>
      <c r="C20" s="72" t="s">
        <v>46</v>
      </c>
      <c r="D20" s="73"/>
      <c r="E20" s="73"/>
      <c r="F20" s="73"/>
      <c r="G20" s="73"/>
      <c r="H20" s="73"/>
      <c r="I20" s="73"/>
      <c r="J20" s="73"/>
      <c r="K20" s="73"/>
      <c r="L20" s="73"/>
      <c r="M20" s="73"/>
      <c r="N20" s="73"/>
    </row>
    <row r="21" spans="1:18" s="1" customFormat="1" x14ac:dyDescent="0.25">
      <c r="A21" s="104" t="s">
        <v>47</v>
      </c>
      <c r="B21" s="106" t="s">
        <v>48</v>
      </c>
      <c r="C21" s="4" t="s">
        <v>16</v>
      </c>
      <c r="D21" s="5" t="s">
        <v>17</v>
      </c>
      <c r="E21" s="5" t="s">
        <v>18</v>
      </c>
      <c r="F21" s="4" t="s">
        <v>37</v>
      </c>
      <c r="G21" s="6">
        <v>0</v>
      </c>
      <c r="H21" s="6">
        <v>0</v>
      </c>
      <c r="I21" s="7">
        <v>1460</v>
      </c>
      <c r="J21" s="7">
        <v>2250</v>
      </c>
      <c r="K21" s="7">
        <v>3710</v>
      </c>
      <c r="L21" s="7">
        <v>3710</v>
      </c>
      <c r="M21" s="8">
        <v>16</v>
      </c>
      <c r="N21" s="18">
        <v>1</v>
      </c>
    </row>
    <row r="22" spans="1:18" s="1" customFormat="1" ht="15" customHeight="1" x14ac:dyDescent="0.25">
      <c r="A22" s="105"/>
      <c r="B22" s="107"/>
      <c r="C22" s="72" t="s">
        <v>49</v>
      </c>
      <c r="D22" s="73"/>
      <c r="E22" s="73"/>
      <c r="F22" s="73"/>
      <c r="G22" s="73"/>
      <c r="H22" s="73"/>
      <c r="I22" s="73"/>
      <c r="J22" s="73"/>
      <c r="K22" s="73"/>
      <c r="L22" s="73"/>
      <c r="M22" s="73"/>
      <c r="N22" s="73"/>
    </row>
    <row r="23" spans="1:18" ht="24.75" customHeight="1" x14ac:dyDescent="0.25">
      <c r="A23" s="112" t="s">
        <v>20</v>
      </c>
      <c r="B23" s="113"/>
      <c r="C23" s="113"/>
      <c r="D23" s="113"/>
      <c r="E23" s="113"/>
      <c r="F23" s="114"/>
      <c r="G23" s="13">
        <v>0</v>
      </c>
      <c r="H23" s="13">
        <f>SUM(H21,H19,H17,H15,H13)</f>
        <v>3857.01</v>
      </c>
      <c r="I23" s="13">
        <f t="shared" ref="I23:N23" si="1">SUM(I21,I19,I17,I15,I13)</f>
        <v>7300</v>
      </c>
      <c r="J23" s="13">
        <f t="shared" si="1"/>
        <v>8568</v>
      </c>
      <c r="K23" s="13">
        <f>L23/N23</f>
        <v>3287.5016666666666</v>
      </c>
      <c r="L23" s="13">
        <f t="shared" si="1"/>
        <v>19725.009999999998</v>
      </c>
      <c r="M23" s="16">
        <f t="shared" si="1"/>
        <v>92</v>
      </c>
      <c r="N23" s="19">
        <f t="shared" si="1"/>
        <v>6</v>
      </c>
    </row>
    <row r="24" spans="1:18" s="1" customFormat="1" ht="24.75" customHeight="1" x14ac:dyDescent="0.25">
      <c r="A24" s="62" t="s">
        <v>50</v>
      </c>
      <c r="B24" s="62"/>
      <c r="C24" s="62"/>
      <c r="D24" s="62"/>
      <c r="E24" s="62"/>
      <c r="F24" s="62"/>
      <c r="G24" s="62"/>
      <c r="H24" s="62"/>
      <c r="I24" s="62"/>
      <c r="J24" s="62"/>
      <c r="K24" s="62"/>
      <c r="L24" s="62"/>
      <c r="M24" s="62"/>
      <c r="N24" s="62"/>
    </row>
    <row r="25" spans="1:18" s="1" customFormat="1" ht="24.75" customHeight="1" x14ac:dyDescent="0.25">
      <c r="A25" s="63" t="s">
        <v>0</v>
      </c>
      <c r="B25" s="64" t="s">
        <v>1</v>
      </c>
      <c r="C25" s="65" t="s">
        <v>2</v>
      </c>
      <c r="D25" s="63" t="s">
        <v>3</v>
      </c>
      <c r="E25" s="63" t="s">
        <v>4</v>
      </c>
      <c r="F25" s="63" t="s">
        <v>5</v>
      </c>
      <c r="G25" s="66" t="s">
        <v>8</v>
      </c>
      <c r="H25" s="66"/>
      <c r="I25" s="66"/>
      <c r="J25" s="66"/>
      <c r="K25" s="66"/>
      <c r="L25" s="66"/>
      <c r="M25" s="63" t="s">
        <v>6</v>
      </c>
      <c r="N25" s="67" t="s">
        <v>9</v>
      </c>
    </row>
    <row r="26" spans="1:18" s="1" customFormat="1" ht="24.75" customHeight="1" x14ac:dyDescent="0.25">
      <c r="A26" s="63"/>
      <c r="B26" s="64"/>
      <c r="C26" s="65"/>
      <c r="D26" s="63"/>
      <c r="E26" s="63"/>
      <c r="F26" s="63"/>
      <c r="G26" s="21" t="s">
        <v>10</v>
      </c>
      <c r="H26" s="21" t="s">
        <v>11</v>
      </c>
      <c r="I26" s="21" t="s">
        <v>12</v>
      </c>
      <c r="J26" s="21" t="s">
        <v>13</v>
      </c>
      <c r="K26" s="21" t="s">
        <v>14</v>
      </c>
      <c r="L26" s="21" t="s">
        <v>15</v>
      </c>
      <c r="M26" s="63"/>
      <c r="N26" s="67"/>
    </row>
    <row r="27" spans="1:18" s="1" customFormat="1" x14ac:dyDescent="0.25">
      <c r="A27" s="104" t="s">
        <v>51</v>
      </c>
      <c r="B27" s="106" t="s">
        <v>52</v>
      </c>
      <c r="C27" s="4" t="s">
        <v>53</v>
      </c>
      <c r="D27" s="5" t="s">
        <v>17</v>
      </c>
      <c r="E27" s="5" t="s">
        <v>18</v>
      </c>
      <c r="F27" s="4" t="s">
        <v>54</v>
      </c>
      <c r="G27" s="6">
        <v>0</v>
      </c>
      <c r="H27" s="7">
        <v>0</v>
      </c>
      <c r="I27" s="7">
        <v>1224</v>
      </c>
      <c r="J27" s="7">
        <v>0</v>
      </c>
      <c r="K27" s="7">
        <f>L27/N27</f>
        <v>612</v>
      </c>
      <c r="L27" s="7">
        <f>SUM(G27:J27)</f>
        <v>1224</v>
      </c>
      <c r="M27" s="8">
        <v>12</v>
      </c>
      <c r="N27" s="18">
        <v>2</v>
      </c>
    </row>
    <row r="28" spans="1:18" s="1" customFormat="1" ht="22.5" customHeight="1" x14ac:dyDescent="0.25">
      <c r="A28" s="105"/>
      <c r="B28" s="107"/>
      <c r="C28" s="72" t="s">
        <v>55</v>
      </c>
      <c r="D28" s="73"/>
      <c r="E28" s="73"/>
      <c r="F28" s="73"/>
      <c r="G28" s="73"/>
      <c r="H28" s="73"/>
      <c r="I28" s="73"/>
      <c r="J28" s="73"/>
      <c r="K28" s="73"/>
      <c r="L28" s="73"/>
      <c r="M28" s="73"/>
      <c r="N28" s="73"/>
      <c r="O28" s="23"/>
      <c r="P28" s="23"/>
      <c r="Q28" s="23"/>
      <c r="R28" s="23"/>
    </row>
    <row r="29" spans="1:18" s="1" customFormat="1" ht="15" customHeight="1" x14ac:dyDescent="0.25">
      <c r="A29" s="104">
        <v>42475</v>
      </c>
      <c r="B29" s="106" t="s">
        <v>56</v>
      </c>
      <c r="C29" s="4" t="s">
        <v>53</v>
      </c>
      <c r="D29" s="5" t="s">
        <v>17</v>
      </c>
      <c r="E29" s="5" t="s">
        <v>18</v>
      </c>
      <c r="F29" s="4" t="s">
        <v>21</v>
      </c>
      <c r="G29" s="6">
        <v>0</v>
      </c>
      <c r="H29" s="7">
        <v>938.4</v>
      </c>
      <c r="I29" s="7">
        <v>876</v>
      </c>
      <c r="J29" s="7">
        <v>0</v>
      </c>
      <c r="K29" s="7">
        <f>L29/N29</f>
        <v>1814.4</v>
      </c>
      <c r="L29" s="7">
        <f>SUM(G29:J29)</f>
        <v>1814.4</v>
      </c>
      <c r="M29" s="8">
        <v>6</v>
      </c>
      <c r="N29" s="18">
        <v>1</v>
      </c>
    </row>
    <row r="30" spans="1:18" s="1" customFormat="1" ht="28.5" customHeight="1" x14ac:dyDescent="0.25">
      <c r="A30" s="105"/>
      <c r="B30" s="107"/>
      <c r="C30" s="72" t="s">
        <v>57</v>
      </c>
      <c r="D30" s="73"/>
      <c r="E30" s="73"/>
      <c r="F30" s="73"/>
      <c r="G30" s="73"/>
      <c r="H30" s="73"/>
      <c r="I30" s="73"/>
      <c r="J30" s="73"/>
      <c r="K30" s="73"/>
      <c r="L30" s="73"/>
      <c r="M30" s="73"/>
      <c r="N30" s="73"/>
      <c r="O30" s="23"/>
      <c r="P30" s="23"/>
      <c r="Q30" s="23"/>
      <c r="R30" s="23"/>
    </row>
    <row r="31" spans="1:18" s="1" customFormat="1" ht="24" x14ac:dyDescent="0.25">
      <c r="A31" s="104">
        <v>42474</v>
      </c>
      <c r="B31" s="106" t="s">
        <v>58</v>
      </c>
      <c r="C31" s="4" t="s">
        <v>16</v>
      </c>
      <c r="D31" s="5" t="s">
        <v>17</v>
      </c>
      <c r="E31" s="5" t="s">
        <v>18</v>
      </c>
      <c r="F31" s="4" t="s">
        <v>72</v>
      </c>
      <c r="G31" s="6">
        <v>0</v>
      </c>
      <c r="H31" s="7">
        <v>0</v>
      </c>
      <c r="I31" s="7">
        <v>612</v>
      </c>
      <c r="J31" s="7">
        <v>300</v>
      </c>
      <c r="K31" s="7">
        <f>L31/N31</f>
        <v>456</v>
      </c>
      <c r="L31" s="7">
        <f>SUM(G31:J31)</f>
        <v>912</v>
      </c>
      <c r="M31" s="8">
        <v>8</v>
      </c>
      <c r="N31" s="18">
        <v>2</v>
      </c>
    </row>
    <row r="32" spans="1:18" s="1" customFormat="1" ht="21.75" customHeight="1" x14ac:dyDescent="0.25">
      <c r="A32" s="105"/>
      <c r="B32" s="107"/>
      <c r="C32" s="72" t="s">
        <v>59</v>
      </c>
      <c r="D32" s="73"/>
      <c r="E32" s="73"/>
      <c r="F32" s="73"/>
      <c r="G32" s="73"/>
      <c r="H32" s="73"/>
      <c r="I32" s="73"/>
      <c r="J32" s="73"/>
      <c r="K32" s="73"/>
      <c r="L32" s="73"/>
      <c r="M32" s="73"/>
      <c r="N32" s="73"/>
      <c r="O32" s="23"/>
      <c r="P32" s="23"/>
      <c r="Q32" s="23"/>
      <c r="R32" s="23"/>
    </row>
    <row r="33" spans="1:18" s="1" customFormat="1" x14ac:dyDescent="0.25">
      <c r="A33" s="104" t="s">
        <v>60</v>
      </c>
      <c r="B33" s="106" t="s">
        <v>61</v>
      </c>
      <c r="C33" s="4" t="s">
        <v>16</v>
      </c>
      <c r="D33" s="5" t="s">
        <v>17</v>
      </c>
      <c r="E33" s="5" t="s">
        <v>18</v>
      </c>
      <c r="F33" s="4" t="s">
        <v>19</v>
      </c>
      <c r="G33" s="6">
        <v>0</v>
      </c>
      <c r="H33" s="7">
        <v>0</v>
      </c>
      <c r="I33" s="7">
        <v>0</v>
      </c>
      <c r="J33" s="7">
        <v>656</v>
      </c>
      <c r="K33" s="7">
        <f>L33/N33</f>
        <v>656</v>
      </c>
      <c r="L33" s="7">
        <f>SUM(G33:J33)</f>
        <v>656</v>
      </c>
      <c r="M33" s="8">
        <v>16</v>
      </c>
      <c r="N33" s="18">
        <v>1</v>
      </c>
    </row>
    <row r="34" spans="1:18" s="1" customFormat="1" ht="22.5" customHeight="1" x14ac:dyDescent="0.25">
      <c r="A34" s="105"/>
      <c r="B34" s="107"/>
      <c r="C34" s="72" t="s">
        <v>62</v>
      </c>
      <c r="D34" s="73"/>
      <c r="E34" s="73"/>
      <c r="F34" s="73"/>
      <c r="G34" s="73"/>
      <c r="H34" s="73"/>
      <c r="I34" s="73"/>
      <c r="J34" s="73"/>
      <c r="K34" s="73"/>
      <c r="L34" s="73"/>
      <c r="M34" s="73"/>
      <c r="N34" s="73"/>
      <c r="O34" s="23"/>
      <c r="P34" s="23"/>
      <c r="Q34" s="23"/>
      <c r="R34" s="23"/>
    </row>
    <row r="35" spans="1:18" s="1" customFormat="1" ht="15" customHeight="1" x14ac:dyDescent="0.25">
      <c r="A35" s="104" t="s">
        <v>63</v>
      </c>
      <c r="B35" s="106" t="s">
        <v>64</v>
      </c>
      <c r="C35" s="4" t="s">
        <v>16</v>
      </c>
      <c r="D35" s="5" t="s">
        <v>36</v>
      </c>
      <c r="E35" s="5" t="s">
        <v>18</v>
      </c>
      <c r="F35" s="4" t="s">
        <v>65</v>
      </c>
      <c r="G35" s="6">
        <v>0</v>
      </c>
      <c r="H35" s="7">
        <v>2475</v>
      </c>
      <c r="I35" s="7">
        <v>4823</v>
      </c>
      <c r="J35" s="7">
        <v>0</v>
      </c>
      <c r="K35" s="7">
        <f>L35/N35</f>
        <v>3649</v>
      </c>
      <c r="L35" s="7">
        <f>SUM(G35:J35)</f>
        <v>7298</v>
      </c>
      <c r="M35" s="8">
        <v>19</v>
      </c>
      <c r="N35" s="18">
        <v>2</v>
      </c>
    </row>
    <row r="36" spans="1:18" s="1" customFormat="1" ht="28.5" customHeight="1" x14ac:dyDescent="0.25">
      <c r="A36" s="105"/>
      <c r="B36" s="107"/>
      <c r="C36" s="72" t="s">
        <v>66</v>
      </c>
      <c r="D36" s="73"/>
      <c r="E36" s="73"/>
      <c r="F36" s="73"/>
      <c r="G36" s="73"/>
      <c r="H36" s="73"/>
      <c r="I36" s="73"/>
      <c r="J36" s="73"/>
      <c r="K36" s="73"/>
      <c r="L36" s="73"/>
      <c r="M36" s="73"/>
      <c r="N36" s="73"/>
      <c r="O36" s="23"/>
      <c r="P36" s="23"/>
      <c r="Q36" s="23"/>
      <c r="R36" s="23"/>
    </row>
    <row r="37" spans="1:18" s="1" customFormat="1" x14ac:dyDescent="0.25">
      <c r="A37" s="104">
        <v>42486</v>
      </c>
      <c r="B37" s="106" t="s">
        <v>67</v>
      </c>
      <c r="C37" s="4" t="s">
        <v>68</v>
      </c>
      <c r="D37" s="5" t="s">
        <v>69</v>
      </c>
      <c r="E37" s="5" t="s">
        <v>70</v>
      </c>
      <c r="F37" s="4" t="s">
        <v>19</v>
      </c>
      <c r="G37" s="6">
        <v>0</v>
      </c>
      <c r="H37" s="7">
        <v>0</v>
      </c>
      <c r="I37" s="7">
        <v>0</v>
      </c>
      <c r="J37" s="7">
        <v>0</v>
      </c>
      <c r="K37" s="7">
        <v>0</v>
      </c>
      <c r="L37" s="7">
        <v>1130</v>
      </c>
      <c r="M37" s="8">
        <v>3</v>
      </c>
      <c r="N37" s="18">
        <v>150</v>
      </c>
    </row>
    <row r="38" spans="1:18" s="1" customFormat="1" ht="24" customHeight="1" x14ac:dyDescent="0.25">
      <c r="A38" s="105"/>
      <c r="B38" s="107"/>
      <c r="C38" s="72" t="s">
        <v>71</v>
      </c>
      <c r="D38" s="73"/>
      <c r="E38" s="73"/>
      <c r="F38" s="73"/>
      <c r="G38" s="73"/>
      <c r="H38" s="73"/>
      <c r="I38" s="73"/>
      <c r="J38" s="73"/>
      <c r="K38" s="73"/>
      <c r="L38" s="73"/>
      <c r="M38" s="73"/>
      <c r="N38" s="73"/>
      <c r="O38" s="23"/>
      <c r="P38" s="23"/>
      <c r="Q38" s="23"/>
      <c r="R38" s="23"/>
    </row>
    <row r="39" spans="1:18" s="1" customFormat="1" ht="27.75" customHeight="1" x14ac:dyDescent="0.25">
      <c r="A39" s="84" t="s">
        <v>15</v>
      </c>
      <c r="B39" s="85"/>
      <c r="C39" s="85"/>
      <c r="D39" s="85"/>
      <c r="E39" s="85"/>
      <c r="F39" s="86"/>
      <c r="G39" s="24">
        <f>SUM(G27:G37)</f>
        <v>0</v>
      </c>
      <c r="H39" s="24">
        <f>SUM(H27:H37)</f>
        <v>3413.4</v>
      </c>
      <c r="I39" s="24">
        <f>SUM(I27:I37)</f>
        <v>7535</v>
      </c>
      <c r="J39" s="24">
        <f>SUM(J27:J37)</f>
        <v>956</v>
      </c>
      <c r="K39" s="24">
        <f>L39/N39</f>
        <v>82.496202531645565</v>
      </c>
      <c r="L39" s="24">
        <f>SUM(L27:L37)</f>
        <v>13034.4</v>
      </c>
      <c r="M39" s="25">
        <v>64</v>
      </c>
      <c r="N39" s="25">
        <v>158</v>
      </c>
    </row>
    <row r="40" spans="1:18" s="1" customFormat="1" ht="24.75" customHeight="1" x14ac:dyDescent="0.25">
      <c r="A40" s="62" t="s">
        <v>73</v>
      </c>
      <c r="B40" s="62"/>
      <c r="C40" s="62"/>
      <c r="D40" s="62"/>
      <c r="E40" s="62"/>
      <c r="F40" s="62"/>
      <c r="G40" s="62"/>
      <c r="H40" s="62"/>
      <c r="I40" s="62"/>
      <c r="J40" s="62"/>
      <c r="K40" s="62"/>
      <c r="L40" s="62"/>
      <c r="M40" s="62"/>
      <c r="N40" s="62"/>
    </row>
    <row r="41" spans="1:18" s="1" customFormat="1" ht="24.75" customHeight="1" x14ac:dyDescent="0.25">
      <c r="A41" s="63" t="s">
        <v>0</v>
      </c>
      <c r="B41" s="64" t="s">
        <v>1</v>
      </c>
      <c r="C41" s="65" t="s">
        <v>2</v>
      </c>
      <c r="D41" s="63" t="s">
        <v>3</v>
      </c>
      <c r="E41" s="63" t="s">
        <v>4</v>
      </c>
      <c r="F41" s="63" t="s">
        <v>5</v>
      </c>
      <c r="G41" s="66" t="s">
        <v>8</v>
      </c>
      <c r="H41" s="66"/>
      <c r="I41" s="66"/>
      <c r="J41" s="66"/>
      <c r="K41" s="66"/>
      <c r="L41" s="66"/>
      <c r="M41" s="63" t="s">
        <v>6</v>
      </c>
      <c r="N41" s="67" t="s">
        <v>9</v>
      </c>
    </row>
    <row r="42" spans="1:18" s="1" customFormat="1" ht="24.75" customHeight="1" x14ac:dyDescent="0.25">
      <c r="A42" s="63"/>
      <c r="B42" s="64"/>
      <c r="C42" s="65"/>
      <c r="D42" s="63"/>
      <c r="E42" s="63"/>
      <c r="F42" s="63"/>
      <c r="G42" s="22" t="s">
        <v>10</v>
      </c>
      <c r="H42" s="22" t="s">
        <v>11</v>
      </c>
      <c r="I42" s="22" t="s">
        <v>12</v>
      </c>
      <c r="J42" s="22" t="s">
        <v>13</v>
      </c>
      <c r="K42" s="22" t="s">
        <v>14</v>
      </c>
      <c r="L42" s="22" t="s">
        <v>15</v>
      </c>
      <c r="M42" s="63"/>
      <c r="N42" s="67"/>
    </row>
    <row r="43" spans="1:18" s="1" customFormat="1" ht="22.5" customHeight="1" x14ac:dyDescent="0.25">
      <c r="A43" s="104" t="s">
        <v>74</v>
      </c>
      <c r="B43" s="106" t="s">
        <v>75</v>
      </c>
      <c r="C43" s="4" t="s">
        <v>53</v>
      </c>
      <c r="D43" s="5" t="s">
        <v>17</v>
      </c>
      <c r="E43" s="5" t="s">
        <v>18</v>
      </c>
      <c r="F43" s="4" t="s">
        <v>76</v>
      </c>
      <c r="G43" s="6">
        <v>0</v>
      </c>
      <c r="H43" s="7">
        <v>1813.9</v>
      </c>
      <c r="I43" s="7">
        <v>1460</v>
      </c>
      <c r="J43" s="7">
        <v>0</v>
      </c>
      <c r="K43" s="7">
        <f>L43/N43</f>
        <v>3273.9</v>
      </c>
      <c r="L43" s="7">
        <f>SUM(G43:J43)</f>
        <v>3273.9</v>
      </c>
      <c r="M43" s="8">
        <v>8</v>
      </c>
      <c r="N43" s="18">
        <v>1</v>
      </c>
    </row>
    <row r="44" spans="1:18" s="1" customFormat="1" ht="21" customHeight="1" x14ac:dyDescent="0.25">
      <c r="A44" s="105"/>
      <c r="B44" s="107"/>
      <c r="C44" s="72" t="s">
        <v>77</v>
      </c>
      <c r="D44" s="73"/>
      <c r="E44" s="73"/>
      <c r="F44" s="73"/>
      <c r="G44" s="73"/>
      <c r="H44" s="73"/>
      <c r="I44" s="73"/>
      <c r="J44" s="73"/>
      <c r="K44" s="73"/>
      <c r="L44" s="73"/>
      <c r="M44" s="73"/>
      <c r="N44" s="73"/>
    </row>
    <row r="45" spans="1:18" s="1" customFormat="1" ht="22.5" customHeight="1" x14ac:dyDescent="0.25">
      <c r="A45" s="104" t="s">
        <v>78</v>
      </c>
      <c r="B45" s="106" t="s">
        <v>79</v>
      </c>
      <c r="C45" s="4" t="s">
        <v>68</v>
      </c>
      <c r="D45" s="5" t="s">
        <v>80</v>
      </c>
      <c r="E45" s="5" t="s">
        <v>81</v>
      </c>
      <c r="F45" s="4" t="s">
        <v>19</v>
      </c>
      <c r="G45" s="6">
        <v>0</v>
      </c>
      <c r="H45" s="7">
        <v>0</v>
      </c>
      <c r="I45" s="7">
        <v>0</v>
      </c>
      <c r="J45" s="7">
        <v>0</v>
      </c>
      <c r="K45" s="7">
        <v>0</v>
      </c>
      <c r="L45" s="7">
        <v>4680</v>
      </c>
      <c r="M45" s="8">
        <v>24</v>
      </c>
      <c r="N45" s="18">
        <v>60</v>
      </c>
    </row>
    <row r="46" spans="1:18" s="1" customFormat="1" ht="21" customHeight="1" x14ac:dyDescent="0.25">
      <c r="A46" s="105"/>
      <c r="B46" s="107"/>
      <c r="C46" s="72" t="s">
        <v>71</v>
      </c>
      <c r="D46" s="73"/>
      <c r="E46" s="73"/>
      <c r="F46" s="73"/>
      <c r="G46" s="73"/>
      <c r="H46" s="73"/>
      <c r="I46" s="73"/>
      <c r="J46" s="73"/>
      <c r="K46" s="73"/>
      <c r="L46" s="73"/>
      <c r="M46" s="73"/>
      <c r="N46" s="73"/>
    </row>
    <row r="47" spans="1:18" s="1" customFormat="1" ht="22.5" customHeight="1" x14ac:dyDescent="0.25">
      <c r="A47" s="104">
        <v>42495</v>
      </c>
      <c r="B47" s="106" t="s">
        <v>82</v>
      </c>
      <c r="C47" s="4" t="s">
        <v>53</v>
      </c>
      <c r="D47" s="5" t="s">
        <v>17</v>
      </c>
      <c r="E47" s="5" t="s">
        <v>18</v>
      </c>
      <c r="F47" s="4" t="s">
        <v>21</v>
      </c>
      <c r="G47" s="6">
        <v>0</v>
      </c>
      <c r="H47" s="7">
        <v>3442</v>
      </c>
      <c r="I47" s="7">
        <v>2628</v>
      </c>
      <c r="J47" s="7">
        <v>0</v>
      </c>
      <c r="K47" s="7">
        <f>L47/N47</f>
        <v>2023.3333333333333</v>
      </c>
      <c r="L47" s="7">
        <f>SUM(G47:J47)</f>
        <v>6070</v>
      </c>
      <c r="M47" s="8">
        <v>5</v>
      </c>
      <c r="N47" s="18">
        <v>3</v>
      </c>
    </row>
    <row r="48" spans="1:18" s="1" customFormat="1" ht="27.75" customHeight="1" x14ac:dyDescent="0.25">
      <c r="A48" s="105"/>
      <c r="B48" s="107"/>
      <c r="C48" s="72" t="s">
        <v>83</v>
      </c>
      <c r="D48" s="73"/>
      <c r="E48" s="73"/>
      <c r="F48" s="73"/>
      <c r="G48" s="73"/>
      <c r="H48" s="73"/>
      <c r="I48" s="73"/>
      <c r="J48" s="73"/>
      <c r="K48" s="73"/>
      <c r="L48" s="73"/>
      <c r="M48" s="73"/>
      <c r="N48" s="73"/>
    </row>
    <row r="49" spans="1:14" s="1" customFormat="1" ht="22.5" customHeight="1" x14ac:dyDescent="0.25">
      <c r="A49" s="104" t="s">
        <v>84</v>
      </c>
      <c r="B49" s="106" t="s">
        <v>85</v>
      </c>
      <c r="C49" s="4" t="s">
        <v>53</v>
      </c>
      <c r="D49" s="5" t="s">
        <v>86</v>
      </c>
      <c r="E49" s="5" t="s">
        <v>18</v>
      </c>
      <c r="F49" s="4" t="s">
        <v>65</v>
      </c>
      <c r="G49" s="6">
        <v>0</v>
      </c>
      <c r="H49" s="7">
        <v>4191.5</v>
      </c>
      <c r="I49" s="7">
        <v>2920</v>
      </c>
      <c r="J49" s="7">
        <v>0</v>
      </c>
      <c r="K49" s="7">
        <f>L49/N49</f>
        <v>3555.75</v>
      </c>
      <c r="L49" s="7">
        <f>SUM(G49:J49)</f>
        <v>7111.5</v>
      </c>
      <c r="M49" s="8">
        <v>14</v>
      </c>
      <c r="N49" s="18">
        <v>2</v>
      </c>
    </row>
    <row r="50" spans="1:14" s="1" customFormat="1" ht="27.75" customHeight="1" x14ac:dyDescent="0.25">
      <c r="A50" s="105"/>
      <c r="B50" s="107"/>
      <c r="C50" s="72" t="s">
        <v>87</v>
      </c>
      <c r="D50" s="73"/>
      <c r="E50" s="73"/>
      <c r="F50" s="73"/>
      <c r="G50" s="73"/>
      <c r="H50" s="73"/>
      <c r="I50" s="73"/>
      <c r="J50" s="73"/>
      <c r="K50" s="73"/>
      <c r="L50" s="73"/>
      <c r="M50" s="73"/>
      <c r="N50" s="73"/>
    </row>
    <row r="51" spans="1:14" s="1" customFormat="1" ht="22.5" customHeight="1" x14ac:dyDescent="0.25">
      <c r="A51" s="104" t="s">
        <v>88</v>
      </c>
      <c r="B51" s="106" t="s">
        <v>89</v>
      </c>
      <c r="C51" s="4" t="s">
        <v>16</v>
      </c>
      <c r="D51" s="5" t="s">
        <v>86</v>
      </c>
      <c r="E51" s="5" t="s">
        <v>18</v>
      </c>
      <c r="F51" s="4" t="s">
        <v>21</v>
      </c>
      <c r="G51" s="6">
        <v>0</v>
      </c>
      <c r="H51" s="7">
        <v>5092</v>
      </c>
      <c r="I51" s="7">
        <v>6132</v>
      </c>
      <c r="J51" s="7">
        <v>0</v>
      </c>
      <c r="K51" s="7">
        <f>L51/N51</f>
        <v>3741.3333333333335</v>
      </c>
      <c r="L51" s="7">
        <f>SUM(G51:J51)</f>
        <v>11224</v>
      </c>
      <c r="M51" s="8">
        <v>18</v>
      </c>
      <c r="N51" s="18">
        <v>3</v>
      </c>
    </row>
    <row r="52" spans="1:14" s="1" customFormat="1" ht="35.25" customHeight="1" x14ac:dyDescent="0.25">
      <c r="A52" s="105"/>
      <c r="B52" s="107"/>
      <c r="C52" s="72" t="s">
        <v>90</v>
      </c>
      <c r="D52" s="73"/>
      <c r="E52" s="73"/>
      <c r="F52" s="73"/>
      <c r="G52" s="73"/>
      <c r="H52" s="73"/>
      <c r="I52" s="73"/>
      <c r="J52" s="73"/>
      <c r="K52" s="73"/>
      <c r="L52" s="73"/>
      <c r="M52" s="73"/>
      <c r="N52" s="73"/>
    </row>
    <row r="53" spans="1:14" s="27" customFormat="1" ht="22.5" customHeight="1" x14ac:dyDescent="0.25">
      <c r="A53" s="104" t="s">
        <v>91</v>
      </c>
      <c r="B53" s="106" t="s">
        <v>92</v>
      </c>
      <c r="C53" s="4" t="s">
        <v>53</v>
      </c>
      <c r="D53" s="5" t="s">
        <v>17</v>
      </c>
      <c r="E53" s="5" t="s">
        <v>18</v>
      </c>
      <c r="F53" s="4" t="s">
        <v>21</v>
      </c>
      <c r="G53" s="6">
        <v>0</v>
      </c>
      <c r="H53" s="7">
        <v>659</v>
      </c>
      <c r="I53" s="7">
        <v>2628</v>
      </c>
      <c r="J53" s="7">
        <v>0</v>
      </c>
      <c r="K53" s="7">
        <f>L53/N53</f>
        <v>3287</v>
      </c>
      <c r="L53" s="7">
        <f>SUM(G53:J53)</f>
        <v>3287</v>
      </c>
      <c r="M53" s="8">
        <v>24</v>
      </c>
      <c r="N53" s="18">
        <v>1</v>
      </c>
    </row>
    <row r="54" spans="1:14" s="27" customFormat="1" ht="26.25" customHeight="1" x14ac:dyDescent="0.25">
      <c r="A54" s="105"/>
      <c r="B54" s="107"/>
      <c r="C54" s="72" t="s">
        <v>93</v>
      </c>
      <c r="D54" s="73"/>
      <c r="E54" s="73"/>
      <c r="F54" s="73"/>
      <c r="G54" s="73"/>
      <c r="H54" s="73"/>
      <c r="I54" s="73"/>
      <c r="J54" s="73"/>
      <c r="K54" s="73"/>
      <c r="L54" s="73"/>
      <c r="M54" s="73"/>
      <c r="N54" s="73"/>
    </row>
    <row r="55" spans="1:14" s="27" customFormat="1" ht="22.5" customHeight="1" x14ac:dyDescent="0.25">
      <c r="A55" s="104" t="s">
        <v>94</v>
      </c>
      <c r="B55" s="106" t="s">
        <v>95</v>
      </c>
      <c r="C55" s="4" t="s">
        <v>16</v>
      </c>
      <c r="D55" s="5" t="s">
        <v>17</v>
      </c>
      <c r="E55" s="5" t="s">
        <v>18</v>
      </c>
      <c r="F55" s="4" t="s">
        <v>96</v>
      </c>
      <c r="G55" s="6">
        <v>0</v>
      </c>
      <c r="H55" s="7">
        <v>6982.18</v>
      </c>
      <c r="I55" s="7">
        <v>4585</v>
      </c>
      <c r="J55" s="7">
        <v>0</v>
      </c>
      <c r="K55" s="7">
        <f>L55/N55</f>
        <v>5783.59</v>
      </c>
      <c r="L55" s="7">
        <f>SUM(G55:J55)</f>
        <v>11567.18</v>
      </c>
      <c r="M55" s="8">
        <v>10</v>
      </c>
      <c r="N55" s="18">
        <v>2</v>
      </c>
    </row>
    <row r="56" spans="1:14" s="27" customFormat="1" ht="26.25" customHeight="1" x14ac:dyDescent="0.25">
      <c r="A56" s="105"/>
      <c r="B56" s="107"/>
      <c r="C56" s="72" t="s">
        <v>97</v>
      </c>
      <c r="D56" s="73"/>
      <c r="E56" s="73"/>
      <c r="F56" s="73"/>
      <c r="G56" s="73"/>
      <c r="H56" s="73"/>
      <c r="I56" s="73"/>
      <c r="J56" s="73"/>
      <c r="K56" s="73"/>
      <c r="L56" s="73"/>
      <c r="M56" s="73"/>
      <c r="N56" s="73"/>
    </row>
    <row r="57" spans="1:14" s="27" customFormat="1" ht="22.5" customHeight="1" x14ac:dyDescent="0.25">
      <c r="A57" s="104" t="s">
        <v>98</v>
      </c>
      <c r="B57" s="106" t="s">
        <v>99</v>
      </c>
      <c r="C57" s="4" t="s">
        <v>16</v>
      </c>
      <c r="D57" s="5" t="s">
        <v>17</v>
      </c>
      <c r="E57" s="5" t="s">
        <v>18</v>
      </c>
      <c r="F57" s="4" t="s">
        <v>37</v>
      </c>
      <c r="G57" s="6">
        <v>0</v>
      </c>
      <c r="H57" s="7">
        <v>0</v>
      </c>
      <c r="I57" s="7">
        <v>9344</v>
      </c>
      <c r="J57" s="7">
        <v>3000</v>
      </c>
      <c r="K57" s="7">
        <f>L57/N57</f>
        <v>3086</v>
      </c>
      <c r="L57" s="7">
        <f>SUM(G57:J57)</f>
        <v>12344</v>
      </c>
      <c r="M57" s="8">
        <v>27</v>
      </c>
      <c r="N57" s="18">
        <v>4</v>
      </c>
    </row>
    <row r="58" spans="1:14" s="27" customFormat="1" ht="26.25" customHeight="1" x14ac:dyDescent="0.25">
      <c r="A58" s="105"/>
      <c r="B58" s="107"/>
      <c r="C58" s="72" t="s">
        <v>100</v>
      </c>
      <c r="D58" s="73"/>
      <c r="E58" s="73"/>
      <c r="F58" s="73"/>
      <c r="G58" s="73"/>
      <c r="H58" s="73"/>
      <c r="I58" s="73"/>
      <c r="J58" s="73"/>
      <c r="K58" s="73"/>
      <c r="L58" s="73"/>
      <c r="M58" s="73"/>
      <c r="N58" s="73"/>
    </row>
    <row r="59" spans="1:14" s="27" customFormat="1" ht="22.5" customHeight="1" x14ac:dyDescent="0.25">
      <c r="A59" s="104" t="s">
        <v>98</v>
      </c>
      <c r="B59" s="106" t="s">
        <v>99</v>
      </c>
      <c r="C59" s="4" t="s">
        <v>16</v>
      </c>
      <c r="D59" s="5" t="s">
        <v>17</v>
      </c>
      <c r="E59" s="5" t="s">
        <v>18</v>
      </c>
      <c r="F59" s="4" t="s">
        <v>37</v>
      </c>
      <c r="G59" s="6">
        <v>0</v>
      </c>
      <c r="H59" s="7">
        <v>783.3</v>
      </c>
      <c r="I59" s="7">
        <v>3176</v>
      </c>
      <c r="J59" s="7">
        <v>750</v>
      </c>
      <c r="K59" s="7">
        <f>L59/N59</f>
        <v>4709.3</v>
      </c>
      <c r="L59" s="7">
        <f>SUM(G59:J59)</f>
        <v>4709.3</v>
      </c>
      <c r="M59" s="8">
        <v>27</v>
      </c>
      <c r="N59" s="18">
        <v>1</v>
      </c>
    </row>
    <row r="60" spans="1:14" s="27" customFormat="1" ht="26.25" customHeight="1" x14ac:dyDescent="0.25">
      <c r="A60" s="105"/>
      <c r="B60" s="107"/>
      <c r="C60" s="72" t="s">
        <v>101</v>
      </c>
      <c r="D60" s="73"/>
      <c r="E60" s="73"/>
      <c r="F60" s="73"/>
      <c r="G60" s="73"/>
      <c r="H60" s="73"/>
      <c r="I60" s="73"/>
      <c r="J60" s="73"/>
      <c r="K60" s="73"/>
      <c r="L60" s="73"/>
      <c r="M60" s="73"/>
      <c r="N60" s="73"/>
    </row>
    <row r="61" spans="1:14" s="1" customFormat="1" ht="27.75" customHeight="1" x14ac:dyDescent="0.25">
      <c r="A61" s="84" t="s">
        <v>15</v>
      </c>
      <c r="B61" s="85"/>
      <c r="C61" s="85"/>
      <c r="D61" s="85"/>
      <c r="E61" s="85"/>
      <c r="F61" s="86"/>
      <c r="G61" s="24">
        <f t="shared" ref="G61:L61" si="2">SUM(G43:G59)</f>
        <v>0</v>
      </c>
      <c r="H61" s="24">
        <f t="shared" si="2"/>
        <v>22963.88</v>
      </c>
      <c r="I61" s="24">
        <f t="shared" si="2"/>
        <v>32873</v>
      </c>
      <c r="J61" s="24">
        <f t="shared" si="2"/>
        <v>3750</v>
      </c>
      <c r="K61" s="24">
        <f t="shared" si="2"/>
        <v>29460.206666666669</v>
      </c>
      <c r="L61" s="24">
        <f t="shared" si="2"/>
        <v>64266.880000000005</v>
      </c>
      <c r="M61" s="28">
        <v>157</v>
      </c>
      <c r="N61" s="25">
        <v>77</v>
      </c>
    </row>
    <row r="62" spans="1:14" s="1" customFormat="1" ht="24.75" customHeight="1" x14ac:dyDescent="0.25">
      <c r="A62" s="62" t="s">
        <v>102</v>
      </c>
      <c r="B62" s="62"/>
      <c r="C62" s="62"/>
      <c r="D62" s="62"/>
      <c r="E62" s="62"/>
      <c r="F62" s="62"/>
      <c r="G62" s="62"/>
      <c r="H62" s="62"/>
      <c r="I62" s="62"/>
      <c r="J62" s="62"/>
      <c r="K62" s="62"/>
      <c r="L62" s="62"/>
      <c r="M62" s="62"/>
      <c r="N62" s="62"/>
    </row>
    <row r="63" spans="1:14" s="1" customFormat="1" ht="24.75" customHeight="1" x14ac:dyDescent="0.25">
      <c r="A63" s="63" t="s">
        <v>0</v>
      </c>
      <c r="B63" s="64" t="s">
        <v>1</v>
      </c>
      <c r="C63" s="65" t="s">
        <v>2</v>
      </c>
      <c r="D63" s="63" t="s">
        <v>3</v>
      </c>
      <c r="E63" s="63" t="s">
        <v>4</v>
      </c>
      <c r="F63" s="63" t="s">
        <v>5</v>
      </c>
      <c r="G63" s="66" t="s">
        <v>8</v>
      </c>
      <c r="H63" s="66"/>
      <c r="I63" s="66"/>
      <c r="J63" s="66"/>
      <c r="K63" s="66"/>
      <c r="L63" s="66"/>
      <c r="M63" s="63" t="s">
        <v>6</v>
      </c>
      <c r="N63" s="67" t="s">
        <v>9</v>
      </c>
    </row>
    <row r="64" spans="1:14" s="1" customFormat="1" ht="24.75" customHeight="1" x14ac:dyDescent="0.25">
      <c r="A64" s="63"/>
      <c r="B64" s="64"/>
      <c r="C64" s="65"/>
      <c r="D64" s="63"/>
      <c r="E64" s="63"/>
      <c r="F64" s="63"/>
      <c r="G64" s="26" t="s">
        <v>10</v>
      </c>
      <c r="H64" s="26" t="s">
        <v>11</v>
      </c>
      <c r="I64" s="26" t="s">
        <v>12</v>
      </c>
      <c r="J64" s="26" t="s">
        <v>13</v>
      </c>
      <c r="K64" s="26" t="s">
        <v>14</v>
      </c>
      <c r="L64" s="26" t="s">
        <v>15</v>
      </c>
      <c r="M64" s="63"/>
      <c r="N64" s="67"/>
    </row>
    <row r="65" spans="1:14" s="30" customFormat="1" ht="57.75" customHeight="1" x14ac:dyDescent="0.25">
      <c r="A65" s="102" t="s">
        <v>103</v>
      </c>
      <c r="B65" s="91" t="s">
        <v>104</v>
      </c>
      <c r="C65" s="6" t="s">
        <v>16</v>
      </c>
      <c r="D65" s="32" t="s">
        <v>17</v>
      </c>
      <c r="E65" s="32" t="s">
        <v>18</v>
      </c>
      <c r="F65" s="6" t="s">
        <v>105</v>
      </c>
      <c r="G65" s="6">
        <v>0</v>
      </c>
      <c r="H65" s="6">
        <v>0</v>
      </c>
      <c r="I65" s="6">
        <v>1224</v>
      </c>
      <c r="J65" s="6">
        <v>0</v>
      </c>
      <c r="K65" s="6">
        <f>L65/N65</f>
        <v>1224</v>
      </c>
      <c r="L65" s="6">
        <f>SUM(G65:J65)</f>
        <v>1224</v>
      </c>
      <c r="M65" s="33">
        <v>24</v>
      </c>
      <c r="N65" s="34">
        <v>1</v>
      </c>
    </row>
    <row r="66" spans="1:14" s="1" customFormat="1" ht="27" customHeight="1" x14ac:dyDescent="0.25">
      <c r="A66" s="103"/>
      <c r="B66" s="92"/>
      <c r="C66" s="72" t="s">
        <v>106</v>
      </c>
      <c r="D66" s="73"/>
      <c r="E66" s="73"/>
      <c r="F66" s="73"/>
      <c r="G66" s="73"/>
      <c r="H66" s="73"/>
      <c r="I66" s="73"/>
      <c r="J66" s="73"/>
      <c r="K66" s="73"/>
      <c r="L66" s="73"/>
      <c r="M66" s="73"/>
      <c r="N66" s="74"/>
    </row>
    <row r="67" spans="1:14" s="1" customFormat="1" ht="27.75" customHeight="1" x14ac:dyDescent="0.25">
      <c r="A67" s="93" t="s">
        <v>107</v>
      </c>
      <c r="B67" s="95" t="s">
        <v>108</v>
      </c>
      <c r="C67" s="9" t="s">
        <v>16</v>
      </c>
      <c r="D67" s="10" t="s">
        <v>17</v>
      </c>
      <c r="E67" s="9" t="s">
        <v>18</v>
      </c>
      <c r="F67" s="9" t="s">
        <v>37</v>
      </c>
      <c r="G67" s="6">
        <v>0</v>
      </c>
      <c r="H67" s="6">
        <v>0</v>
      </c>
      <c r="I67" s="6">
        <v>2920</v>
      </c>
      <c r="J67" s="11">
        <v>0</v>
      </c>
      <c r="K67" s="6">
        <f>L67/N67</f>
        <v>1460</v>
      </c>
      <c r="L67" s="6">
        <f>SUM(G67:J67)</f>
        <v>2920</v>
      </c>
      <c r="M67" s="35">
        <v>8</v>
      </c>
      <c r="N67" s="36">
        <v>2</v>
      </c>
    </row>
    <row r="68" spans="1:14" s="1" customFormat="1" ht="30" customHeight="1" x14ac:dyDescent="0.25">
      <c r="A68" s="94"/>
      <c r="B68" s="96"/>
      <c r="C68" s="97" t="s">
        <v>109</v>
      </c>
      <c r="D68" s="98"/>
      <c r="E68" s="98"/>
      <c r="F68" s="98"/>
      <c r="G68" s="98"/>
      <c r="H68" s="98"/>
      <c r="I68" s="98"/>
      <c r="J68" s="98"/>
      <c r="K68" s="98"/>
      <c r="L68" s="98"/>
      <c r="M68" s="98"/>
      <c r="N68" s="99"/>
    </row>
    <row r="69" spans="1:14" s="1" customFormat="1" ht="35.25" customHeight="1" x14ac:dyDescent="0.25">
      <c r="A69" s="87" t="s">
        <v>110</v>
      </c>
      <c r="B69" s="91" t="s">
        <v>111</v>
      </c>
      <c r="C69" s="38" t="s">
        <v>53</v>
      </c>
      <c r="D69" s="39" t="s">
        <v>17</v>
      </c>
      <c r="E69" s="39" t="s">
        <v>18</v>
      </c>
      <c r="F69" s="39" t="s">
        <v>65</v>
      </c>
      <c r="G69" s="6">
        <v>0</v>
      </c>
      <c r="H69" s="6">
        <v>784</v>
      </c>
      <c r="I69" s="6">
        <v>2628</v>
      </c>
      <c r="J69" s="6">
        <v>0</v>
      </c>
      <c r="K69" s="6">
        <f>L69/N69</f>
        <v>3412</v>
      </c>
      <c r="L69" s="6">
        <f>SUM(G69:J69)</f>
        <v>3412</v>
      </c>
      <c r="M69" s="33">
        <v>24</v>
      </c>
      <c r="N69" s="34">
        <v>1</v>
      </c>
    </row>
    <row r="70" spans="1:14" s="1" customFormat="1" ht="30.75" customHeight="1" x14ac:dyDescent="0.25">
      <c r="A70" s="88"/>
      <c r="B70" s="92"/>
      <c r="C70" s="97" t="s">
        <v>93</v>
      </c>
      <c r="D70" s="98"/>
      <c r="E70" s="98"/>
      <c r="F70" s="98"/>
      <c r="G70" s="98"/>
      <c r="H70" s="98"/>
      <c r="I70" s="98"/>
      <c r="J70" s="98"/>
      <c r="K70" s="98"/>
      <c r="L70" s="98"/>
      <c r="M70" s="98"/>
      <c r="N70" s="99"/>
    </row>
    <row r="71" spans="1:14" s="1" customFormat="1" ht="37.5" customHeight="1" x14ac:dyDescent="0.25">
      <c r="A71" s="87" t="s">
        <v>112</v>
      </c>
      <c r="B71" s="89" t="s">
        <v>113</v>
      </c>
      <c r="C71" s="38" t="s">
        <v>16</v>
      </c>
      <c r="D71" s="39" t="s">
        <v>17</v>
      </c>
      <c r="E71" s="39" t="s">
        <v>18</v>
      </c>
      <c r="F71" s="39" t="s">
        <v>19</v>
      </c>
      <c r="G71" s="6">
        <v>0</v>
      </c>
      <c r="H71" s="6">
        <v>0</v>
      </c>
      <c r="I71" s="6">
        <v>0</v>
      </c>
      <c r="J71" s="6">
        <v>150</v>
      </c>
      <c r="K71" s="6">
        <f>L71/N71</f>
        <v>150</v>
      </c>
      <c r="L71" s="6">
        <f>SUM(G71:J71)</f>
        <v>150</v>
      </c>
      <c r="M71" s="33">
        <v>15</v>
      </c>
      <c r="N71" s="34">
        <v>1</v>
      </c>
    </row>
    <row r="72" spans="1:14" s="1" customFormat="1" ht="28.5" customHeight="1" x14ac:dyDescent="0.25">
      <c r="A72" s="88"/>
      <c r="B72" s="90"/>
      <c r="C72" s="72" t="s">
        <v>114</v>
      </c>
      <c r="D72" s="73"/>
      <c r="E72" s="73"/>
      <c r="F72" s="73"/>
      <c r="G72" s="73"/>
      <c r="H72" s="73"/>
      <c r="I72" s="73"/>
      <c r="J72" s="73"/>
      <c r="K72" s="73"/>
      <c r="L72" s="73"/>
      <c r="M72" s="73"/>
      <c r="N72" s="74"/>
    </row>
    <row r="73" spans="1:14" s="1" customFormat="1" ht="36" customHeight="1" x14ac:dyDescent="0.25">
      <c r="A73" s="100" t="s">
        <v>115</v>
      </c>
      <c r="B73" s="89" t="s">
        <v>116</v>
      </c>
      <c r="C73" s="38" t="s">
        <v>16</v>
      </c>
      <c r="D73" s="39" t="s">
        <v>17</v>
      </c>
      <c r="E73" s="39" t="s">
        <v>18</v>
      </c>
      <c r="F73" s="39" t="s">
        <v>117</v>
      </c>
      <c r="G73" s="6">
        <v>0</v>
      </c>
      <c r="H73" s="6">
        <v>3607.2</v>
      </c>
      <c r="I73" s="6">
        <v>6132</v>
      </c>
      <c r="J73" s="6">
        <v>0</v>
      </c>
      <c r="K73" s="6">
        <f>L73/N73</f>
        <v>3246.4</v>
      </c>
      <c r="L73" s="6">
        <f>SUM(G73:J73)</f>
        <v>9739.2000000000007</v>
      </c>
      <c r="M73" s="33">
        <v>16</v>
      </c>
      <c r="N73" s="34">
        <v>3</v>
      </c>
    </row>
    <row r="74" spans="1:14" s="1" customFormat="1" ht="30" customHeight="1" x14ac:dyDescent="0.25">
      <c r="A74" s="101"/>
      <c r="B74" s="90"/>
      <c r="C74" s="72" t="s">
        <v>118</v>
      </c>
      <c r="D74" s="73"/>
      <c r="E74" s="73"/>
      <c r="F74" s="73"/>
      <c r="G74" s="73"/>
      <c r="H74" s="73"/>
      <c r="I74" s="73"/>
      <c r="J74" s="73"/>
      <c r="K74" s="73"/>
      <c r="L74" s="73"/>
      <c r="M74" s="73"/>
      <c r="N74" s="74"/>
    </row>
    <row r="75" spans="1:14" s="1" customFormat="1" ht="30" customHeight="1" x14ac:dyDescent="0.25">
      <c r="A75" s="100" t="s">
        <v>119</v>
      </c>
      <c r="B75" s="89" t="s">
        <v>120</v>
      </c>
      <c r="C75" s="38" t="s">
        <v>16</v>
      </c>
      <c r="D75" s="39" t="s">
        <v>17</v>
      </c>
      <c r="E75" s="38" t="s">
        <v>18</v>
      </c>
      <c r="F75" s="39" t="s">
        <v>19</v>
      </c>
      <c r="G75" s="6">
        <v>0</v>
      </c>
      <c r="H75" s="6">
        <v>0</v>
      </c>
      <c r="I75" s="6">
        <v>0</v>
      </c>
      <c r="J75" s="6">
        <v>6150</v>
      </c>
      <c r="K75" s="6">
        <f>L75/N75</f>
        <v>878.57142857142856</v>
      </c>
      <c r="L75" s="6">
        <f>SUM(G75:J75)</f>
        <v>6150</v>
      </c>
      <c r="M75" s="33">
        <v>16</v>
      </c>
      <c r="N75" s="34">
        <v>7</v>
      </c>
    </row>
    <row r="76" spans="1:14" s="1" customFormat="1" ht="36" customHeight="1" x14ac:dyDescent="0.25">
      <c r="A76" s="101"/>
      <c r="B76" s="90"/>
      <c r="C76" s="72" t="s">
        <v>121</v>
      </c>
      <c r="D76" s="73"/>
      <c r="E76" s="73"/>
      <c r="F76" s="73"/>
      <c r="G76" s="73"/>
      <c r="H76" s="73"/>
      <c r="I76" s="73"/>
      <c r="J76" s="73"/>
      <c r="K76" s="73"/>
      <c r="L76" s="73"/>
      <c r="M76" s="73"/>
      <c r="N76" s="74"/>
    </row>
    <row r="77" spans="1:14" s="1" customFormat="1" ht="34.5" customHeight="1" x14ac:dyDescent="0.25">
      <c r="A77" s="100" t="s">
        <v>119</v>
      </c>
      <c r="B77" s="89" t="s">
        <v>122</v>
      </c>
      <c r="C77" s="38" t="s">
        <v>16</v>
      </c>
      <c r="D77" s="39" t="s">
        <v>17</v>
      </c>
      <c r="E77" s="39" t="s">
        <v>18</v>
      </c>
      <c r="F77" s="39" t="s">
        <v>19</v>
      </c>
      <c r="G77" s="6">
        <v>0</v>
      </c>
      <c r="H77" s="6">
        <v>0</v>
      </c>
      <c r="I77" s="6">
        <v>0</v>
      </c>
      <c r="J77" s="6">
        <v>2990</v>
      </c>
      <c r="K77" s="6">
        <f>L77/N77</f>
        <v>2990</v>
      </c>
      <c r="L77" s="6">
        <f>SUM(G77:J77)</f>
        <v>2990</v>
      </c>
      <c r="M77" s="33">
        <v>16</v>
      </c>
      <c r="N77" s="34">
        <v>1</v>
      </c>
    </row>
    <row r="78" spans="1:14" s="1" customFormat="1" ht="31.5" customHeight="1" x14ac:dyDescent="0.25">
      <c r="A78" s="101"/>
      <c r="B78" s="90"/>
      <c r="C78" s="72" t="s">
        <v>123</v>
      </c>
      <c r="D78" s="73"/>
      <c r="E78" s="73"/>
      <c r="F78" s="73"/>
      <c r="G78" s="73"/>
      <c r="H78" s="73"/>
      <c r="I78" s="73"/>
      <c r="J78" s="73"/>
      <c r="K78" s="73"/>
      <c r="L78" s="73"/>
      <c r="M78" s="73"/>
      <c r="N78" s="74"/>
    </row>
    <row r="79" spans="1:14" s="1" customFormat="1" ht="38.25" customHeight="1" x14ac:dyDescent="0.25">
      <c r="A79" s="100" t="s">
        <v>119</v>
      </c>
      <c r="B79" s="89" t="s">
        <v>124</v>
      </c>
      <c r="C79" s="38" t="s">
        <v>16</v>
      </c>
      <c r="D79" s="39" t="s">
        <v>17</v>
      </c>
      <c r="E79" s="39" t="s">
        <v>18</v>
      </c>
      <c r="F79" s="39" t="s">
        <v>45</v>
      </c>
      <c r="G79" s="6">
        <v>0</v>
      </c>
      <c r="H79" s="6">
        <v>1029.7</v>
      </c>
      <c r="I79" s="6">
        <v>1168</v>
      </c>
      <c r="J79" s="6">
        <v>0</v>
      </c>
      <c r="K79" s="6">
        <f>L79/N79</f>
        <v>2197.6999999999998</v>
      </c>
      <c r="L79" s="6">
        <f>SUM(G79:J79)</f>
        <v>2197.6999999999998</v>
      </c>
      <c r="M79" s="33">
        <v>14</v>
      </c>
      <c r="N79" s="34">
        <v>1</v>
      </c>
    </row>
    <row r="80" spans="1:14" s="1" customFormat="1" ht="31.5" customHeight="1" x14ac:dyDescent="0.25">
      <c r="A80" s="101"/>
      <c r="B80" s="90"/>
      <c r="C80" s="72" t="s">
        <v>114</v>
      </c>
      <c r="D80" s="73"/>
      <c r="E80" s="73"/>
      <c r="F80" s="73"/>
      <c r="G80" s="73"/>
      <c r="H80" s="73"/>
      <c r="I80" s="73"/>
      <c r="J80" s="73"/>
      <c r="K80" s="73"/>
      <c r="L80" s="73"/>
      <c r="M80" s="73"/>
      <c r="N80" s="74"/>
    </row>
    <row r="81" spans="1:14" s="1" customFormat="1" ht="34.5" customHeight="1" x14ac:dyDescent="0.25">
      <c r="A81" s="100" t="s">
        <v>125</v>
      </c>
      <c r="B81" s="89" t="s">
        <v>126</v>
      </c>
      <c r="C81" s="38" t="s">
        <v>16</v>
      </c>
      <c r="D81" s="38" t="s">
        <v>17</v>
      </c>
      <c r="E81" s="38" t="s">
        <v>18</v>
      </c>
      <c r="F81" s="38" t="s">
        <v>45</v>
      </c>
      <c r="G81" s="6">
        <v>0</v>
      </c>
      <c r="H81" s="6">
        <v>5619.2</v>
      </c>
      <c r="I81" s="6">
        <v>7008</v>
      </c>
      <c r="J81" s="6">
        <v>0</v>
      </c>
      <c r="K81" s="6">
        <f>L81/N81</f>
        <v>3156.8</v>
      </c>
      <c r="L81" s="6">
        <f>SUM(G81:J81)</f>
        <v>12627.2</v>
      </c>
      <c r="M81" s="34">
        <v>18</v>
      </c>
      <c r="N81" s="34">
        <v>4</v>
      </c>
    </row>
    <row r="82" spans="1:14" s="1" customFormat="1" ht="31.5" customHeight="1" x14ac:dyDescent="0.25">
      <c r="A82" s="101"/>
      <c r="B82" s="90"/>
      <c r="C82" s="72" t="s">
        <v>127</v>
      </c>
      <c r="D82" s="73"/>
      <c r="E82" s="73"/>
      <c r="F82" s="73"/>
      <c r="G82" s="73"/>
      <c r="H82" s="73"/>
      <c r="I82" s="73"/>
      <c r="J82" s="73"/>
      <c r="K82" s="73"/>
      <c r="L82" s="73"/>
      <c r="M82" s="73"/>
      <c r="N82" s="74"/>
    </row>
    <row r="83" spans="1:14" s="1" customFormat="1" ht="39" customHeight="1" x14ac:dyDescent="0.25">
      <c r="A83" s="100" t="s">
        <v>128</v>
      </c>
      <c r="B83" s="89" t="s">
        <v>129</v>
      </c>
      <c r="C83" s="38" t="s">
        <v>16</v>
      </c>
      <c r="D83" s="39" t="s">
        <v>17</v>
      </c>
      <c r="E83" s="39" t="s">
        <v>18</v>
      </c>
      <c r="F83" s="39" t="s">
        <v>130</v>
      </c>
      <c r="G83" s="6">
        <v>0</v>
      </c>
      <c r="H83" s="6">
        <v>0</v>
      </c>
      <c r="I83" s="6">
        <v>1932</v>
      </c>
      <c r="J83" s="6">
        <v>0</v>
      </c>
      <c r="K83" s="6">
        <f>L83/N83</f>
        <v>1932</v>
      </c>
      <c r="L83" s="6">
        <f>SUM(G83:J83)</f>
        <v>1932</v>
      </c>
      <c r="M83" s="33">
        <v>24</v>
      </c>
      <c r="N83" s="34">
        <v>1</v>
      </c>
    </row>
    <row r="84" spans="1:14" s="1" customFormat="1" ht="27" customHeight="1" x14ac:dyDescent="0.25">
      <c r="A84" s="101"/>
      <c r="B84" s="90"/>
      <c r="C84" s="72" t="s">
        <v>131</v>
      </c>
      <c r="D84" s="73"/>
      <c r="E84" s="73"/>
      <c r="F84" s="73"/>
      <c r="G84" s="73"/>
      <c r="H84" s="73"/>
      <c r="I84" s="73"/>
      <c r="J84" s="73"/>
      <c r="K84" s="73"/>
      <c r="L84" s="73"/>
      <c r="M84" s="73"/>
      <c r="N84" s="74"/>
    </row>
    <row r="85" spans="1:14" s="30" customFormat="1" ht="54" customHeight="1" x14ac:dyDescent="0.25">
      <c r="A85" s="102" t="s">
        <v>132</v>
      </c>
      <c r="B85" s="91" t="s">
        <v>104</v>
      </c>
      <c r="C85" s="6" t="s">
        <v>16</v>
      </c>
      <c r="D85" s="32" t="s">
        <v>17</v>
      </c>
      <c r="E85" s="32" t="s">
        <v>18</v>
      </c>
      <c r="F85" s="6" t="s">
        <v>133</v>
      </c>
      <c r="G85" s="6">
        <v>0</v>
      </c>
      <c r="H85" s="6">
        <v>0</v>
      </c>
      <c r="I85" s="6">
        <v>918</v>
      </c>
      <c r="J85" s="6">
        <v>0</v>
      </c>
      <c r="K85" s="6">
        <f>L85/N85</f>
        <v>918</v>
      </c>
      <c r="L85" s="6">
        <f>SUM(G85:J85)</f>
        <v>918</v>
      </c>
      <c r="M85" s="33">
        <v>27</v>
      </c>
      <c r="N85" s="34">
        <v>1</v>
      </c>
    </row>
    <row r="86" spans="1:14" s="1" customFormat="1" ht="27" customHeight="1" x14ac:dyDescent="0.25">
      <c r="A86" s="103"/>
      <c r="B86" s="92"/>
      <c r="C86" s="72" t="s">
        <v>106</v>
      </c>
      <c r="D86" s="73"/>
      <c r="E86" s="73"/>
      <c r="F86" s="73"/>
      <c r="G86" s="73"/>
      <c r="H86" s="73"/>
      <c r="I86" s="73"/>
      <c r="J86" s="73"/>
      <c r="K86" s="73"/>
      <c r="L86" s="73"/>
      <c r="M86" s="73"/>
      <c r="N86" s="74"/>
    </row>
    <row r="87" spans="1:14" s="30" customFormat="1" ht="38.25" customHeight="1" x14ac:dyDescent="0.25">
      <c r="A87" s="102" t="s">
        <v>134</v>
      </c>
      <c r="B87" s="91" t="s">
        <v>135</v>
      </c>
      <c r="C87" s="6" t="s">
        <v>16</v>
      </c>
      <c r="D87" s="32" t="s">
        <v>17</v>
      </c>
      <c r="E87" s="32" t="s">
        <v>18</v>
      </c>
      <c r="F87" s="6" t="s">
        <v>19</v>
      </c>
      <c r="G87" s="6">
        <v>0</v>
      </c>
      <c r="H87" s="6">
        <v>0</v>
      </c>
      <c r="I87" s="6">
        <v>0</v>
      </c>
      <c r="J87" s="6">
        <v>1312</v>
      </c>
      <c r="K87" s="6">
        <f>L87/N87</f>
        <v>656</v>
      </c>
      <c r="L87" s="6">
        <f>SUM(G87:J87)</f>
        <v>1312</v>
      </c>
      <c r="M87" s="33">
        <v>16</v>
      </c>
      <c r="N87" s="34">
        <v>2</v>
      </c>
    </row>
    <row r="88" spans="1:14" s="1" customFormat="1" ht="34.5" customHeight="1" x14ac:dyDescent="0.25">
      <c r="A88" s="103"/>
      <c r="B88" s="92"/>
      <c r="C88" s="72" t="s">
        <v>136</v>
      </c>
      <c r="D88" s="73"/>
      <c r="E88" s="73"/>
      <c r="F88" s="73"/>
      <c r="G88" s="73"/>
      <c r="H88" s="73"/>
      <c r="I88" s="73"/>
      <c r="J88" s="73"/>
      <c r="K88" s="73"/>
      <c r="L88" s="73"/>
      <c r="M88" s="73"/>
      <c r="N88" s="74"/>
    </row>
    <row r="89" spans="1:14" s="1" customFormat="1" ht="34.5" customHeight="1" x14ac:dyDescent="0.25">
      <c r="A89" s="100" t="s">
        <v>137</v>
      </c>
      <c r="B89" s="89" t="s">
        <v>138</v>
      </c>
      <c r="C89" s="38" t="s">
        <v>16</v>
      </c>
      <c r="D89" s="39" t="s">
        <v>17</v>
      </c>
      <c r="E89" s="39" t="s">
        <v>18</v>
      </c>
      <c r="F89" s="39" t="s">
        <v>65</v>
      </c>
      <c r="G89" s="6">
        <v>0</v>
      </c>
      <c r="H89" s="6">
        <v>1057.2</v>
      </c>
      <c r="I89" s="6">
        <v>1168</v>
      </c>
      <c r="J89" s="6">
        <v>0</v>
      </c>
      <c r="K89" s="6">
        <f>L89/N89</f>
        <v>2225.1999999999998</v>
      </c>
      <c r="L89" s="6">
        <f>SUM(G89:J89)</f>
        <v>2225.1999999999998</v>
      </c>
      <c r="M89" s="33">
        <v>14</v>
      </c>
      <c r="N89" s="34">
        <v>1</v>
      </c>
    </row>
    <row r="90" spans="1:14" s="1" customFormat="1" ht="37.5" customHeight="1" x14ac:dyDescent="0.25">
      <c r="A90" s="101"/>
      <c r="B90" s="90"/>
      <c r="C90" s="72" t="s">
        <v>139</v>
      </c>
      <c r="D90" s="73"/>
      <c r="E90" s="73"/>
      <c r="F90" s="73"/>
      <c r="G90" s="73"/>
      <c r="H90" s="40"/>
      <c r="I90" s="40"/>
      <c r="J90" s="40"/>
      <c r="K90" s="40"/>
      <c r="L90" s="40"/>
      <c r="M90" s="40"/>
      <c r="N90" s="41"/>
    </row>
    <row r="91" spans="1:14" s="1" customFormat="1" ht="27.75" customHeight="1" x14ac:dyDescent="0.25">
      <c r="A91" s="84" t="s">
        <v>20</v>
      </c>
      <c r="B91" s="85"/>
      <c r="C91" s="85"/>
      <c r="D91" s="85"/>
      <c r="E91" s="85"/>
      <c r="F91" s="86"/>
      <c r="G91" s="42">
        <f t="shared" ref="G91:N91" si="3">SUM(G65:G89)</f>
        <v>0</v>
      </c>
      <c r="H91" s="45">
        <f t="shared" si="3"/>
        <v>12097.3</v>
      </c>
      <c r="I91" s="45">
        <f t="shared" si="3"/>
        <v>25098</v>
      </c>
      <c r="J91" s="45">
        <f t="shared" si="3"/>
        <v>10602</v>
      </c>
      <c r="K91" s="24">
        <f t="shared" si="3"/>
        <v>24446.67142857143</v>
      </c>
      <c r="L91" s="24">
        <f t="shared" si="3"/>
        <v>47797.3</v>
      </c>
      <c r="M91" s="25">
        <f t="shared" si="3"/>
        <v>232</v>
      </c>
      <c r="N91" s="25">
        <f t="shared" si="3"/>
        <v>26</v>
      </c>
    </row>
    <row r="92" spans="1:14" s="1" customFormat="1" ht="24.75" customHeight="1" x14ac:dyDescent="0.25">
      <c r="A92" s="62" t="s">
        <v>140</v>
      </c>
      <c r="B92" s="62"/>
      <c r="C92" s="62"/>
      <c r="D92" s="62"/>
      <c r="E92" s="62"/>
      <c r="F92" s="62"/>
      <c r="G92" s="62"/>
      <c r="H92" s="62"/>
      <c r="I92" s="62"/>
      <c r="J92" s="62"/>
      <c r="K92" s="62"/>
      <c r="L92" s="62"/>
      <c r="M92" s="62"/>
      <c r="N92" s="62"/>
    </row>
    <row r="93" spans="1:14" s="1" customFormat="1" ht="24.75" customHeight="1" x14ac:dyDescent="0.25">
      <c r="A93" s="63" t="s">
        <v>0</v>
      </c>
      <c r="B93" s="64" t="s">
        <v>1</v>
      </c>
      <c r="C93" s="65" t="s">
        <v>2</v>
      </c>
      <c r="D93" s="63" t="s">
        <v>3</v>
      </c>
      <c r="E93" s="63" t="s">
        <v>4</v>
      </c>
      <c r="F93" s="63" t="s">
        <v>5</v>
      </c>
      <c r="G93" s="66" t="s">
        <v>8</v>
      </c>
      <c r="H93" s="66"/>
      <c r="I93" s="66"/>
      <c r="J93" s="66"/>
      <c r="K93" s="66"/>
      <c r="L93" s="66"/>
      <c r="M93" s="63" t="s">
        <v>6</v>
      </c>
      <c r="N93" s="67" t="s">
        <v>9</v>
      </c>
    </row>
    <row r="94" spans="1:14" s="1" customFormat="1" ht="24.75" customHeight="1" x14ac:dyDescent="0.25">
      <c r="A94" s="63"/>
      <c r="B94" s="64"/>
      <c r="C94" s="65"/>
      <c r="D94" s="63"/>
      <c r="E94" s="63"/>
      <c r="F94" s="63"/>
      <c r="G94" s="29" t="s">
        <v>10</v>
      </c>
      <c r="H94" s="29" t="s">
        <v>11</v>
      </c>
      <c r="I94" s="29" t="s">
        <v>12</v>
      </c>
      <c r="J94" s="29" t="s">
        <v>13</v>
      </c>
      <c r="K94" s="29" t="s">
        <v>14</v>
      </c>
      <c r="L94" s="29" t="s">
        <v>15</v>
      </c>
      <c r="M94" s="63"/>
      <c r="N94" s="67"/>
    </row>
    <row r="95" spans="1:14" s="43" customFormat="1" ht="81.75" customHeight="1" x14ac:dyDescent="0.25">
      <c r="A95" s="87" t="s">
        <v>141</v>
      </c>
      <c r="B95" s="91" t="s">
        <v>142</v>
      </c>
      <c r="C95" s="6" t="s">
        <v>16</v>
      </c>
      <c r="D95" s="32" t="s">
        <v>17</v>
      </c>
      <c r="E95" s="32" t="s">
        <v>18</v>
      </c>
      <c r="F95" s="6" t="s">
        <v>143</v>
      </c>
      <c r="G95" s="6">
        <v>0</v>
      </c>
      <c r="H95" s="6">
        <v>828.4</v>
      </c>
      <c r="I95" s="6">
        <v>1836</v>
      </c>
      <c r="J95" s="6">
        <v>0</v>
      </c>
      <c r="K95" s="6">
        <f>L95/N95</f>
        <v>2664.4</v>
      </c>
      <c r="L95" s="6">
        <f>SUM(G95:J95)</f>
        <v>2664.4</v>
      </c>
      <c r="M95" s="33">
        <v>3</v>
      </c>
      <c r="N95" s="34">
        <v>1</v>
      </c>
    </row>
    <row r="96" spans="1:14" s="44" customFormat="1" ht="27" customHeight="1" x14ac:dyDescent="0.25">
      <c r="A96" s="88"/>
      <c r="B96" s="92"/>
      <c r="C96" s="72" t="s">
        <v>144</v>
      </c>
      <c r="D96" s="73"/>
      <c r="E96" s="73"/>
      <c r="F96" s="73"/>
      <c r="G96" s="73"/>
      <c r="H96" s="73"/>
      <c r="I96" s="73"/>
      <c r="J96" s="73"/>
      <c r="K96" s="73"/>
      <c r="L96" s="73"/>
      <c r="M96" s="73"/>
      <c r="N96" s="74"/>
    </row>
    <row r="97" spans="1:14" s="1" customFormat="1" ht="27.75" customHeight="1" x14ac:dyDescent="0.25">
      <c r="A97" s="84" t="s">
        <v>20</v>
      </c>
      <c r="B97" s="85"/>
      <c r="C97" s="85"/>
      <c r="D97" s="85"/>
      <c r="E97" s="85"/>
      <c r="F97" s="86"/>
      <c r="G97" s="42">
        <f t="shared" ref="G97:N97" si="4">SUM(G95:G96)</f>
        <v>0</v>
      </c>
      <c r="H97" s="45">
        <f t="shared" si="4"/>
        <v>828.4</v>
      </c>
      <c r="I97" s="45">
        <f t="shared" si="4"/>
        <v>1836</v>
      </c>
      <c r="J97" s="42">
        <f t="shared" si="4"/>
        <v>0</v>
      </c>
      <c r="K97" s="24">
        <f t="shared" si="4"/>
        <v>2664.4</v>
      </c>
      <c r="L97" s="24">
        <f t="shared" si="4"/>
        <v>2664.4</v>
      </c>
      <c r="M97" s="25">
        <f t="shared" si="4"/>
        <v>3</v>
      </c>
      <c r="N97" s="25">
        <f t="shared" si="4"/>
        <v>1</v>
      </c>
    </row>
    <row r="98" spans="1:14" s="1" customFormat="1" ht="24.75" customHeight="1" x14ac:dyDescent="0.25">
      <c r="A98" s="62" t="s">
        <v>158</v>
      </c>
      <c r="B98" s="62"/>
      <c r="C98" s="62"/>
      <c r="D98" s="62"/>
      <c r="E98" s="62"/>
      <c r="F98" s="62"/>
      <c r="G98" s="62"/>
      <c r="H98" s="62"/>
      <c r="I98" s="62"/>
      <c r="J98" s="62"/>
      <c r="K98" s="62"/>
      <c r="L98" s="62"/>
      <c r="M98" s="62"/>
      <c r="N98" s="62"/>
    </row>
    <row r="99" spans="1:14" s="1" customFormat="1" ht="24.75" customHeight="1" x14ac:dyDescent="0.25">
      <c r="A99" s="63" t="s">
        <v>0</v>
      </c>
      <c r="B99" s="64" t="s">
        <v>1</v>
      </c>
      <c r="C99" s="65" t="s">
        <v>2</v>
      </c>
      <c r="D99" s="63" t="s">
        <v>3</v>
      </c>
      <c r="E99" s="63" t="s">
        <v>4</v>
      </c>
      <c r="F99" s="63" t="s">
        <v>5</v>
      </c>
      <c r="G99" s="66" t="s">
        <v>8</v>
      </c>
      <c r="H99" s="66"/>
      <c r="I99" s="66"/>
      <c r="J99" s="66"/>
      <c r="K99" s="66"/>
      <c r="L99" s="66"/>
      <c r="M99" s="63" t="s">
        <v>6</v>
      </c>
      <c r="N99" s="67" t="s">
        <v>9</v>
      </c>
    </row>
    <row r="100" spans="1:14" s="1" customFormat="1" ht="24.75" customHeight="1" x14ac:dyDescent="0.25">
      <c r="A100" s="63"/>
      <c r="B100" s="64"/>
      <c r="C100" s="65"/>
      <c r="D100" s="63"/>
      <c r="E100" s="63"/>
      <c r="F100" s="63"/>
      <c r="G100" s="31" t="s">
        <v>10</v>
      </c>
      <c r="H100" s="31" t="s">
        <v>11</v>
      </c>
      <c r="I100" s="31" t="s">
        <v>12</v>
      </c>
      <c r="J100" s="31" t="s">
        <v>13</v>
      </c>
      <c r="K100" s="31" t="s">
        <v>14</v>
      </c>
      <c r="L100" s="31" t="s">
        <v>15</v>
      </c>
      <c r="M100" s="63"/>
      <c r="N100" s="67"/>
    </row>
    <row r="101" spans="1:14" s="30" customFormat="1" ht="31.5" customHeight="1" x14ac:dyDescent="0.25">
      <c r="A101" s="87" t="s">
        <v>145</v>
      </c>
      <c r="B101" s="91" t="s">
        <v>146</v>
      </c>
      <c r="C101" s="6" t="s">
        <v>16</v>
      </c>
      <c r="D101" s="32" t="s">
        <v>17</v>
      </c>
      <c r="E101" s="32" t="s">
        <v>18</v>
      </c>
      <c r="F101" s="6" t="s">
        <v>65</v>
      </c>
      <c r="G101" s="6">
        <v>0</v>
      </c>
      <c r="H101" s="6">
        <v>3205.6</v>
      </c>
      <c r="I101" s="6">
        <v>5840</v>
      </c>
      <c r="J101" s="6">
        <v>0</v>
      </c>
      <c r="K101" s="6">
        <f>L101/N101</f>
        <v>2261.4</v>
      </c>
      <c r="L101" s="6">
        <f>SUM(G101:J101)</f>
        <v>9045.6</v>
      </c>
      <c r="M101" s="33">
        <v>13</v>
      </c>
      <c r="N101" s="34">
        <v>4</v>
      </c>
    </row>
    <row r="102" spans="1:14" s="1" customFormat="1" ht="30" customHeight="1" x14ac:dyDescent="0.25">
      <c r="A102" s="88"/>
      <c r="B102" s="92"/>
      <c r="C102" s="72" t="s">
        <v>147</v>
      </c>
      <c r="D102" s="73"/>
      <c r="E102" s="73"/>
      <c r="F102" s="73"/>
      <c r="G102" s="73"/>
      <c r="H102" s="73"/>
      <c r="I102" s="73"/>
      <c r="J102" s="73"/>
      <c r="K102" s="73"/>
      <c r="L102" s="73"/>
      <c r="M102" s="73"/>
      <c r="N102" s="74"/>
    </row>
    <row r="103" spans="1:14" s="1" customFormat="1" ht="27.75" customHeight="1" x14ac:dyDescent="0.25">
      <c r="A103" s="93" t="s">
        <v>148</v>
      </c>
      <c r="B103" s="95" t="s">
        <v>149</v>
      </c>
      <c r="C103" s="37" t="s">
        <v>16</v>
      </c>
      <c r="D103" s="10" t="s">
        <v>17</v>
      </c>
      <c r="E103" s="37" t="s">
        <v>18</v>
      </c>
      <c r="F103" s="37" t="s">
        <v>150</v>
      </c>
      <c r="G103" s="6">
        <v>0</v>
      </c>
      <c r="H103" s="6">
        <v>0</v>
      </c>
      <c r="I103" s="6">
        <v>612</v>
      </c>
      <c r="J103" s="11">
        <v>0</v>
      </c>
      <c r="K103" s="6">
        <f>L103/N103</f>
        <v>612</v>
      </c>
      <c r="L103" s="6">
        <f>SUM(G103:J103)</f>
        <v>612</v>
      </c>
      <c r="M103" s="35">
        <v>7</v>
      </c>
      <c r="N103" s="36">
        <v>1</v>
      </c>
    </row>
    <row r="104" spans="1:14" s="1" customFormat="1" ht="30" customHeight="1" x14ac:dyDescent="0.25">
      <c r="A104" s="94"/>
      <c r="B104" s="96"/>
      <c r="C104" s="97" t="s">
        <v>151</v>
      </c>
      <c r="D104" s="98"/>
      <c r="E104" s="98"/>
      <c r="F104" s="98"/>
      <c r="G104" s="98"/>
      <c r="H104" s="98"/>
      <c r="I104" s="98"/>
      <c r="J104" s="98"/>
      <c r="K104" s="98"/>
      <c r="L104" s="98"/>
      <c r="M104" s="98"/>
      <c r="N104" s="99"/>
    </row>
    <row r="105" spans="1:14" s="1" customFormat="1" ht="27.75" customHeight="1" x14ac:dyDescent="0.25">
      <c r="A105" s="87" t="s">
        <v>152</v>
      </c>
      <c r="B105" s="91" t="s">
        <v>153</v>
      </c>
      <c r="C105" s="38" t="s">
        <v>16</v>
      </c>
      <c r="D105" s="39" t="s">
        <v>17</v>
      </c>
      <c r="E105" s="39" t="s">
        <v>18</v>
      </c>
      <c r="F105" s="39" t="s">
        <v>21</v>
      </c>
      <c r="G105" s="6">
        <v>0</v>
      </c>
      <c r="H105" s="6">
        <v>1088.5999999999999</v>
      </c>
      <c r="I105" s="6">
        <v>1752</v>
      </c>
      <c r="J105" s="6">
        <v>2480</v>
      </c>
      <c r="K105" s="6">
        <f>L105/N105</f>
        <v>5320.6</v>
      </c>
      <c r="L105" s="6">
        <f>SUM(G105:J105)</f>
        <v>5320.6</v>
      </c>
      <c r="M105" s="33">
        <v>16</v>
      </c>
      <c r="N105" s="34">
        <v>1</v>
      </c>
    </row>
    <row r="106" spans="1:14" s="1" customFormat="1" ht="27.75" customHeight="1" x14ac:dyDescent="0.25">
      <c r="A106" s="88"/>
      <c r="B106" s="92"/>
      <c r="C106" s="97" t="s">
        <v>154</v>
      </c>
      <c r="D106" s="98"/>
      <c r="E106" s="98"/>
      <c r="F106" s="98"/>
      <c r="G106" s="98"/>
      <c r="H106" s="98"/>
      <c r="I106" s="98"/>
      <c r="J106" s="98"/>
      <c r="K106" s="98"/>
      <c r="L106" s="98"/>
      <c r="M106" s="98"/>
      <c r="N106" s="99"/>
    </row>
    <row r="107" spans="1:14" s="1" customFormat="1" ht="27.75" customHeight="1" x14ac:dyDescent="0.25">
      <c r="A107" s="87" t="s">
        <v>155</v>
      </c>
      <c r="B107" s="89" t="s">
        <v>156</v>
      </c>
      <c r="C107" s="38" t="s">
        <v>16</v>
      </c>
      <c r="D107" s="39" t="s">
        <v>17</v>
      </c>
      <c r="E107" s="39" t="s">
        <v>18</v>
      </c>
      <c r="F107" s="39" t="s">
        <v>21</v>
      </c>
      <c r="G107" s="6">
        <v>0</v>
      </c>
      <c r="H107" s="6">
        <v>2675.4</v>
      </c>
      <c r="I107" s="6">
        <v>6424</v>
      </c>
      <c r="J107" s="6">
        <v>0</v>
      </c>
      <c r="K107" s="6">
        <f>L107/N107</f>
        <v>4549.7</v>
      </c>
      <c r="L107" s="6">
        <f>SUM(G107:J107)</f>
        <v>9099.4</v>
      </c>
      <c r="M107" s="33">
        <v>35</v>
      </c>
      <c r="N107" s="34">
        <v>2</v>
      </c>
    </row>
    <row r="108" spans="1:14" s="1" customFormat="1" ht="27.75" customHeight="1" x14ac:dyDescent="0.25">
      <c r="A108" s="88"/>
      <c r="B108" s="90"/>
      <c r="C108" s="72" t="s">
        <v>157</v>
      </c>
      <c r="D108" s="73"/>
      <c r="E108" s="73"/>
      <c r="F108" s="73"/>
      <c r="G108" s="73"/>
      <c r="H108" s="73"/>
      <c r="I108" s="73"/>
      <c r="J108" s="73"/>
      <c r="K108" s="73"/>
      <c r="L108" s="73"/>
      <c r="M108" s="73"/>
      <c r="N108" s="74"/>
    </row>
    <row r="109" spans="1:14" s="1" customFormat="1" ht="27.75" customHeight="1" x14ac:dyDescent="0.25">
      <c r="A109" s="84" t="s">
        <v>20</v>
      </c>
      <c r="B109" s="85"/>
      <c r="C109" s="85"/>
      <c r="D109" s="85"/>
      <c r="E109" s="85"/>
      <c r="F109" s="85"/>
      <c r="G109" s="85"/>
      <c r="H109" s="85"/>
      <c r="I109" s="85"/>
      <c r="J109" s="85"/>
      <c r="K109" s="86"/>
      <c r="L109" s="24">
        <f t="shared" ref="L109:N109" si="5">SUM(L101:L108)</f>
        <v>24077.599999999999</v>
      </c>
      <c r="M109" s="25">
        <f t="shared" si="5"/>
        <v>71</v>
      </c>
      <c r="N109" s="25">
        <f t="shared" si="5"/>
        <v>8</v>
      </c>
    </row>
    <row r="110" spans="1:14" s="1" customFormat="1" ht="24.75" customHeight="1" x14ac:dyDescent="0.25">
      <c r="A110" s="62" t="s">
        <v>159</v>
      </c>
      <c r="B110" s="62"/>
      <c r="C110" s="62"/>
      <c r="D110" s="62"/>
      <c r="E110" s="62"/>
      <c r="F110" s="62"/>
      <c r="G110" s="62"/>
      <c r="H110" s="62"/>
      <c r="I110" s="62"/>
      <c r="J110" s="62"/>
      <c r="K110" s="62"/>
      <c r="L110" s="62"/>
      <c r="M110" s="62"/>
      <c r="N110" s="62"/>
    </row>
    <row r="111" spans="1:14" s="1" customFormat="1" ht="24.75" customHeight="1" x14ac:dyDescent="0.25">
      <c r="A111" s="63" t="s">
        <v>0</v>
      </c>
      <c r="B111" s="64" t="s">
        <v>1</v>
      </c>
      <c r="C111" s="65" t="s">
        <v>2</v>
      </c>
      <c r="D111" s="63" t="s">
        <v>3</v>
      </c>
      <c r="E111" s="63" t="s">
        <v>4</v>
      </c>
      <c r="F111" s="63" t="s">
        <v>5</v>
      </c>
      <c r="G111" s="66" t="s">
        <v>8</v>
      </c>
      <c r="H111" s="66"/>
      <c r="I111" s="66"/>
      <c r="J111" s="66"/>
      <c r="K111" s="66"/>
      <c r="L111" s="66"/>
      <c r="M111" s="63" t="s">
        <v>6</v>
      </c>
      <c r="N111" s="67" t="s">
        <v>9</v>
      </c>
    </row>
    <row r="112" spans="1:14" s="1" customFormat="1" ht="24.75" customHeight="1" x14ac:dyDescent="0.25">
      <c r="A112" s="63"/>
      <c r="B112" s="64"/>
      <c r="C112" s="65"/>
      <c r="D112" s="63"/>
      <c r="E112" s="63"/>
      <c r="F112" s="63"/>
      <c r="G112" s="46" t="s">
        <v>10</v>
      </c>
      <c r="H112" s="46" t="s">
        <v>11</v>
      </c>
      <c r="I112" s="46" t="s">
        <v>12</v>
      </c>
      <c r="J112" s="46" t="s">
        <v>13</v>
      </c>
      <c r="K112" s="46" t="s">
        <v>14</v>
      </c>
      <c r="L112" s="46" t="s">
        <v>15</v>
      </c>
      <c r="M112" s="63"/>
      <c r="N112" s="67"/>
    </row>
    <row r="113" spans="1:14" s="43" customFormat="1" ht="22.5" customHeight="1" x14ac:dyDescent="0.25">
      <c r="A113" s="87" t="s">
        <v>160</v>
      </c>
      <c r="B113" s="91" t="s">
        <v>161</v>
      </c>
      <c r="C113" s="6" t="s">
        <v>16</v>
      </c>
      <c r="D113" s="32" t="s">
        <v>17</v>
      </c>
      <c r="E113" s="32" t="s">
        <v>18</v>
      </c>
      <c r="F113" s="6" t="s">
        <v>162</v>
      </c>
      <c r="G113" s="6">
        <v>0</v>
      </c>
      <c r="H113" s="7">
        <v>1231</v>
      </c>
      <c r="I113" s="7">
        <v>1752</v>
      </c>
      <c r="J113" s="6">
        <v>0</v>
      </c>
      <c r="K113" s="7">
        <f>L113/N113</f>
        <v>2983</v>
      </c>
      <c r="L113" s="7">
        <f>SUM(G113:J113)</f>
        <v>2983</v>
      </c>
      <c r="M113" s="33">
        <v>14</v>
      </c>
      <c r="N113" s="34">
        <v>1</v>
      </c>
    </row>
    <row r="114" spans="1:14" s="44" customFormat="1" x14ac:dyDescent="0.25">
      <c r="A114" s="88"/>
      <c r="B114" s="92"/>
      <c r="C114" s="72" t="s">
        <v>163</v>
      </c>
      <c r="D114" s="73"/>
      <c r="E114" s="73"/>
      <c r="F114" s="73"/>
      <c r="G114" s="73"/>
      <c r="H114" s="73"/>
      <c r="I114" s="73"/>
      <c r="J114" s="73"/>
      <c r="K114" s="73"/>
      <c r="L114" s="73"/>
      <c r="M114" s="73"/>
      <c r="N114" s="74"/>
    </row>
    <row r="115" spans="1:14" s="44" customFormat="1" ht="27.75" customHeight="1" x14ac:dyDescent="0.25">
      <c r="A115" s="93" t="s">
        <v>164</v>
      </c>
      <c r="B115" s="95" t="s">
        <v>165</v>
      </c>
      <c r="C115" s="47" t="s">
        <v>16</v>
      </c>
      <c r="D115" s="10" t="s">
        <v>17</v>
      </c>
      <c r="E115" s="47" t="s">
        <v>18</v>
      </c>
      <c r="F115" s="47" t="s">
        <v>166</v>
      </c>
      <c r="G115" s="6">
        <v>0</v>
      </c>
      <c r="H115" s="6">
        <v>0</v>
      </c>
      <c r="I115" s="6">
        <v>918</v>
      </c>
      <c r="J115" s="11">
        <v>0</v>
      </c>
      <c r="K115" s="6">
        <f>L115/N115</f>
        <v>459</v>
      </c>
      <c r="L115" s="6">
        <f>SUM(G115:J115)</f>
        <v>918</v>
      </c>
      <c r="M115" s="35">
        <v>4</v>
      </c>
      <c r="N115" s="36">
        <v>2</v>
      </c>
    </row>
    <row r="116" spans="1:14" s="44" customFormat="1" x14ac:dyDescent="0.25">
      <c r="A116" s="94"/>
      <c r="B116" s="96"/>
      <c r="C116" s="97" t="s">
        <v>167</v>
      </c>
      <c r="D116" s="98"/>
      <c r="E116" s="98"/>
      <c r="F116" s="98"/>
      <c r="G116" s="98"/>
      <c r="H116" s="98"/>
      <c r="I116" s="98"/>
      <c r="J116" s="98"/>
      <c r="K116" s="98"/>
      <c r="L116" s="98"/>
      <c r="M116" s="98"/>
      <c r="N116" s="99"/>
    </row>
    <row r="117" spans="1:14" s="44" customFormat="1" ht="27.75" customHeight="1" x14ac:dyDescent="0.25">
      <c r="A117" s="87" t="s">
        <v>168</v>
      </c>
      <c r="B117" s="91" t="s">
        <v>169</v>
      </c>
      <c r="C117" s="38" t="s">
        <v>16</v>
      </c>
      <c r="D117" s="39" t="s">
        <v>17</v>
      </c>
      <c r="E117" s="39" t="s">
        <v>18</v>
      </c>
      <c r="F117" s="39" t="s">
        <v>170</v>
      </c>
      <c r="G117" s="6">
        <v>0</v>
      </c>
      <c r="H117" s="6">
        <v>0</v>
      </c>
      <c r="I117" s="6">
        <v>0</v>
      </c>
      <c r="J117" s="6">
        <v>990</v>
      </c>
      <c r="K117" s="6">
        <f>L117/N117</f>
        <v>990</v>
      </c>
      <c r="L117" s="6">
        <f>SUM(G117:J117)</f>
        <v>990</v>
      </c>
      <c r="M117" s="33">
        <v>15</v>
      </c>
      <c r="N117" s="34">
        <v>1</v>
      </c>
    </row>
    <row r="118" spans="1:14" s="44" customFormat="1" x14ac:dyDescent="0.25">
      <c r="A118" s="88"/>
      <c r="B118" s="92"/>
      <c r="C118" s="97" t="s">
        <v>171</v>
      </c>
      <c r="D118" s="98"/>
      <c r="E118" s="98"/>
      <c r="F118" s="98"/>
      <c r="G118" s="98"/>
      <c r="H118" s="98"/>
      <c r="I118" s="98"/>
      <c r="J118" s="98"/>
      <c r="K118" s="98"/>
      <c r="L118" s="98"/>
      <c r="M118" s="98"/>
      <c r="N118" s="99"/>
    </row>
    <row r="119" spans="1:14" s="44" customFormat="1" ht="27.75" customHeight="1" x14ac:dyDescent="0.25">
      <c r="A119" s="87" t="s">
        <v>172</v>
      </c>
      <c r="B119" s="89" t="s">
        <v>173</v>
      </c>
      <c r="C119" s="38" t="s">
        <v>16</v>
      </c>
      <c r="D119" s="39" t="s">
        <v>17</v>
      </c>
      <c r="E119" s="39" t="s">
        <v>18</v>
      </c>
      <c r="F119" s="39" t="s">
        <v>174</v>
      </c>
      <c r="G119" s="6">
        <v>0</v>
      </c>
      <c r="H119" s="6">
        <v>0</v>
      </c>
      <c r="I119" s="6">
        <v>0</v>
      </c>
      <c r="J119" s="7">
        <v>1440</v>
      </c>
      <c r="K119" s="7">
        <f>L119/N119</f>
        <v>1440</v>
      </c>
      <c r="L119" s="7">
        <f>SUM(G119:J119)</f>
        <v>1440</v>
      </c>
      <c r="M119" s="33">
        <v>18</v>
      </c>
      <c r="N119" s="34">
        <v>1</v>
      </c>
    </row>
    <row r="120" spans="1:14" s="44" customFormat="1" x14ac:dyDescent="0.25">
      <c r="A120" s="88"/>
      <c r="B120" s="90"/>
      <c r="C120" s="72" t="s">
        <v>175</v>
      </c>
      <c r="D120" s="73"/>
      <c r="E120" s="73"/>
      <c r="F120" s="73"/>
      <c r="G120" s="73"/>
      <c r="H120" s="73"/>
      <c r="I120" s="73"/>
      <c r="J120" s="73"/>
      <c r="K120" s="73"/>
      <c r="L120" s="73"/>
      <c r="M120" s="73"/>
      <c r="N120" s="74"/>
    </row>
    <row r="121" spans="1:14" s="44" customFormat="1" ht="27.75" customHeight="1" x14ac:dyDescent="0.25">
      <c r="A121" s="87" t="s">
        <v>172</v>
      </c>
      <c r="B121" s="89" t="s">
        <v>173</v>
      </c>
      <c r="C121" s="38" t="s">
        <v>16</v>
      </c>
      <c r="D121" s="39" t="s">
        <v>17</v>
      </c>
      <c r="E121" s="39" t="s">
        <v>18</v>
      </c>
      <c r="F121" s="39" t="s">
        <v>174</v>
      </c>
      <c r="G121" s="6">
        <v>0</v>
      </c>
      <c r="H121" s="7">
        <v>2339.8000000000002</v>
      </c>
      <c r="I121" s="7">
        <v>8268</v>
      </c>
      <c r="J121" s="7">
        <v>2880</v>
      </c>
      <c r="K121" s="7">
        <f>L121/N121</f>
        <v>6743.9</v>
      </c>
      <c r="L121" s="7">
        <f>SUM(G121:J121)</f>
        <v>13487.8</v>
      </c>
      <c r="M121" s="33">
        <v>18</v>
      </c>
      <c r="N121" s="34">
        <v>2</v>
      </c>
    </row>
    <row r="122" spans="1:14" s="44" customFormat="1" x14ac:dyDescent="0.25">
      <c r="A122" s="88"/>
      <c r="B122" s="90"/>
      <c r="C122" s="72" t="s">
        <v>176</v>
      </c>
      <c r="D122" s="73"/>
      <c r="E122" s="73"/>
      <c r="F122" s="73"/>
      <c r="G122" s="73"/>
      <c r="H122" s="73"/>
      <c r="I122" s="73"/>
      <c r="J122" s="73"/>
      <c r="K122" s="73"/>
      <c r="L122" s="73"/>
      <c r="M122" s="73"/>
      <c r="N122" s="74"/>
    </row>
    <row r="123" spans="1:14" s="44" customFormat="1" ht="27.75" customHeight="1" x14ac:dyDescent="0.25">
      <c r="A123" s="87" t="s">
        <v>177</v>
      </c>
      <c r="B123" s="89" t="s">
        <v>178</v>
      </c>
      <c r="C123" s="38" t="s">
        <v>16</v>
      </c>
      <c r="D123" s="39" t="s">
        <v>17</v>
      </c>
      <c r="E123" s="39" t="s">
        <v>18</v>
      </c>
      <c r="F123" s="39" t="s">
        <v>65</v>
      </c>
      <c r="G123" s="6">
        <v>0</v>
      </c>
      <c r="H123" s="7">
        <v>1500.6</v>
      </c>
      <c r="I123" s="7">
        <v>5840</v>
      </c>
      <c r="J123" s="7">
        <v>1400</v>
      </c>
      <c r="K123" s="7">
        <f>L123/N123</f>
        <v>4370.3</v>
      </c>
      <c r="L123" s="7">
        <f>SUM(G123:J123)</f>
        <v>8740.6</v>
      </c>
      <c r="M123" s="33">
        <v>32</v>
      </c>
      <c r="N123" s="34">
        <v>2</v>
      </c>
    </row>
    <row r="124" spans="1:14" s="44" customFormat="1" x14ac:dyDescent="0.25">
      <c r="A124" s="88"/>
      <c r="B124" s="90"/>
      <c r="C124" s="72" t="s">
        <v>179</v>
      </c>
      <c r="D124" s="73"/>
      <c r="E124" s="73"/>
      <c r="F124" s="73"/>
      <c r="G124" s="73"/>
      <c r="H124" s="73"/>
      <c r="I124" s="73"/>
      <c r="J124" s="73"/>
      <c r="K124" s="73"/>
      <c r="L124" s="73"/>
      <c r="M124" s="73"/>
      <c r="N124" s="74"/>
    </row>
    <row r="125" spans="1:14" s="44" customFormat="1" ht="27.75" customHeight="1" x14ac:dyDescent="0.25">
      <c r="A125" s="87" t="s">
        <v>177</v>
      </c>
      <c r="B125" s="89" t="s">
        <v>178</v>
      </c>
      <c r="C125" s="38" t="s">
        <v>16</v>
      </c>
      <c r="D125" s="39" t="s">
        <v>17</v>
      </c>
      <c r="E125" s="39" t="s">
        <v>18</v>
      </c>
      <c r="F125" s="39" t="s">
        <v>65</v>
      </c>
      <c r="G125" s="6">
        <v>0</v>
      </c>
      <c r="H125" s="6">
        <v>0</v>
      </c>
      <c r="I125" s="7">
        <v>6424</v>
      </c>
      <c r="J125" s="7">
        <v>0</v>
      </c>
      <c r="K125" s="7">
        <f>L125/N125</f>
        <v>3212</v>
      </c>
      <c r="L125" s="7">
        <f>SUM(G125:J125)</f>
        <v>6424</v>
      </c>
      <c r="M125" s="33">
        <v>30</v>
      </c>
      <c r="N125" s="34">
        <v>2</v>
      </c>
    </row>
    <row r="126" spans="1:14" s="44" customFormat="1" x14ac:dyDescent="0.25">
      <c r="A126" s="88"/>
      <c r="B126" s="90"/>
      <c r="C126" s="72" t="s">
        <v>180</v>
      </c>
      <c r="D126" s="73"/>
      <c r="E126" s="73"/>
      <c r="F126" s="73"/>
      <c r="G126" s="73"/>
      <c r="H126" s="73"/>
      <c r="I126" s="73"/>
      <c r="J126" s="73"/>
      <c r="K126" s="73"/>
      <c r="L126" s="73"/>
      <c r="M126" s="73"/>
      <c r="N126" s="74"/>
    </row>
    <row r="127" spans="1:14" s="44" customFormat="1" ht="27.75" customHeight="1" x14ac:dyDescent="0.25">
      <c r="A127" s="87" t="s">
        <v>181</v>
      </c>
      <c r="B127" s="89" t="s">
        <v>149</v>
      </c>
      <c r="C127" s="38" t="s">
        <v>16</v>
      </c>
      <c r="D127" s="39" t="s">
        <v>17</v>
      </c>
      <c r="E127" s="39" t="s">
        <v>18</v>
      </c>
      <c r="F127" s="39" t="s">
        <v>182</v>
      </c>
      <c r="G127" s="6">
        <v>0</v>
      </c>
      <c r="H127" s="6">
        <v>802</v>
      </c>
      <c r="I127" s="7">
        <v>1224</v>
      </c>
      <c r="J127" s="7">
        <v>0</v>
      </c>
      <c r="K127" s="7">
        <f>L127/N127</f>
        <v>1013</v>
      </c>
      <c r="L127" s="7">
        <f>SUM(G127:J127)</f>
        <v>2026</v>
      </c>
      <c r="M127" s="33">
        <v>7</v>
      </c>
      <c r="N127" s="34">
        <v>2</v>
      </c>
    </row>
    <row r="128" spans="1:14" s="44" customFormat="1" x14ac:dyDescent="0.25">
      <c r="A128" s="88"/>
      <c r="B128" s="90"/>
      <c r="C128" s="72" t="s">
        <v>180</v>
      </c>
      <c r="D128" s="73"/>
      <c r="E128" s="73"/>
      <c r="F128" s="73"/>
      <c r="G128" s="73"/>
      <c r="H128" s="73"/>
      <c r="I128" s="73"/>
      <c r="J128" s="73"/>
      <c r="K128" s="73"/>
      <c r="L128" s="73"/>
      <c r="M128" s="73"/>
      <c r="N128" s="74"/>
    </row>
    <row r="129" spans="1:15" s="44" customFormat="1" ht="27.75" customHeight="1" x14ac:dyDescent="0.25">
      <c r="A129" s="87" t="s">
        <v>183</v>
      </c>
      <c r="B129" s="89" t="s">
        <v>184</v>
      </c>
      <c r="C129" s="38" t="s">
        <v>16</v>
      </c>
      <c r="D129" s="39" t="s">
        <v>17</v>
      </c>
      <c r="E129" s="39" t="s">
        <v>18</v>
      </c>
      <c r="F129" s="39" t="s">
        <v>185</v>
      </c>
      <c r="G129" s="6">
        <v>0</v>
      </c>
      <c r="H129" s="7">
        <v>4817</v>
      </c>
      <c r="I129" s="7">
        <v>7008</v>
      </c>
      <c r="J129" s="7">
        <v>0</v>
      </c>
      <c r="K129" s="7">
        <f>L129/N129</f>
        <v>2956.25</v>
      </c>
      <c r="L129" s="7">
        <f>SUM(G129:J129)</f>
        <v>11825</v>
      </c>
      <c r="M129" s="33">
        <v>19</v>
      </c>
      <c r="N129" s="34">
        <v>4</v>
      </c>
    </row>
    <row r="130" spans="1:15" s="44" customFormat="1" x14ac:dyDescent="0.25">
      <c r="A130" s="88"/>
      <c r="B130" s="90"/>
      <c r="C130" s="72" t="s">
        <v>186</v>
      </c>
      <c r="D130" s="73"/>
      <c r="E130" s="73"/>
      <c r="F130" s="73"/>
      <c r="G130" s="73"/>
      <c r="H130" s="73"/>
      <c r="I130" s="73"/>
      <c r="J130" s="73"/>
      <c r="K130" s="73"/>
      <c r="L130" s="73"/>
      <c r="M130" s="73"/>
      <c r="N130" s="74"/>
    </row>
    <row r="131" spans="1:15" s="44" customFormat="1" ht="27.75" customHeight="1" x14ac:dyDescent="0.25">
      <c r="A131" s="87" t="s">
        <v>187</v>
      </c>
      <c r="B131" s="89" t="s">
        <v>188</v>
      </c>
      <c r="C131" s="38" t="s">
        <v>16</v>
      </c>
      <c r="D131" s="39" t="s">
        <v>17</v>
      </c>
      <c r="E131" s="39" t="s">
        <v>18</v>
      </c>
      <c r="F131" s="39" t="s">
        <v>189</v>
      </c>
      <c r="G131" s="6">
        <v>0</v>
      </c>
      <c r="H131" s="7">
        <v>1100</v>
      </c>
      <c r="I131" s="7">
        <v>3504</v>
      </c>
      <c r="J131" s="7">
        <v>0</v>
      </c>
      <c r="K131" s="7">
        <f>L131/N131</f>
        <v>4604</v>
      </c>
      <c r="L131" s="7">
        <f>SUM(G131:J131)</f>
        <v>4604</v>
      </c>
      <c r="M131" s="33">
        <v>28</v>
      </c>
      <c r="N131" s="34">
        <v>1</v>
      </c>
    </row>
    <row r="132" spans="1:15" s="44" customFormat="1" ht="42.75" customHeight="1" x14ac:dyDescent="0.25">
      <c r="A132" s="88"/>
      <c r="B132" s="116"/>
      <c r="C132" s="72" t="s">
        <v>190</v>
      </c>
      <c r="D132" s="73"/>
      <c r="E132" s="73"/>
      <c r="F132" s="73"/>
      <c r="G132" s="73"/>
      <c r="H132" s="73"/>
      <c r="I132" s="73"/>
      <c r="J132" s="73"/>
      <c r="K132" s="73"/>
      <c r="L132" s="73"/>
      <c r="M132" s="73"/>
      <c r="N132" s="74"/>
    </row>
    <row r="133" spans="1:15" s="44" customFormat="1" ht="27.75" customHeight="1" x14ac:dyDescent="0.25">
      <c r="A133" s="87" t="s">
        <v>191</v>
      </c>
      <c r="B133" s="89" t="s">
        <v>192</v>
      </c>
      <c r="C133" s="38" t="s">
        <v>16</v>
      </c>
      <c r="D133" s="39" t="s">
        <v>17</v>
      </c>
      <c r="E133" s="39" t="s">
        <v>18</v>
      </c>
      <c r="F133" s="39" t="s">
        <v>174</v>
      </c>
      <c r="G133" s="6">
        <v>0</v>
      </c>
      <c r="H133" s="7">
        <v>2144</v>
      </c>
      <c r="I133" s="7">
        <v>1752</v>
      </c>
      <c r="J133" s="7">
        <v>0</v>
      </c>
      <c r="K133" s="7">
        <f>L133/N133</f>
        <v>3896</v>
      </c>
      <c r="L133" s="7">
        <f>SUM(G133:J133)</f>
        <v>3896</v>
      </c>
      <c r="M133" s="33">
        <v>6</v>
      </c>
      <c r="N133" s="34">
        <v>1</v>
      </c>
    </row>
    <row r="134" spans="1:15" s="44" customFormat="1" x14ac:dyDescent="0.25">
      <c r="A134" s="88"/>
      <c r="B134" s="116"/>
      <c r="C134" s="72" t="s">
        <v>193</v>
      </c>
      <c r="D134" s="73"/>
      <c r="E134" s="73"/>
      <c r="F134" s="73"/>
      <c r="G134" s="73"/>
      <c r="H134" s="73"/>
      <c r="I134" s="73"/>
      <c r="J134" s="73"/>
      <c r="K134" s="73"/>
      <c r="L134" s="73"/>
      <c r="M134" s="73"/>
      <c r="N134" s="74"/>
    </row>
    <row r="135" spans="1:15" s="44" customFormat="1" ht="27.75" customHeight="1" x14ac:dyDescent="0.25">
      <c r="A135" s="87" t="s">
        <v>194</v>
      </c>
      <c r="B135" s="89" t="s">
        <v>195</v>
      </c>
      <c r="C135" s="38" t="s">
        <v>16</v>
      </c>
      <c r="D135" s="39" t="s">
        <v>17</v>
      </c>
      <c r="E135" s="39" t="s">
        <v>18</v>
      </c>
      <c r="F135" s="39" t="s">
        <v>21</v>
      </c>
      <c r="G135" s="6">
        <v>0</v>
      </c>
      <c r="H135" s="7">
        <v>637</v>
      </c>
      <c r="I135" s="7">
        <v>2336</v>
      </c>
      <c r="J135" s="7">
        <v>0</v>
      </c>
      <c r="K135" s="7">
        <f>L135/N135</f>
        <v>2973</v>
      </c>
      <c r="L135" s="7">
        <f>SUM(G135:J135)</f>
        <v>2973</v>
      </c>
      <c r="M135" s="33">
        <v>21</v>
      </c>
      <c r="N135" s="34">
        <v>1</v>
      </c>
    </row>
    <row r="136" spans="1:15" s="44" customFormat="1" x14ac:dyDescent="0.25">
      <c r="A136" s="88"/>
      <c r="B136" s="90"/>
      <c r="C136" s="72" t="s">
        <v>196</v>
      </c>
      <c r="D136" s="73"/>
      <c r="E136" s="73"/>
      <c r="F136" s="73"/>
      <c r="G136" s="73"/>
      <c r="H136" s="73"/>
      <c r="I136" s="73"/>
      <c r="J136" s="73"/>
      <c r="K136" s="73"/>
      <c r="L136" s="73"/>
      <c r="M136" s="73"/>
      <c r="N136" s="74"/>
    </row>
    <row r="137" spans="1:15" s="44" customFormat="1" ht="27.75" customHeight="1" x14ac:dyDescent="0.25">
      <c r="A137" s="87" t="s">
        <v>197</v>
      </c>
      <c r="B137" s="89" t="s">
        <v>198</v>
      </c>
      <c r="C137" s="38" t="s">
        <v>16</v>
      </c>
      <c r="D137" s="39" t="s">
        <v>17</v>
      </c>
      <c r="E137" s="39" t="s">
        <v>18</v>
      </c>
      <c r="F137" s="39" t="s">
        <v>19</v>
      </c>
      <c r="G137" s="6">
        <v>0</v>
      </c>
      <c r="H137" s="6">
        <v>0</v>
      </c>
      <c r="I137" s="6">
        <v>0</v>
      </c>
      <c r="J137" s="6">
        <v>550</v>
      </c>
      <c r="K137" s="6">
        <f>L137/N137</f>
        <v>550</v>
      </c>
      <c r="L137" s="6">
        <f>SUM(G137:J137)</f>
        <v>550</v>
      </c>
      <c r="M137" s="33">
        <v>20</v>
      </c>
      <c r="N137" s="34">
        <v>1</v>
      </c>
    </row>
    <row r="138" spans="1:15" s="44" customFormat="1" ht="20.25" customHeight="1" x14ac:dyDescent="0.25">
      <c r="A138" s="88"/>
      <c r="B138" s="116"/>
      <c r="C138" s="72" t="s">
        <v>199</v>
      </c>
      <c r="D138" s="73"/>
      <c r="E138" s="73"/>
      <c r="F138" s="73"/>
      <c r="G138" s="73"/>
      <c r="H138" s="73"/>
      <c r="I138" s="73"/>
      <c r="J138" s="73"/>
      <c r="K138" s="73"/>
      <c r="L138" s="73"/>
      <c r="M138" s="73"/>
      <c r="N138" s="74"/>
    </row>
    <row r="139" spans="1:15" s="44" customFormat="1" ht="27.75" customHeight="1" x14ac:dyDescent="0.25">
      <c r="A139" s="87" t="s">
        <v>200</v>
      </c>
      <c r="B139" s="89" t="s">
        <v>201</v>
      </c>
      <c r="C139" s="38" t="s">
        <v>16</v>
      </c>
      <c r="D139" s="39" t="s">
        <v>17</v>
      </c>
      <c r="E139" s="39" t="s">
        <v>18</v>
      </c>
      <c r="F139" s="39" t="s">
        <v>21</v>
      </c>
      <c r="G139" s="6">
        <v>0</v>
      </c>
      <c r="H139" s="6">
        <v>3100</v>
      </c>
      <c r="I139" s="7">
        <v>1752</v>
      </c>
      <c r="J139" s="7">
        <v>0</v>
      </c>
      <c r="K139" s="7">
        <f>L139/N139</f>
        <v>2426</v>
      </c>
      <c r="L139" s="7">
        <f>SUM(G139:J139)</f>
        <v>4852</v>
      </c>
      <c r="M139" s="33">
        <v>8</v>
      </c>
      <c r="N139" s="34">
        <v>2</v>
      </c>
    </row>
    <row r="140" spans="1:15" s="44" customFormat="1" ht="20.25" customHeight="1" x14ac:dyDescent="0.25">
      <c r="A140" s="88"/>
      <c r="B140" s="116"/>
      <c r="C140" s="72" t="s">
        <v>202</v>
      </c>
      <c r="D140" s="73"/>
      <c r="E140" s="73"/>
      <c r="F140" s="73"/>
      <c r="G140" s="73"/>
      <c r="H140" s="73"/>
      <c r="I140" s="73"/>
      <c r="J140" s="73"/>
      <c r="K140" s="73"/>
      <c r="L140" s="73"/>
      <c r="M140" s="73"/>
      <c r="N140" s="74"/>
    </row>
    <row r="141" spans="1:15" s="44" customFormat="1" ht="33" customHeight="1" x14ac:dyDescent="0.25">
      <c r="A141" s="84" t="s">
        <v>20</v>
      </c>
      <c r="B141" s="85"/>
      <c r="C141" s="85"/>
      <c r="D141" s="85"/>
      <c r="E141" s="85"/>
      <c r="F141" s="85"/>
      <c r="G141" s="85"/>
      <c r="H141" s="85"/>
      <c r="I141" s="85"/>
      <c r="J141" s="85"/>
      <c r="K141" s="86"/>
      <c r="L141" s="24">
        <f t="shared" ref="L141:N141" si="6">SUM(L113:L139)</f>
        <v>65709.399999999994</v>
      </c>
      <c r="M141" s="25">
        <f t="shared" si="6"/>
        <v>240</v>
      </c>
      <c r="N141" s="25">
        <f t="shared" si="6"/>
        <v>23</v>
      </c>
      <c r="O141" s="48"/>
    </row>
    <row r="142" spans="1:15" s="1" customFormat="1" ht="24.75" customHeight="1" x14ac:dyDescent="0.25">
      <c r="A142" s="62" t="s">
        <v>224</v>
      </c>
      <c r="B142" s="62"/>
      <c r="C142" s="62"/>
      <c r="D142" s="62"/>
      <c r="E142" s="62"/>
      <c r="F142" s="62"/>
      <c r="G142" s="62"/>
      <c r="H142" s="62"/>
      <c r="I142" s="62"/>
      <c r="J142" s="62"/>
      <c r="K142" s="62"/>
      <c r="L142" s="62"/>
      <c r="M142" s="62"/>
      <c r="N142" s="62"/>
    </row>
    <row r="143" spans="1:15" s="1" customFormat="1" ht="24.75" customHeight="1" x14ac:dyDescent="0.25">
      <c r="A143" s="63" t="s">
        <v>0</v>
      </c>
      <c r="B143" s="64" t="s">
        <v>1</v>
      </c>
      <c r="C143" s="65" t="s">
        <v>2</v>
      </c>
      <c r="D143" s="63" t="s">
        <v>3</v>
      </c>
      <c r="E143" s="63" t="s">
        <v>4</v>
      </c>
      <c r="F143" s="63" t="s">
        <v>5</v>
      </c>
      <c r="G143" s="66" t="s">
        <v>8</v>
      </c>
      <c r="H143" s="66"/>
      <c r="I143" s="66"/>
      <c r="J143" s="66"/>
      <c r="K143" s="66"/>
      <c r="L143" s="66"/>
      <c r="M143" s="63" t="s">
        <v>6</v>
      </c>
      <c r="N143" s="67" t="s">
        <v>9</v>
      </c>
    </row>
    <row r="144" spans="1:15" s="1" customFormat="1" ht="24.75" customHeight="1" x14ac:dyDescent="0.25">
      <c r="A144" s="63"/>
      <c r="B144" s="64"/>
      <c r="C144" s="65"/>
      <c r="D144" s="63"/>
      <c r="E144" s="63"/>
      <c r="F144" s="63"/>
      <c r="G144" s="49" t="s">
        <v>10</v>
      </c>
      <c r="H144" s="49" t="s">
        <v>11</v>
      </c>
      <c r="I144" s="49" t="s">
        <v>12</v>
      </c>
      <c r="J144" s="49" t="s">
        <v>13</v>
      </c>
      <c r="K144" s="49" t="s">
        <v>14</v>
      </c>
      <c r="L144" s="49" t="s">
        <v>15</v>
      </c>
      <c r="M144" s="63"/>
      <c r="N144" s="67"/>
    </row>
    <row r="145" spans="1:14" s="44" customFormat="1" ht="27.75" customHeight="1" x14ac:dyDescent="0.25">
      <c r="A145" s="87" t="s">
        <v>203</v>
      </c>
      <c r="B145" s="89" t="s">
        <v>204</v>
      </c>
      <c r="C145" s="38" t="s">
        <v>16</v>
      </c>
      <c r="D145" s="39" t="s">
        <v>17</v>
      </c>
      <c r="E145" s="39" t="s">
        <v>18</v>
      </c>
      <c r="F145" s="39" t="s">
        <v>205</v>
      </c>
      <c r="G145" s="6">
        <v>0</v>
      </c>
      <c r="H145" s="7">
        <v>1894.2</v>
      </c>
      <c r="I145" s="7">
        <v>876</v>
      </c>
      <c r="J145" s="7">
        <v>0</v>
      </c>
      <c r="K145" s="7">
        <f>L145/N145</f>
        <v>2770.2</v>
      </c>
      <c r="L145" s="7">
        <f>SUM(G145:J145)</f>
        <v>2770.2</v>
      </c>
      <c r="M145" s="33">
        <v>8</v>
      </c>
      <c r="N145" s="34">
        <v>1</v>
      </c>
    </row>
    <row r="146" spans="1:14" s="44" customFormat="1" x14ac:dyDescent="0.25">
      <c r="A146" s="88"/>
      <c r="B146" s="90"/>
      <c r="C146" s="72" t="s">
        <v>206</v>
      </c>
      <c r="D146" s="73"/>
      <c r="E146" s="73"/>
      <c r="F146" s="73"/>
      <c r="G146" s="73"/>
      <c r="H146" s="73"/>
      <c r="I146" s="73"/>
      <c r="J146" s="73"/>
      <c r="K146" s="73"/>
      <c r="L146" s="73"/>
      <c r="M146" s="73"/>
      <c r="N146" s="74"/>
    </row>
    <row r="147" spans="1:14" s="44" customFormat="1" ht="27.75" customHeight="1" x14ac:dyDescent="0.25">
      <c r="A147" s="87" t="s">
        <v>207</v>
      </c>
      <c r="B147" s="89" t="s">
        <v>208</v>
      </c>
      <c r="C147" s="38" t="s">
        <v>16</v>
      </c>
      <c r="D147" s="39" t="s">
        <v>17</v>
      </c>
      <c r="E147" s="39" t="s">
        <v>18</v>
      </c>
      <c r="F147" s="39" t="s">
        <v>185</v>
      </c>
      <c r="G147" s="6">
        <v>0</v>
      </c>
      <c r="H147" s="7">
        <v>2243</v>
      </c>
      <c r="I147" s="7">
        <v>2628</v>
      </c>
      <c r="J147" s="7">
        <v>0</v>
      </c>
      <c r="K147" s="7">
        <f>L147/N147</f>
        <v>4871</v>
      </c>
      <c r="L147" s="7">
        <f>SUM(G147:J147)</f>
        <v>4871</v>
      </c>
      <c r="M147" s="33">
        <v>24</v>
      </c>
      <c r="N147" s="34">
        <v>1</v>
      </c>
    </row>
    <row r="148" spans="1:14" s="44" customFormat="1" x14ac:dyDescent="0.25">
      <c r="A148" s="88"/>
      <c r="B148" s="90"/>
      <c r="C148" s="72" t="s">
        <v>209</v>
      </c>
      <c r="D148" s="73"/>
      <c r="E148" s="73"/>
      <c r="F148" s="73"/>
      <c r="G148" s="73"/>
      <c r="H148" s="73"/>
      <c r="I148" s="73"/>
      <c r="J148" s="73"/>
      <c r="K148" s="73"/>
      <c r="L148" s="73"/>
      <c r="M148" s="73"/>
      <c r="N148" s="74"/>
    </row>
    <row r="149" spans="1:14" s="44" customFormat="1" ht="27.75" customHeight="1" x14ac:dyDescent="0.25">
      <c r="A149" s="87" t="s">
        <v>210</v>
      </c>
      <c r="B149" s="89" t="s">
        <v>211</v>
      </c>
      <c r="C149" s="38" t="s">
        <v>16</v>
      </c>
      <c r="D149" s="39" t="s">
        <v>17</v>
      </c>
      <c r="E149" s="39" t="s">
        <v>18</v>
      </c>
      <c r="F149" s="39" t="s">
        <v>212</v>
      </c>
      <c r="G149" s="6">
        <v>0</v>
      </c>
      <c r="H149" s="7">
        <v>11279.7</v>
      </c>
      <c r="I149" s="7">
        <v>14016</v>
      </c>
      <c r="J149" s="7">
        <v>20860</v>
      </c>
      <c r="K149" s="7">
        <f>L149/N149</f>
        <v>5769.4624999999996</v>
      </c>
      <c r="L149" s="7">
        <f>SUM(G149:J149)</f>
        <v>46155.7</v>
      </c>
      <c r="M149" s="33">
        <v>16</v>
      </c>
      <c r="N149" s="34">
        <v>8</v>
      </c>
    </row>
    <row r="150" spans="1:14" s="44" customFormat="1" ht="27.75" customHeight="1" x14ac:dyDescent="0.25">
      <c r="A150" s="88"/>
      <c r="B150" s="90"/>
      <c r="C150" s="72" t="s">
        <v>213</v>
      </c>
      <c r="D150" s="73"/>
      <c r="E150" s="73"/>
      <c r="F150" s="73"/>
      <c r="G150" s="73"/>
      <c r="H150" s="73"/>
      <c r="I150" s="73"/>
      <c r="J150" s="73"/>
      <c r="K150" s="73"/>
      <c r="L150" s="73"/>
      <c r="M150" s="73"/>
      <c r="N150" s="74"/>
    </row>
    <row r="151" spans="1:14" s="44" customFormat="1" ht="27.75" customHeight="1" x14ac:dyDescent="0.25">
      <c r="A151" s="87" t="s">
        <v>214</v>
      </c>
      <c r="B151" s="89" t="s">
        <v>215</v>
      </c>
      <c r="C151" s="38" t="s">
        <v>16</v>
      </c>
      <c r="D151" s="39" t="s">
        <v>17</v>
      </c>
      <c r="E151" s="39" t="s">
        <v>18</v>
      </c>
      <c r="F151" s="50" t="s">
        <v>19</v>
      </c>
      <c r="G151" s="6">
        <v>0</v>
      </c>
      <c r="H151" s="6">
        <v>0</v>
      </c>
      <c r="I151" s="6">
        <v>0</v>
      </c>
      <c r="J151" s="6">
        <v>600</v>
      </c>
      <c r="K151" s="7">
        <f>L151/N151</f>
        <v>600</v>
      </c>
      <c r="L151" s="6">
        <f>SUM(G151:J151)</f>
        <v>600</v>
      </c>
      <c r="M151" s="38">
        <v>16</v>
      </c>
      <c r="N151" s="38">
        <v>1</v>
      </c>
    </row>
    <row r="152" spans="1:14" s="44" customFormat="1" x14ac:dyDescent="0.25">
      <c r="A152" s="88"/>
      <c r="B152" s="90"/>
      <c r="C152" s="72" t="s">
        <v>216</v>
      </c>
      <c r="D152" s="73"/>
      <c r="E152" s="73"/>
      <c r="F152" s="73"/>
      <c r="G152" s="73"/>
      <c r="H152" s="73"/>
      <c r="I152" s="73"/>
      <c r="J152" s="73"/>
      <c r="K152" s="73"/>
      <c r="L152" s="73"/>
      <c r="M152" s="73"/>
      <c r="N152" s="74"/>
    </row>
    <row r="153" spans="1:14" s="44" customFormat="1" ht="27.75" customHeight="1" x14ac:dyDescent="0.25">
      <c r="A153" s="87" t="s">
        <v>217</v>
      </c>
      <c r="B153" s="89" t="s">
        <v>218</v>
      </c>
      <c r="C153" s="38" t="s">
        <v>16</v>
      </c>
      <c r="D153" s="39" t="s">
        <v>17</v>
      </c>
      <c r="E153" s="39" t="s">
        <v>18</v>
      </c>
      <c r="F153" s="39" t="s">
        <v>219</v>
      </c>
      <c r="G153" s="6">
        <v>0</v>
      </c>
      <c r="H153" s="6">
        <v>930.6</v>
      </c>
      <c r="I153" s="7">
        <v>2336</v>
      </c>
      <c r="J153" s="7">
        <v>3650</v>
      </c>
      <c r="K153" s="7">
        <f>L153/N153</f>
        <v>6916.6</v>
      </c>
      <c r="L153" s="7">
        <f>SUM(G153:J153)</f>
        <v>6916.6</v>
      </c>
      <c r="M153" s="33">
        <v>24</v>
      </c>
      <c r="N153" s="34">
        <v>1</v>
      </c>
    </row>
    <row r="154" spans="1:14" s="44" customFormat="1" ht="41.25" customHeight="1" x14ac:dyDescent="0.25">
      <c r="A154" s="88"/>
      <c r="B154" s="116"/>
      <c r="C154" s="72" t="s">
        <v>220</v>
      </c>
      <c r="D154" s="73"/>
      <c r="E154" s="73"/>
      <c r="F154" s="73"/>
      <c r="G154" s="73"/>
      <c r="H154" s="73"/>
      <c r="I154" s="73"/>
      <c r="J154" s="73"/>
      <c r="K154" s="73"/>
      <c r="L154" s="73"/>
      <c r="M154" s="73"/>
      <c r="N154" s="74"/>
    </row>
    <row r="155" spans="1:14" s="44" customFormat="1" ht="27.75" customHeight="1" x14ac:dyDescent="0.25">
      <c r="A155" s="87" t="s">
        <v>221</v>
      </c>
      <c r="B155" s="89" t="s">
        <v>222</v>
      </c>
      <c r="C155" s="38" t="s">
        <v>16</v>
      </c>
      <c r="D155" s="39" t="s">
        <v>17</v>
      </c>
      <c r="E155" s="39" t="s">
        <v>18</v>
      </c>
      <c r="F155" s="39" t="s">
        <v>19</v>
      </c>
      <c r="G155" s="6">
        <v>0</v>
      </c>
      <c r="H155" s="6">
        <v>0</v>
      </c>
      <c r="I155" s="6">
        <v>0</v>
      </c>
      <c r="J155" s="7">
        <v>6000</v>
      </c>
      <c r="K155" s="6">
        <f>L155/N155</f>
        <v>300</v>
      </c>
      <c r="L155" s="7">
        <f>SUM(G155:J155)</f>
        <v>6000</v>
      </c>
      <c r="M155" s="33">
        <v>16</v>
      </c>
      <c r="N155" s="34">
        <v>20</v>
      </c>
    </row>
    <row r="156" spans="1:14" s="44" customFormat="1" ht="60" customHeight="1" x14ac:dyDescent="0.25">
      <c r="A156" s="88"/>
      <c r="B156" s="116"/>
      <c r="C156" s="72" t="s">
        <v>223</v>
      </c>
      <c r="D156" s="73"/>
      <c r="E156" s="73"/>
      <c r="F156" s="73"/>
      <c r="G156" s="73"/>
      <c r="H156" s="73"/>
      <c r="I156" s="73"/>
      <c r="J156" s="73"/>
      <c r="K156" s="73"/>
      <c r="L156" s="73"/>
      <c r="M156" s="73"/>
      <c r="N156" s="74"/>
    </row>
    <row r="157" spans="1:14" s="44" customFormat="1" ht="28.5" customHeight="1" x14ac:dyDescent="0.25">
      <c r="A157" s="84" t="s">
        <v>20</v>
      </c>
      <c r="B157" s="85"/>
      <c r="C157" s="85"/>
      <c r="D157" s="85"/>
      <c r="E157" s="85"/>
      <c r="F157" s="85"/>
      <c r="G157" s="85"/>
      <c r="H157" s="85"/>
      <c r="I157" s="85"/>
      <c r="J157" s="85"/>
      <c r="K157" s="86"/>
      <c r="L157" s="24">
        <f>SUM(L145:L155)</f>
        <v>67313.5</v>
      </c>
      <c r="M157" s="25">
        <f>SUM(M145:M155)</f>
        <v>104</v>
      </c>
      <c r="N157" s="25">
        <f>SUM(N145:N155)</f>
        <v>32</v>
      </c>
    </row>
    <row r="158" spans="1:14" x14ac:dyDescent="0.25">
      <c r="A158" s="61" t="s">
        <v>22</v>
      </c>
      <c r="B158" s="61"/>
      <c r="C158" s="61"/>
      <c r="D158" s="61"/>
      <c r="E158" s="61"/>
      <c r="F158" s="61"/>
      <c r="G158" s="61"/>
      <c r="H158" s="61"/>
      <c r="I158" s="61"/>
      <c r="J158" s="61"/>
      <c r="K158" s="61"/>
      <c r="L158" s="61"/>
      <c r="M158" s="61"/>
      <c r="N158" s="61"/>
    </row>
    <row r="159" spans="1:14" s="1" customFormat="1" ht="24.75" customHeight="1" x14ac:dyDescent="0.25">
      <c r="A159" s="62" t="s">
        <v>225</v>
      </c>
      <c r="B159" s="62"/>
      <c r="C159" s="62"/>
      <c r="D159" s="62"/>
      <c r="E159" s="62"/>
      <c r="F159" s="62"/>
      <c r="G159" s="62"/>
      <c r="H159" s="62"/>
      <c r="I159" s="62"/>
      <c r="J159" s="62"/>
      <c r="K159" s="62"/>
      <c r="L159" s="62"/>
      <c r="M159" s="62"/>
      <c r="N159" s="62"/>
    </row>
    <row r="160" spans="1:14" s="1" customFormat="1" ht="24.75" customHeight="1" x14ac:dyDescent="0.25">
      <c r="A160" s="63" t="s">
        <v>0</v>
      </c>
      <c r="B160" s="64" t="s">
        <v>1</v>
      </c>
      <c r="C160" s="65" t="s">
        <v>2</v>
      </c>
      <c r="D160" s="63" t="s">
        <v>3</v>
      </c>
      <c r="E160" s="63" t="s">
        <v>4</v>
      </c>
      <c r="F160" s="63" t="s">
        <v>5</v>
      </c>
      <c r="G160" s="66" t="s">
        <v>8</v>
      </c>
      <c r="H160" s="66"/>
      <c r="I160" s="66"/>
      <c r="J160" s="66"/>
      <c r="K160" s="66"/>
      <c r="L160" s="66"/>
      <c r="M160" s="63" t="s">
        <v>6</v>
      </c>
      <c r="N160" s="67" t="s">
        <v>9</v>
      </c>
    </row>
    <row r="161" spans="1:14" s="1" customFormat="1" ht="24.75" customHeight="1" x14ac:dyDescent="0.25">
      <c r="A161" s="63"/>
      <c r="B161" s="64"/>
      <c r="C161" s="65"/>
      <c r="D161" s="63"/>
      <c r="E161" s="63"/>
      <c r="F161" s="63"/>
      <c r="G161" s="51" t="s">
        <v>10</v>
      </c>
      <c r="H161" s="51" t="s">
        <v>11</v>
      </c>
      <c r="I161" s="51" t="s">
        <v>12</v>
      </c>
      <c r="J161" s="51" t="s">
        <v>13</v>
      </c>
      <c r="K161" s="51" t="s">
        <v>14</v>
      </c>
      <c r="L161" s="51" t="s">
        <v>15</v>
      </c>
      <c r="M161" s="63"/>
      <c r="N161" s="67"/>
    </row>
    <row r="162" spans="1:14" s="44" customFormat="1" ht="27.75" customHeight="1" x14ac:dyDescent="0.25">
      <c r="A162" s="87" t="s">
        <v>226</v>
      </c>
      <c r="B162" s="89" t="s">
        <v>149</v>
      </c>
      <c r="C162" s="38" t="s">
        <v>16</v>
      </c>
      <c r="D162" s="39" t="s">
        <v>17</v>
      </c>
      <c r="E162" s="39" t="s">
        <v>18</v>
      </c>
      <c r="F162" s="39" t="s">
        <v>227</v>
      </c>
      <c r="G162" s="6">
        <v>0</v>
      </c>
      <c r="H162" s="7">
        <v>0</v>
      </c>
      <c r="I162" s="7">
        <v>918</v>
      </c>
      <c r="J162" s="7">
        <v>0</v>
      </c>
      <c r="K162" s="7">
        <f>L162/N162</f>
        <v>459</v>
      </c>
      <c r="L162" s="7">
        <f>SUM(G162:J162)</f>
        <v>918</v>
      </c>
      <c r="M162" s="33">
        <v>8</v>
      </c>
      <c r="N162" s="34">
        <v>2</v>
      </c>
    </row>
    <row r="163" spans="1:14" s="44" customFormat="1" ht="27.75" customHeight="1" x14ac:dyDescent="0.25">
      <c r="A163" s="88"/>
      <c r="B163" s="90"/>
      <c r="C163" s="72" t="s">
        <v>228</v>
      </c>
      <c r="D163" s="73"/>
      <c r="E163" s="73"/>
      <c r="F163" s="73"/>
      <c r="G163" s="73"/>
      <c r="H163" s="73"/>
      <c r="I163" s="73"/>
      <c r="J163" s="73"/>
      <c r="K163" s="73"/>
      <c r="L163" s="73"/>
      <c r="M163" s="73"/>
      <c r="N163" s="74"/>
    </row>
    <row r="164" spans="1:14" s="44" customFormat="1" ht="27.75" customHeight="1" x14ac:dyDescent="0.25">
      <c r="A164" s="87" t="s">
        <v>229</v>
      </c>
      <c r="B164" s="89" t="s">
        <v>230</v>
      </c>
      <c r="C164" s="7" t="s">
        <v>16</v>
      </c>
      <c r="D164" s="53" t="s">
        <v>17</v>
      </c>
      <c r="E164" s="53" t="s">
        <v>18</v>
      </c>
      <c r="F164" s="53" t="s">
        <v>219</v>
      </c>
      <c r="G164" s="7">
        <v>0</v>
      </c>
      <c r="H164" s="7">
        <v>5328.4</v>
      </c>
      <c r="I164" s="7">
        <v>8176</v>
      </c>
      <c r="J164" s="7">
        <v>0</v>
      </c>
      <c r="K164" s="7">
        <f>L164/N164</f>
        <v>3376.1</v>
      </c>
      <c r="L164" s="7">
        <f>SUM(G164:J164)</f>
        <v>13504.4</v>
      </c>
      <c r="M164" s="33">
        <v>24</v>
      </c>
      <c r="N164" s="34">
        <v>4</v>
      </c>
    </row>
    <row r="165" spans="1:14" s="44" customFormat="1" ht="27.75" customHeight="1" x14ac:dyDescent="0.25">
      <c r="A165" s="88"/>
      <c r="B165" s="90"/>
      <c r="C165" s="117" t="s">
        <v>231</v>
      </c>
      <c r="D165" s="118"/>
      <c r="E165" s="118"/>
      <c r="F165" s="118"/>
      <c r="G165" s="118"/>
      <c r="H165" s="118"/>
      <c r="I165" s="118"/>
      <c r="J165" s="118"/>
      <c r="K165" s="118"/>
      <c r="L165" s="118"/>
      <c r="M165" s="118"/>
      <c r="N165" s="119"/>
    </row>
    <row r="166" spans="1:14" s="44" customFormat="1" ht="27.75" customHeight="1" x14ac:dyDescent="0.25">
      <c r="A166" s="87" t="s">
        <v>232</v>
      </c>
      <c r="B166" s="89" t="s">
        <v>233</v>
      </c>
      <c r="C166" s="7" t="s">
        <v>16</v>
      </c>
      <c r="D166" s="53" t="s">
        <v>17</v>
      </c>
      <c r="E166" s="53" t="s">
        <v>18</v>
      </c>
      <c r="F166" s="53" t="s">
        <v>65</v>
      </c>
      <c r="G166" s="7">
        <v>0</v>
      </c>
      <c r="H166" s="7">
        <v>6537.3</v>
      </c>
      <c r="I166" s="7">
        <v>2920</v>
      </c>
      <c r="J166" s="7">
        <v>0</v>
      </c>
      <c r="K166" s="7">
        <f>L166/N166</f>
        <v>4728.6499999999996</v>
      </c>
      <c r="L166" s="7">
        <f>SUM(G166:J166)</f>
        <v>9457.2999999999993</v>
      </c>
      <c r="M166" s="33">
        <v>16</v>
      </c>
      <c r="N166" s="34">
        <v>2</v>
      </c>
    </row>
    <row r="167" spans="1:14" s="44" customFormat="1" ht="27.75" customHeight="1" x14ac:dyDescent="0.25">
      <c r="A167" s="88"/>
      <c r="B167" s="90"/>
      <c r="C167" s="117" t="s">
        <v>234</v>
      </c>
      <c r="D167" s="118"/>
      <c r="E167" s="118"/>
      <c r="F167" s="118"/>
      <c r="G167" s="118"/>
      <c r="H167" s="118"/>
      <c r="I167" s="118"/>
      <c r="J167" s="118"/>
      <c r="K167" s="118"/>
      <c r="L167" s="118"/>
      <c r="M167" s="118"/>
      <c r="N167" s="119"/>
    </row>
    <row r="168" spans="1:14" s="44" customFormat="1" ht="27.75" customHeight="1" x14ac:dyDescent="0.25">
      <c r="A168" s="87" t="s">
        <v>235</v>
      </c>
      <c r="B168" s="89" t="s">
        <v>149</v>
      </c>
      <c r="C168" s="7" t="s">
        <v>16</v>
      </c>
      <c r="D168" s="53" t="s">
        <v>17</v>
      </c>
      <c r="E168" s="53" t="s">
        <v>18</v>
      </c>
      <c r="F168" s="53" t="s">
        <v>236</v>
      </c>
      <c r="G168" s="7">
        <v>0</v>
      </c>
      <c r="H168" s="7">
        <v>0</v>
      </c>
      <c r="I168" s="7">
        <v>918</v>
      </c>
      <c r="J168" s="7">
        <v>0</v>
      </c>
      <c r="K168" s="7">
        <f>+L168/N168</f>
        <v>459</v>
      </c>
      <c r="L168" s="7">
        <f>SUM(G168:J168)</f>
        <v>918</v>
      </c>
      <c r="M168" s="33">
        <v>7</v>
      </c>
      <c r="N168" s="34">
        <v>2</v>
      </c>
    </row>
    <row r="169" spans="1:14" s="44" customFormat="1" ht="27.75" customHeight="1" x14ac:dyDescent="0.25">
      <c r="A169" s="88"/>
      <c r="B169" s="90"/>
      <c r="C169" s="117" t="s">
        <v>237</v>
      </c>
      <c r="D169" s="118"/>
      <c r="E169" s="118"/>
      <c r="F169" s="118"/>
      <c r="G169" s="118"/>
      <c r="H169" s="118"/>
      <c r="I169" s="118"/>
      <c r="J169" s="118"/>
      <c r="K169" s="118"/>
      <c r="L169" s="118"/>
      <c r="M169" s="118"/>
      <c r="N169" s="119"/>
    </row>
    <row r="170" spans="1:14" s="44" customFormat="1" ht="27.75" customHeight="1" x14ac:dyDescent="0.25">
      <c r="A170" s="87" t="s">
        <v>238</v>
      </c>
      <c r="B170" s="89" t="s">
        <v>239</v>
      </c>
      <c r="C170" s="7" t="s">
        <v>16</v>
      </c>
      <c r="D170" s="53" t="s">
        <v>17</v>
      </c>
      <c r="E170" s="53" t="s">
        <v>18</v>
      </c>
      <c r="F170" s="53" t="s">
        <v>19</v>
      </c>
      <c r="G170" s="7">
        <v>0</v>
      </c>
      <c r="H170" s="7">
        <v>0</v>
      </c>
      <c r="I170" s="48">
        <v>0</v>
      </c>
      <c r="J170" s="7">
        <v>1080</v>
      </c>
      <c r="K170" s="7">
        <f>L170/N170</f>
        <v>360</v>
      </c>
      <c r="L170" s="7">
        <f>SUM(G170:J170)</f>
        <v>1080</v>
      </c>
      <c r="M170" s="33">
        <v>30</v>
      </c>
      <c r="N170" s="34">
        <v>3</v>
      </c>
    </row>
    <row r="171" spans="1:14" s="44" customFormat="1" ht="27.75" customHeight="1" x14ac:dyDescent="0.25">
      <c r="A171" s="88"/>
      <c r="B171" s="90"/>
      <c r="C171" s="117" t="s">
        <v>240</v>
      </c>
      <c r="D171" s="118"/>
      <c r="E171" s="118"/>
      <c r="F171" s="118"/>
      <c r="G171" s="118"/>
      <c r="H171" s="118"/>
      <c r="I171" s="118"/>
      <c r="J171" s="118"/>
      <c r="K171" s="118"/>
      <c r="L171" s="118"/>
      <c r="M171" s="118"/>
      <c r="N171" s="119"/>
    </row>
    <row r="172" spans="1:14" s="44" customFormat="1" ht="27.75" customHeight="1" x14ac:dyDescent="0.25">
      <c r="A172" s="87" t="s">
        <v>241</v>
      </c>
      <c r="B172" s="89" t="s">
        <v>242</v>
      </c>
      <c r="C172" s="38" t="s">
        <v>16</v>
      </c>
      <c r="D172" s="39" t="s">
        <v>17</v>
      </c>
      <c r="E172" s="39" t="s">
        <v>18</v>
      </c>
      <c r="F172" s="39" t="s">
        <v>219</v>
      </c>
      <c r="G172" s="6">
        <v>0</v>
      </c>
      <c r="H172" s="7">
        <v>4235</v>
      </c>
      <c r="I172" s="7">
        <v>7300</v>
      </c>
      <c r="J172" s="7">
        <v>7250</v>
      </c>
      <c r="K172" s="7">
        <f>L172/N172</f>
        <v>3757</v>
      </c>
      <c r="L172" s="7">
        <f>SUM(G172:J172)</f>
        <v>18785</v>
      </c>
      <c r="M172" s="33">
        <v>16</v>
      </c>
      <c r="N172" s="34">
        <v>5</v>
      </c>
    </row>
    <row r="173" spans="1:14" s="44" customFormat="1" ht="27.75" customHeight="1" x14ac:dyDescent="0.25">
      <c r="A173" s="88"/>
      <c r="B173" s="90"/>
      <c r="C173" s="72" t="s">
        <v>243</v>
      </c>
      <c r="D173" s="73"/>
      <c r="E173" s="73"/>
      <c r="F173" s="73"/>
      <c r="G173" s="73"/>
      <c r="H173" s="73"/>
      <c r="I173" s="73"/>
      <c r="J173" s="73"/>
      <c r="K173" s="73"/>
      <c r="L173" s="73"/>
      <c r="M173" s="73"/>
      <c r="N173" s="74"/>
    </row>
    <row r="174" spans="1:14" s="44" customFormat="1" ht="27.75" customHeight="1" x14ac:dyDescent="0.25">
      <c r="A174" s="87" t="s">
        <v>244</v>
      </c>
      <c r="B174" s="89" t="s">
        <v>245</v>
      </c>
      <c r="C174" s="38" t="s">
        <v>16</v>
      </c>
      <c r="D174" s="39" t="s">
        <v>17</v>
      </c>
      <c r="E174" s="39" t="s">
        <v>18</v>
      </c>
      <c r="F174" s="39" t="s">
        <v>76</v>
      </c>
      <c r="G174" s="6">
        <v>0</v>
      </c>
      <c r="H174" s="7">
        <v>0</v>
      </c>
      <c r="I174" s="7">
        <v>0</v>
      </c>
      <c r="J174" s="7">
        <v>10000</v>
      </c>
      <c r="K174" s="7">
        <f>L174/N174</f>
        <v>1428.5714285714287</v>
      </c>
      <c r="L174" s="7">
        <f>SUM(G174:J174)</f>
        <v>10000</v>
      </c>
      <c r="M174" s="33">
        <v>21</v>
      </c>
      <c r="N174" s="34">
        <v>7</v>
      </c>
    </row>
    <row r="175" spans="1:14" s="44" customFormat="1" ht="34.5" customHeight="1" x14ac:dyDescent="0.25">
      <c r="A175" s="88"/>
      <c r="B175" s="90"/>
      <c r="C175" s="72" t="s">
        <v>246</v>
      </c>
      <c r="D175" s="73"/>
      <c r="E175" s="73"/>
      <c r="F175" s="73"/>
      <c r="G175" s="73"/>
      <c r="H175" s="73"/>
      <c r="I175" s="73"/>
      <c r="J175" s="73"/>
      <c r="K175" s="73"/>
      <c r="L175" s="73"/>
      <c r="M175" s="73"/>
      <c r="N175" s="74"/>
    </row>
    <row r="176" spans="1:14" s="44" customFormat="1" ht="27.75" customHeight="1" x14ac:dyDescent="0.25">
      <c r="A176" s="87" t="s">
        <v>244</v>
      </c>
      <c r="B176" s="89" t="s">
        <v>245</v>
      </c>
      <c r="C176" s="38" t="s">
        <v>16</v>
      </c>
      <c r="D176" s="39" t="s">
        <v>17</v>
      </c>
      <c r="E176" s="39" t="s">
        <v>18</v>
      </c>
      <c r="F176" s="39" t="s">
        <v>76</v>
      </c>
      <c r="G176" s="6">
        <v>0</v>
      </c>
      <c r="H176" s="7">
        <v>2299</v>
      </c>
      <c r="I176" s="7">
        <v>2336</v>
      </c>
      <c r="J176" s="7">
        <v>1000</v>
      </c>
      <c r="K176" s="7">
        <f>L176/N176</f>
        <v>5635</v>
      </c>
      <c r="L176" s="7">
        <f>SUM(G176:J176)</f>
        <v>5635</v>
      </c>
      <c r="M176" s="33">
        <v>21</v>
      </c>
      <c r="N176" s="34">
        <v>1</v>
      </c>
    </row>
    <row r="177" spans="1:14" s="44" customFormat="1" ht="30.75" customHeight="1" x14ac:dyDescent="0.25">
      <c r="A177" s="88"/>
      <c r="B177" s="90"/>
      <c r="C177" s="72" t="s">
        <v>247</v>
      </c>
      <c r="D177" s="73"/>
      <c r="E177" s="73"/>
      <c r="F177" s="73"/>
      <c r="G177" s="73"/>
      <c r="H177" s="73"/>
      <c r="I177" s="73"/>
      <c r="J177" s="73"/>
      <c r="K177" s="73"/>
      <c r="L177" s="73"/>
      <c r="M177" s="73"/>
      <c r="N177" s="74"/>
    </row>
    <row r="178" spans="1:14" s="44" customFormat="1" ht="27.75" customHeight="1" x14ac:dyDescent="0.25">
      <c r="A178" s="87" t="s">
        <v>244</v>
      </c>
      <c r="B178" s="89" t="s">
        <v>245</v>
      </c>
      <c r="C178" s="38" t="s">
        <v>16</v>
      </c>
      <c r="D178" s="39" t="s">
        <v>17</v>
      </c>
      <c r="E178" s="39" t="s">
        <v>18</v>
      </c>
      <c r="F178" s="39" t="s">
        <v>76</v>
      </c>
      <c r="G178" s="6">
        <v>0</v>
      </c>
      <c r="H178" s="7">
        <v>0</v>
      </c>
      <c r="I178" s="7">
        <v>0</v>
      </c>
      <c r="J178" s="7">
        <v>10000</v>
      </c>
      <c r="K178" s="7">
        <f>L178/N178</f>
        <v>1428.5714285714287</v>
      </c>
      <c r="L178" s="7">
        <f>SUM(G178:J178)</f>
        <v>10000</v>
      </c>
      <c r="M178" s="33">
        <v>21</v>
      </c>
      <c r="N178" s="34">
        <v>7</v>
      </c>
    </row>
    <row r="179" spans="1:14" s="44" customFormat="1" ht="28.5" customHeight="1" x14ac:dyDescent="0.25">
      <c r="A179" s="88"/>
      <c r="B179" s="90"/>
      <c r="C179" s="72" t="s">
        <v>246</v>
      </c>
      <c r="D179" s="73"/>
      <c r="E179" s="73"/>
      <c r="F179" s="73"/>
      <c r="G179" s="73"/>
      <c r="H179" s="73"/>
      <c r="I179" s="73"/>
      <c r="J179" s="73"/>
      <c r="K179" s="73"/>
      <c r="L179" s="73"/>
      <c r="M179" s="73"/>
      <c r="N179" s="74"/>
    </row>
    <row r="180" spans="1:14" s="44" customFormat="1" ht="27.75" customHeight="1" x14ac:dyDescent="0.25">
      <c r="A180" s="87" t="s">
        <v>244</v>
      </c>
      <c r="B180" s="89" t="s">
        <v>245</v>
      </c>
      <c r="C180" s="38" t="s">
        <v>16</v>
      </c>
      <c r="D180" s="39" t="s">
        <v>17</v>
      </c>
      <c r="E180" s="39" t="s">
        <v>18</v>
      </c>
      <c r="F180" s="39" t="s">
        <v>76</v>
      </c>
      <c r="G180" s="6">
        <v>0</v>
      </c>
      <c r="H180" s="7">
        <v>2299</v>
      </c>
      <c r="I180" s="7">
        <v>2336</v>
      </c>
      <c r="J180" s="7">
        <v>1000</v>
      </c>
      <c r="K180" s="7">
        <f>L180/N180</f>
        <v>5635</v>
      </c>
      <c r="L180" s="7">
        <f>SUM(G180:J180)</f>
        <v>5635</v>
      </c>
      <c r="M180" s="33">
        <v>21</v>
      </c>
      <c r="N180" s="34">
        <v>1</v>
      </c>
    </row>
    <row r="181" spans="1:14" s="44" customFormat="1" ht="27" customHeight="1" x14ac:dyDescent="0.25">
      <c r="A181" s="88"/>
      <c r="B181" s="90"/>
      <c r="C181" s="72" t="s">
        <v>247</v>
      </c>
      <c r="D181" s="73"/>
      <c r="E181" s="73"/>
      <c r="F181" s="73"/>
      <c r="G181" s="73"/>
      <c r="H181" s="73"/>
      <c r="I181" s="73"/>
      <c r="J181" s="73"/>
      <c r="K181" s="73"/>
      <c r="L181" s="73"/>
      <c r="M181" s="73"/>
      <c r="N181" s="74"/>
    </row>
    <row r="182" spans="1:14" s="44" customFormat="1" ht="27.75" customHeight="1" x14ac:dyDescent="0.25">
      <c r="A182" s="87" t="s">
        <v>248</v>
      </c>
      <c r="B182" s="89" t="s">
        <v>249</v>
      </c>
      <c r="C182" s="38" t="s">
        <v>16</v>
      </c>
      <c r="D182" s="39" t="s">
        <v>17</v>
      </c>
      <c r="E182" s="39" t="s">
        <v>18</v>
      </c>
      <c r="F182" s="39" t="s">
        <v>250</v>
      </c>
      <c r="G182" s="6">
        <v>0</v>
      </c>
      <c r="H182" s="7">
        <v>4091</v>
      </c>
      <c r="I182" s="7">
        <v>8760</v>
      </c>
      <c r="J182" s="7">
        <v>3600</v>
      </c>
      <c r="K182" s="7">
        <f>L182/N182</f>
        <v>5483.666666666667</v>
      </c>
      <c r="L182" s="7">
        <f>SUM(G182:J182)</f>
        <v>16451</v>
      </c>
      <c r="M182" s="33">
        <v>24</v>
      </c>
      <c r="N182" s="34">
        <v>3</v>
      </c>
    </row>
    <row r="183" spans="1:14" s="44" customFormat="1" ht="21.75" customHeight="1" x14ac:dyDescent="0.25">
      <c r="A183" s="88"/>
      <c r="B183" s="90"/>
      <c r="C183" s="120" t="s">
        <v>251</v>
      </c>
      <c r="D183" s="121"/>
      <c r="E183" s="121"/>
      <c r="F183" s="121"/>
      <c r="G183" s="121"/>
      <c r="H183" s="121"/>
      <c r="I183" s="121"/>
      <c r="J183" s="121"/>
      <c r="K183" s="121"/>
      <c r="L183" s="121"/>
      <c r="M183" s="121"/>
      <c r="N183" s="122"/>
    </row>
    <row r="184" spans="1:14" s="44" customFormat="1" ht="27.75" customHeight="1" x14ac:dyDescent="0.25">
      <c r="A184" s="87" t="s">
        <v>252</v>
      </c>
      <c r="B184" s="89" t="s">
        <v>253</v>
      </c>
      <c r="C184" s="38" t="s">
        <v>16</v>
      </c>
      <c r="D184" s="39" t="s">
        <v>17</v>
      </c>
      <c r="E184" s="39" t="s">
        <v>18</v>
      </c>
      <c r="F184" s="39" t="s">
        <v>219</v>
      </c>
      <c r="G184" s="6">
        <v>0</v>
      </c>
      <c r="H184" s="7">
        <v>1540</v>
      </c>
      <c r="I184" s="7">
        <v>3504</v>
      </c>
      <c r="J184" s="7">
        <v>1290</v>
      </c>
      <c r="K184" s="7">
        <f>L184/N184</f>
        <v>3167</v>
      </c>
      <c r="L184" s="7">
        <f>SUM(G184:J184)</f>
        <v>6334</v>
      </c>
      <c r="M184" s="33">
        <v>16</v>
      </c>
      <c r="N184" s="34">
        <v>2</v>
      </c>
    </row>
    <row r="185" spans="1:14" s="44" customFormat="1" ht="24.75" customHeight="1" x14ac:dyDescent="0.25">
      <c r="A185" s="88"/>
      <c r="B185" s="90"/>
      <c r="C185" s="120" t="s">
        <v>254</v>
      </c>
      <c r="D185" s="121"/>
      <c r="E185" s="121"/>
      <c r="F185" s="121"/>
      <c r="G185" s="121"/>
      <c r="H185" s="121"/>
      <c r="I185" s="121"/>
      <c r="J185" s="121"/>
      <c r="K185" s="121"/>
      <c r="L185" s="121"/>
      <c r="M185" s="121"/>
      <c r="N185" s="122"/>
    </row>
    <row r="186" spans="1:14" s="44" customFormat="1" ht="27.75" customHeight="1" x14ac:dyDescent="0.25">
      <c r="A186" s="87" t="s">
        <v>252</v>
      </c>
      <c r="B186" s="89" t="s">
        <v>255</v>
      </c>
      <c r="C186" s="38" t="s">
        <v>16</v>
      </c>
      <c r="D186" s="39" t="s">
        <v>17</v>
      </c>
      <c r="E186" s="39" t="s">
        <v>18</v>
      </c>
      <c r="F186" s="39" t="s">
        <v>76</v>
      </c>
      <c r="G186" s="6">
        <v>0</v>
      </c>
      <c r="H186" s="7">
        <v>5533</v>
      </c>
      <c r="I186" s="7">
        <v>4964</v>
      </c>
      <c r="J186" s="7"/>
      <c r="K186" s="7">
        <f>+L186/N186</f>
        <v>2624.25</v>
      </c>
      <c r="L186" s="7">
        <f>SUM(G186:J186)</f>
        <v>10497</v>
      </c>
      <c r="M186" s="33">
        <v>12</v>
      </c>
      <c r="N186" s="34">
        <v>4</v>
      </c>
    </row>
    <row r="187" spans="1:14" s="44" customFormat="1" x14ac:dyDescent="0.25">
      <c r="A187" s="88"/>
      <c r="B187" s="90"/>
      <c r="C187" s="72" t="s">
        <v>256</v>
      </c>
      <c r="D187" s="73"/>
      <c r="E187" s="73"/>
      <c r="F187" s="73"/>
      <c r="G187" s="73"/>
      <c r="H187" s="73"/>
      <c r="I187" s="73"/>
      <c r="J187" s="73"/>
      <c r="K187" s="73"/>
      <c r="L187" s="73"/>
      <c r="M187" s="73"/>
      <c r="N187" s="74"/>
    </row>
    <row r="188" spans="1:14" s="44" customFormat="1" ht="33" customHeight="1" x14ac:dyDescent="0.25">
      <c r="A188" s="84" t="s">
        <v>20</v>
      </c>
      <c r="B188" s="85"/>
      <c r="C188" s="85"/>
      <c r="D188" s="85"/>
      <c r="E188" s="85"/>
      <c r="F188" s="85"/>
      <c r="G188" s="85"/>
      <c r="H188" s="85"/>
      <c r="I188" s="85"/>
      <c r="J188" s="85"/>
      <c r="K188" s="86"/>
      <c r="L188" s="24">
        <f>SUM(L162:L186)</f>
        <v>109214.7</v>
      </c>
      <c r="M188" s="25">
        <f>SUM(M162:M177)</f>
        <v>143</v>
      </c>
      <c r="N188" s="25">
        <f>SUM(N162:N186)</f>
        <v>43</v>
      </c>
    </row>
    <row r="189" spans="1:14" s="1" customFormat="1" ht="24.75" customHeight="1" x14ac:dyDescent="0.25">
      <c r="A189" s="62" t="s">
        <v>266</v>
      </c>
      <c r="B189" s="62"/>
      <c r="C189" s="62"/>
      <c r="D189" s="62"/>
      <c r="E189" s="62"/>
      <c r="F189" s="62"/>
      <c r="G189" s="62"/>
      <c r="H189" s="62"/>
      <c r="I189" s="62"/>
      <c r="J189" s="62"/>
      <c r="K189" s="62"/>
      <c r="L189" s="62"/>
      <c r="M189" s="62"/>
      <c r="N189" s="62"/>
    </row>
    <row r="190" spans="1:14" s="1" customFormat="1" ht="24.75" customHeight="1" x14ac:dyDescent="0.25">
      <c r="A190" s="63" t="s">
        <v>0</v>
      </c>
      <c r="B190" s="64" t="s">
        <v>1</v>
      </c>
      <c r="C190" s="65" t="s">
        <v>2</v>
      </c>
      <c r="D190" s="63" t="s">
        <v>3</v>
      </c>
      <c r="E190" s="63" t="s">
        <v>4</v>
      </c>
      <c r="F190" s="63" t="s">
        <v>5</v>
      </c>
      <c r="G190" s="66" t="s">
        <v>8</v>
      </c>
      <c r="H190" s="66"/>
      <c r="I190" s="66"/>
      <c r="J190" s="66"/>
      <c r="K190" s="66"/>
      <c r="L190" s="66"/>
      <c r="M190" s="63" t="s">
        <v>6</v>
      </c>
      <c r="N190" s="67" t="s">
        <v>9</v>
      </c>
    </row>
    <row r="191" spans="1:14" s="1" customFormat="1" ht="24.75" customHeight="1" x14ac:dyDescent="0.25">
      <c r="A191" s="63"/>
      <c r="B191" s="64"/>
      <c r="C191" s="65"/>
      <c r="D191" s="63"/>
      <c r="E191" s="63"/>
      <c r="F191" s="63"/>
      <c r="G191" s="52" t="s">
        <v>11</v>
      </c>
      <c r="H191" s="52" t="s">
        <v>13</v>
      </c>
      <c r="I191" s="52" t="s">
        <v>12</v>
      </c>
      <c r="J191" s="54" t="s">
        <v>274</v>
      </c>
      <c r="K191" s="52" t="s">
        <v>14</v>
      </c>
      <c r="L191" s="52" t="s">
        <v>15</v>
      </c>
      <c r="M191" s="63"/>
      <c r="N191" s="67"/>
    </row>
    <row r="192" spans="1:14" s="1" customFormat="1" x14ac:dyDescent="0.25">
      <c r="A192" s="68">
        <v>42712</v>
      </c>
      <c r="B192" s="70" t="s">
        <v>257</v>
      </c>
      <c r="C192" s="38" t="s">
        <v>16</v>
      </c>
      <c r="D192" s="39" t="s">
        <v>17</v>
      </c>
      <c r="E192" s="39" t="s">
        <v>18</v>
      </c>
      <c r="F192" s="39" t="s">
        <v>54</v>
      </c>
      <c r="G192" s="56"/>
      <c r="H192" s="56"/>
      <c r="I192" s="56">
        <v>153</v>
      </c>
      <c r="J192" s="56"/>
      <c r="K192" s="56">
        <f>+L192/N192</f>
        <v>153</v>
      </c>
      <c r="L192" s="56">
        <f>+G192+H192+I192+J192</f>
        <v>153</v>
      </c>
      <c r="M192" s="39">
        <v>6</v>
      </c>
      <c r="N192" s="38">
        <v>1</v>
      </c>
    </row>
    <row r="193" spans="1:14" s="1" customFormat="1" x14ac:dyDescent="0.25">
      <c r="A193" s="69"/>
      <c r="B193" s="71"/>
      <c r="C193" s="72" t="s">
        <v>258</v>
      </c>
      <c r="D193" s="73"/>
      <c r="E193" s="73"/>
      <c r="F193" s="73"/>
      <c r="G193" s="73"/>
      <c r="H193" s="73"/>
      <c r="I193" s="73"/>
      <c r="J193" s="73"/>
      <c r="K193" s="73"/>
      <c r="L193" s="73"/>
      <c r="M193" s="73"/>
      <c r="N193" s="74"/>
    </row>
    <row r="194" spans="1:14" s="1" customFormat="1" x14ac:dyDescent="0.25">
      <c r="A194" s="57">
        <v>42713</v>
      </c>
      <c r="B194" s="75" t="s">
        <v>259</v>
      </c>
      <c r="C194" s="38" t="s">
        <v>16</v>
      </c>
      <c r="D194" s="39" t="s">
        <v>17</v>
      </c>
      <c r="E194" s="39" t="s">
        <v>18</v>
      </c>
      <c r="F194" s="55" t="s">
        <v>260</v>
      </c>
      <c r="G194" s="56">
        <v>1735.9</v>
      </c>
      <c r="H194" s="56"/>
      <c r="I194" s="56">
        <v>584</v>
      </c>
      <c r="J194" s="56"/>
      <c r="K194" s="56">
        <f>+L194/N194</f>
        <v>2319.9</v>
      </c>
      <c r="L194" s="56">
        <f>+G194+H194+I194+J194</f>
        <v>2319.9</v>
      </c>
      <c r="M194" s="58">
        <v>6</v>
      </c>
      <c r="N194" s="55">
        <v>1</v>
      </c>
    </row>
    <row r="195" spans="1:14" s="1" customFormat="1" x14ac:dyDescent="0.25">
      <c r="A195" s="59"/>
      <c r="B195" s="76"/>
      <c r="C195" s="77" t="s">
        <v>261</v>
      </c>
      <c r="D195" s="78"/>
      <c r="E195" s="78"/>
      <c r="F195" s="78"/>
      <c r="G195" s="78"/>
      <c r="H195" s="78"/>
      <c r="I195" s="78"/>
      <c r="J195" s="78"/>
      <c r="K195" s="78"/>
      <c r="L195" s="78"/>
      <c r="M195" s="78"/>
      <c r="N195" s="79"/>
    </row>
    <row r="196" spans="1:14" s="1" customFormat="1" x14ac:dyDescent="0.25">
      <c r="A196" s="80" t="s">
        <v>262</v>
      </c>
      <c r="B196" s="82" t="s">
        <v>263</v>
      </c>
      <c r="C196" s="38" t="s">
        <v>16</v>
      </c>
      <c r="D196" s="39" t="s">
        <v>17</v>
      </c>
      <c r="E196" s="39" t="s">
        <v>18</v>
      </c>
      <c r="F196" s="55" t="s">
        <v>264</v>
      </c>
      <c r="G196" s="56">
        <v>1793</v>
      </c>
      <c r="H196" s="56"/>
      <c r="I196" s="56">
        <v>2920</v>
      </c>
      <c r="J196" s="56"/>
      <c r="K196" s="56">
        <f>+L196/N196</f>
        <v>2356.5</v>
      </c>
      <c r="L196" s="56">
        <f>+G196+H196+I196</f>
        <v>4713</v>
      </c>
      <c r="M196" s="58">
        <v>12</v>
      </c>
      <c r="N196" s="55">
        <v>2</v>
      </c>
    </row>
    <row r="197" spans="1:14" s="1" customFormat="1" x14ac:dyDescent="0.25">
      <c r="A197" s="81"/>
      <c r="B197" s="83"/>
      <c r="C197" s="77" t="s">
        <v>265</v>
      </c>
      <c r="D197" s="78"/>
      <c r="E197" s="78"/>
      <c r="F197" s="78"/>
      <c r="G197" s="78"/>
      <c r="H197" s="78"/>
      <c r="I197" s="78"/>
      <c r="J197" s="78"/>
      <c r="K197" s="78"/>
      <c r="L197" s="78"/>
      <c r="M197" s="78"/>
      <c r="N197" s="79"/>
    </row>
    <row r="198" spans="1:14" s="1" customFormat="1" ht="30" customHeight="1" x14ac:dyDescent="0.25">
      <c r="A198" s="126">
        <v>42723</v>
      </c>
      <c r="B198" s="129" t="s">
        <v>267</v>
      </c>
      <c r="C198" s="38" t="s">
        <v>68</v>
      </c>
      <c r="D198" s="39" t="s">
        <v>268</v>
      </c>
      <c r="E198" s="39" t="s">
        <v>18</v>
      </c>
      <c r="F198" s="55" t="s">
        <v>269</v>
      </c>
      <c r="G198" s="56"/>
      <c r="H198" s="56"/>
      <c r="I198" s="56"/>
      <c r="J198" s="56">
        <v>1763.64</v>
      </c>
      <c r="K198" s="56">
        <f>+J198/N198</f>
        <v>80.165454545454551</v>
      </c>
      <c r="L198" s="56">
        <f>+G198+H198+I198+J198</f>
        <v>1763.64</v>
      </c>
      <c r="M198" s="58">
        <v>12</v>
      </c>
      <c r="N198" s="55">
        <v>22</v>
      </c>
    </row>
    <row r="199" spans="1:14" s="1" customFormat="1" ht="45" customHeight="1" x14ac:dyDescent="0.25">
      <c r="A199" s="128"/>
      <c r="B199" s="130"/>
      <c r="C199" s="77" t="s">
        <v>270</v>
      </c>
      <c r="D199" s="78"/>
      <c r="E199" s="78"/>
      <c r="F199" s="78"/>
      <c r="G199" s="78"/>
      <c r="H199" s="78"/>
      <c r="I199" s="78"/>
      <c r="J199" s="78"/>
      <c r="K199" s="78"/>
      <c r="L199" s="78"/>
      <c r="M199" s="78"/>
      <c r="N199" s="79"/>
    </row>
    <row r="200" spans="1:14" s="1" customFormat="1" ht="15" customHeight="1" x14ac:dyDescent="0.25">
      <c r="A200" s="127"/>
      <c r="B200" s="131"/>
      <c r="C200" s="123" t="s">
        <v>271</v>
      </c>
      <c r="D200" s="124"/>
      <c r="E200" s="124"/>
      <c r="F200" s="124"/>
      <c r="G200" s="124"/>
      <c r="H200" s="124"/>
      <c r="I200" s="124"/>
      <c r="J200" s="124"/>
      <c r="K200" s="124"/>
      <c r="L200" s="124"/>
      <c r="M200" s="124"/>
      <c r="N200" s="125"/>
    </row>
    <row r="201" spans="1:14" s="1" customFormat="1" ht="27.75" customHeight="1" x14ac:dyDescent="0.25">
      <c r="A201" s="84" t="s">
        <v>20</v>
      </c>
      <c r="B201" s="85"/>
      <c r="C201" s="85"/>
      <c r="D201" s="85"/>
      <c r="E201" s="85"/>
      <c r="F201" s="85"/>
      <c r="G201" s="85">
        <f>+G192+G194+G196</f>
        <v>3528.9</v>
      </c>
      <c r="H201" s="85"/>
      <c r="I201" s="85">
        <f>+I192+I194+I196+I198</f>
        <v>3657</v>
      </c>
      <c r="J201" s="85"/>
      <c r="K201" s="86"/>
      <c r="L201" s="24">
        <f>+L192+L194+L196+L198</f>
        <v>8949.5399999999991</v>
      </c>
      <c r="M201" s="60" t="s">
        <v>272</v>
      </c>
      <c r="N201" s="60" t="s">
        <v>273</v>
      </c>
    </row>
    <row r="202" spans="1:14" x14ac:dyDescent="0.25">
      <c r="A202" s="61" t="s">
        <v>22</v>
      </c>
      <c r="B202" s="61"/>
      <c r="C202" s="61"/>
      <c r="D202" s="61"/>
      <c r="E202" s="61"/>
      <c r="F202" s="61"/>
      <c r="G202" s="61"/>
      <c r="H202" s="61"/>
      <c r="I202" s="61"/>
      <c r="J202" s="61"/>
      <c r="K202" s="61"/>
      <c r="L202" s="61"/>
      <c r="M202" s="61"/>
      <c r="N202" s="61"/>
    </row>
  </sheetData>
  <mergeCells count="355">
    <mergeCell ref="C200:N200"/>
    <mergeCell ref="A198:A200"/>
    <mergeCell ref="B198:B200"/>
    <mergeCell ref="A201:K201"/>
    <mergeCell ref="A192:A193"/>
    <mergeCell ref="B192:B193"/>
    <mergeCell ref="C193:N193"/>
    <mergeCell ref="B194:B195"/>
    <mergeCell ref="C195:N195"/>
    <mergeCell ref="A196:A197"/>
    <mergeCell ref="B196:B197"/>
    <mergeCell ref="C197:N197"/>
    <mergeCell ref="C199:N199"/>
    <mergeCell ref="A186:A187"/>
    <mergeCell ref="B186:B187"/>
    <mergeCell ref="C187:N187"/>
    <mergeCell ref="A188:K188"/>
    <mergeCell ref="A180:A181"/>
    <mergeCell ref="B180:B181"/>
    <mergeCell ref="C181:N181"/>
    <mergeCell ref="A182:A183"/>
    <mergeCell ref="B182:B183"/>
    <mergeCell ref="C183:N183"/>
    <mergeCell ref="A184:A185"/>
    <mergeCell ref="B184:B185"/>
    <mergeCell ref="C185:N185"/>
    <mergeCell ref="A174:A175"/>
    <mergeCell ref="B174:B175"/>
    <mergeCell ref="C175:N175"/>
    <mergeCell ref="A176:A177"/>
    <mergeCell ref="B176:B177"/>
    <mergeCell ref="C177:N177"/>
    <mergeCell ref="A178:A179"/>
    <mergeCell ref="B178:B179"/>
    <mergeCell ref="C179:N179"/>
    <mergeCell ref="A168:A169"/>
    <mergeCell ref="B168:B169"/>
    <mergeCell ref="C169:N169"/>
    <mergeCell ref="A170:A171"/>
    <mergeCell ref="B170:B171"/>
    <mergeCell ref="C171:N171"/>
    <mergeCell ref="A172:A173"/>
    <mergeCell ref="B172:B173"/>
    <mergeCell ref="C173:N173"/>
    <mergeCell ref="A162:A163"/>
    <mergeCell ref="B162:B163"/>
    <mergeCell ref="C163:N163"/>
    <mergeCell ref="A164:A165"/>
    <mergeCell ref="B164:B165"/>
    <mergeCell ref="C165:N165"/>
    <mergeCell ref="A166:A167"/>
    <mergeCell ref="B166:B167"/>
    <mergeCell ref="C167:N167"/>
    <mergeCell ref="A159:N159"/>
    <mergeCell ref="A160:A161"/>
    <mergeCell ref="B160:B161"/>
    <mergeCell ref="C160:C161"/>
    <mergeCell ref="D160:D161"/>
    <mergeCell ref="E160:E161"/>
    <mergeCell ref="F160:F161"/>
    <mergeCell ref="G160:L160"/>
    <mergeCell ref="M160:M161"/>
    <mergeCell ref="N160:N161"/>
    <mergeCell ref="A157:K157"/>
    <mergeCell ref="A151:A152"/>
    <mergeCell ref="B151:B152"/>
    <mergeCell ref="C152:N152"/>
    <mergeCell ref="A153:A154"/>
    <mergeCell ref="B153:B154"/>
    <mergeCell ref="C154:N154"/>
    <mergeCell ref="A155:A156"/>
    <mergeCell ref="B155:B156"/>
    <mergeCell ref="C156:N156"/>
    <mergeCell ref="A145:A146"/>
    <mergeCell ref="B145:B146"/>
    <mergeCell ref="C146:N146"/>
    <mergeCell ref="A147:A148"/>
    <mergeCell ref="B147:B148"/>
    <mergeCell ref="C148:N148"/>
    <mergeCell ref="A149:A150"/>
    <mergeCell ref="B149:B150"/>
    <mergeCell ref="C150:N150"/>
    <mergeCell ref="A137:A138"/>
    <mergeCell ref="B137:B138"/>
    <mergeCell ref="C138:N138"/>
    <mergeCell ref="A139:A140"/>
    <mergeCell ref="B139:B140"/>
    <mergeCell ref="C140:N140"/>
    <mergeCell ref="A131:A132"/>
    <mergeCell ref="B131:B132"/>
    <mergeCell ref="C132:N132"/>
    <mergeCell ref="A133:A134"/>
    <mergeCell ref="B133:B134"/>
    <mergeCell ref="C134:N134"/>
    <mergeCell ref="A135:A136"/>
    <mergeCell ref="B135:B136"/>
    <mergeCell ref="C136:N136"/>
    <mergeCell ref="A125:A126"/>
    <mergeCell ref="B125:B126"/>
    <mergeCell ref="C126:N126"/>
    <mergeCell ref="A127:A128"/>
    <mergeCell ref="B127:B128"/>
    <mergeCell ref="C128:N128"/>
    <mergeCell ref="A129:A130"/>
    <mergeCell ref="B129:B130"/>
    <mergeCell ref="C130:N130"/>
    <mergeCell ref="A119:A120"/>
    <mergeCell ref="B119:B120"/>
    <mergeCell ref="C120:N120"/>
    <mergeCell ref="A121:A122"/>
    <mergeCell ref="B121:B122"/>
    <mergeCell ref="C122:N122"/>
    <mergeCell ref="A123:A124"/>
    <mergeCell ref="B123:B124"/>
    <mergeCell ref="C124:N124"/>
    <mergeCell ref="C106:N106"/>
    <mergeCell ref="A109:K109"/>
    <mergeCell ref="A113:A114"/>
    <mergeCell ref="B113:B114"/>
    <mergeCell ref="C114:N114"/>
    <mergeCell ref="A115:A116"/>
    <mergeCell ref="B115:B116"/>
    <mergeCell ref="C116:N116"/>
    <mergeCell ref="A117:A118"/>
    <mergeCell ref="B117:B118"/>
    <mergeCell ref="C118:N118"/>
    <mergeCell ref="A111:A112"/>
    <mergeCell ref="B111:B112"/>
    <mergeCell ref="C111:C112"/>
    <mergeCell ref="D111:D112"/>
    <mergeCell ref="E111:E112"/>
    <mergeCell ref="F111:F112"/>
    <mergeCell ref="G111:L111"/>
    <mergeCell ref="M111:M112"/>
    <mergeCell ref="N111:N112"/>
    <mergeCell ref="A59:A60"/>
    <mergeCell ref="B59:B60"/>
    <mergeCell ref="C60:N60"/>
    <mergeCell ref="A61:F61"/>
    <mergeCell ref="A47:A48"/>
    <mergeCell ref="A55:A56"/>
    <mergeCell ref="B55:B56"/>
    <mergeCell ref="C56:N56"/>
    <mergeCell ref="A57:A58"/>
    <mergeCell ref="B57:B58"/>
    <mergeCell ref="C58:N58"/>
    <mergeCell ref="A51:A52"/>
    <mergeCell ref="B51:B52"/>
    <mergeCell ref="C52:N52"/>
    <mergeCell ref="A53:A54"/>
    <mergeCell ref="B53:B54"/>
    <mergeCell ref="C54:N54"/>
    <mergeCell ref="B47:B48"/>
    <mergeCell ref="C48:N48"/>
    <mergeCell ref="A49:A50"/>
    <mergeCell ref="B49:B50"/>
    <mergeCell ref="C50:N50"/>
    <mergeCell ref="B15:B16"/>
    <mergeCell ref="C16:N16"/>
    <mergeCell ref="A21:A22"/>
    <mergeCell ref="B21:B22"/>
    <mergeCell ref="C22:N22"/>
    <mergeCell ref="A43:A44"/>
    <mergeCell ref="B43:B44"/>
    <mergeCell ref="C44:N44"/>
    <mergeCell ref="A45:A46"/>
    <mergeCell ref="B45:B46"/>
    <mergeCell ref="C46:N46"/>
    <mergeCell ref="A40:N40"/>
    <mergeCell ref="A41:A42"/>
    <mergeCell ref="B41:B42"/>
    <mergeCell ref="C41:C42"/>
    <mergeCell ref="D41:D42"/>
    <mergeCell ref="E41:E42"/>
    <mergeCell ref="F41:F42"/>
    <mergeCell ref="G41:L41"/>
    <mergeCell ref="M41:M42"/>
    <mergeCell ref="N41:N42"/>
    <mergeCell ref="A24:N24"/>
    <mergeCell ref="A25:A26"/>
    <mergeCell ref="B25:B26"/>
    <mergeCell ref="A13:A14"/>
    <mergeCell ref="B13:B14"/>
    <mergeCell ref="C14:N14"/>
    <mergeCell ref="A15:A16"/>
    <mergeCell ref="B29:B30"/>
    <mergeCell ref="A31:A32"/>
    <mergeCell ref="A2:N2"/>
    <mergeCell ref="A1:N1"/>
    <mergeCell ref="G3:L3"/>
    <mergeCell ref="A3:A4"/>
    <mergeCell ref="B3:B4"/>
    <mergeCell ref="C3:C4"/>
    <mergeCell ref="D3:D4"/>
    <mergeCell ref="E3:E4"/>
    <mergeCell ref="F3:F4"/>
    <mergeCell ref="M3:M4"/>
    <mergeCell ref="N3:N4"/>
    <mergeCell ref="A23:F23"/>
    <mergeCell ref="A17:A18"/>
    <mergeCell ref="B17:B18"/>
    <mergeCell ref="C18:N18"/>
    <mergeCell ref="A19:A20"/>
    <mergeCell ref="B19:B20"/>
    <mergeCell ref="C20:N20"/>
    <mergeCell ref="A5:A6"/>
    <mergeCell ref="B5:B6"/>
    <mergeCell ref="C6:N6"/>
    <mergeCell ref="A7:A8"/>
    <mergeCell ref="B7:B8"/>
    <mergeCell ref="C8:N8"/>
    <mergeCell ref="A9:F9"/>
    <mergeCell ref="A10:N10"/>
    <mergeCell ref="A11:A12"/>
    <mergeCell ref="B11:B12"/>
    <mergeCell ref="C11:C12"/>
    <mergeCell ref="D11:D12"/>
    <mergeCell ref="E11:E12"/>
    <mergeCell ref="F11:F12"/>
    <mergeCell ref="G11:L11"/>
    <mergeCell ref="M11:M12"/>
    <mergeCell ref="N11:N12"/>
    <mergeCell ref="C25:C26"/>
    <mergeCell ref="D25:D26"/>
    <mergeCell ref="E25:E26"/>
    <mergeCell ref="F25:F26"/>
    <mergeCell ref="G25:L25"/>
    <mergeCell ref="M25:M26"/>
    <mergeCell ref="N25:N26"/>
    <mergeCell ref="A39:F39"/>
    <mergeCell ref="C28:N28"/>
    <mergeCell ref="C30:N30"/>
    <mergeCell ref="C32:N32"/>
    <mergeCell ref="C34:N34"/>
    <mergeCell ref="C36:N36"/>
    <mergeCell ref="C38:N38"/>
    <mergeCell ref="A33:A34"/>
    <mergeCell ref="B33:B34"/>
    <mergeCell ref="A35:A36"/>
    <mergeCell ref="B35:B36"/>
    <mergeCell ref="A37:A38"/>
    <mergeCell ref="B37:B38"/>
    <mergeCell ref="A27:A28"/>
    <mergeCell ref="B27:B28"/>
    <mergeCell ref="A29:A30"/>
    <mergeCell ref="B31:B32"/>
    <mergeCell ref="A62:N62"/>
    <mergeCell ref="A63:A64"/>
    <mergeCell ref="B63:B64"/>
    <mergeCell ref="C63:C64"/>
    <mergeCell ref="D63:D64"/>
    <mergeCell ref="E63:E64"/>
    <mergeCell ref="F63:F64"/>
    <mergeCell ref="G63:L63"/>
    <mergeCell ref="M63:M64"/>
    <mergeCell ref="N63:N64"/>
    <mergeCell ref="A65:A66"/>
    <mergeCell ref="B65:B66"/>
    <mergeCell ref="C66:N66"/>
    <mergeCell ref="A67:A68"/>
    <mergeCell ref="B67:B68"/>
    <mergeCell ref="C68:N68"/>
    <mergeCell ref="A69:A70"/>
    <mergeCell ref="B69:B70"/>
    <mergeCell ref="C70:N70"/>
    <mergeCell ref="A71:A72"/>
    <mergeCell ref="B71:B72"/>
    <mergeCell ref="C72:N72"/>
    <mergeCell ref="A73:A74"/>
    <mergeCell ref="B73:B74"/>
    <mergeCell ref="C74:N74"/>
    <mergeCell ref="A75:A76"/>
    <mergeCell ref="B75:B76"/>
    <mergeCell ref="C76:N76"/>
    <mergeCell ref="A77:A78"/>
    <mergeCell ref="B77:B78"/>
    <mergeCell ref="C78:N78"/>
    <mergeCell ref="A79:A80"/>
    <mergeCell ref="B79:B80"/>
    <mergeCell ref="C80:N80"/>
    <mergeCell ref="A81:A82"/>
    <mergeCell ref="B81:B82"/>
    <mergeCell ref="C82:N82"/>
    <mergeCell ref="A89:A90"/>
    <mergeCell ref="B89:B90"/>
    <mergeCell ref="C90:G90"/>
    <mergeCell ref="A83:A84"/>
    <mergeCell ref="B83:B84"/>
    <mergeCell ref="C84:N84"/>
    <mergeCell ref="A85:A86"/>
    <mergeCell ref="B85:B86"/>
    <mergeCell ref="C86:N86"/>
    <mergeCell ref="A87:A88"/>
    <mergeCell ref="B87:B88"/>
    <mergeCell ref="C88:N88"/>
    <mergeCell ref="A91:F91"/>
    <mergeCell ref="A95:A96"/>
    <mergeCell ref="B95:B96"/>
    <mergeCell ref="C96:N96"/>
    <mergeCell ref="A97:F97"/>
    <mergeCell ref="A92:N92"/>
    <mergeCell ref="A93:A94"/>
    <mergeCell ref="B93:B94"/>
    <mergeCell ref="C93:C94"/>
    <mergeCell ref="D93:D94"/>
    <mergeCell ref="E93:E94"/>
    <mergeCell ref="F93:F94"/>
    <mergeCell ref="G93:L93"/>
    <mergeCell ref="M93:M94"/>
    <mergeCell ref="N93:N94"/>
    <mergeCell ref="A141:K141"/>
    <mergeCell ref="A158:N158"/>
    <mergeCell ref="A107:A108"/>
    <mergeCell ref="B107:B108"/>
    <mergeCell ref="C108:N108"/>
    <mergeCell ref="A98:N98"/>
    <mergeCell ref="A99:A100"/>
    <mergeCell ref="B99:B100"/>
    <mergeCell ref="C99:C100"/>
    <mergeCell ref="D99:D100"/>
    <mergeCell ref="E99:E100"/>
    <mergeCell ref="F99:F100"/>
    <mergeCell ref="G99:L99"/>
    <mergeCell ref="M99:M100"/>
    <mergeCell ref="N99:N100"/>
    <mergeCell ref="A101:A102"/>
    <mergeCell ref="B101:B102"/>
    <mergeCell ref="C102:N102"/>
    <mergeCell ref="A103:A104"/>
    <mergeCell ref="B103:B104"/>
    <mergeCell ref="C104:N104"/>
    <mergeCell ref="A105:A106"/>
    <mergeCell ref="B105:B106"/>
    <mergeCell ref="A110:N110"/>
    <mergeCell ref="A142:N142"/>
    <mergeCell ref="A143:A144"/>
    <mergeCell ref="B143:B144"/>
    <mergeCell ref="C143:C144"/>
    <mergeCell ref="D143:D144"/>
    <mergeCell ref="E143:E144"/>
    <mergeCell ref="F143:F144"/>
    <mergeCell ref="G143:L143"/>
    <mergeCell ref="M143:M144"/>
    <mergeCell ref="N143:N144"/>
    <mergeCell ref="A202:N202"/>
    <mergeCell ref="A189:N189"/>
    <mergeCell ref="A190:A191"/>
    <mergeCell ref="B190:B191"/>
    <mergeCell ref="C190:C191"/>
    <mergeCell ref="D190:D191"/>
    <mergeCell ref="E190:E191"/>
    <mergeCell ref="F190:F191"/>
    <mergeCell ref="G190:L190"/>
    <mergeCell ref="M190:M191"/>
    <mergeCell ref="N190:N19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2017-02-09T17:45:54Z</dcterms:modified>
</cp:coreProperties>
</file>