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 6 TABELAS JUN\"/>
    </mc:Choice>
  </mc:AlternateContent>
  <bookViews>
    <workbookView xWindow="0" yWindow="45" windowWidth="19155" windowHeight="11820"/>
  </bookViews>
  <sheets>
    <sheet name="Plan1" sheetId="1" r:id="rId1"/>
    <sheet name="Plan2" sheetId="2" r:id="rId2"/>
    <sheet name="Plan3" sheetId="3" r:id="rId3"/>
  </sheets>
  <calcPr calcId="152511"/>
</workbook>
</file>

<file path=xl/calcChain.xml><?xml version="1.0" encoding="utf-8"?>
<calcChain xmlns="http://schemas.openxmlformats.org/spreadsheetml/2006/main">
  <c r="N135" i="1" l="1"/>
  <c r="M135" i="1"/>
  <c r="L133" i="1"/>
  <c r="K133" i="1"/>
  <c r="L131" i="1"/>
  <c r="K131" i="1" s="1"/>
  <c r="L127" i="1"/>
  <c r="K127" i="1"/>
  <c r="L125" i="1"/>
  <c r="K125" i="1" s="1"/>
  <c r="L123" i="1"/>
  <c r="K123" i="1" s="1"/>
  <c r="L119" i="1"/>
  <c r="K119" i="1" s="1"/>
  <c r="L117" i="1"/>
  <c r="K117" i="1"/>
  <c r="L113" i="1"/>
  <c r="K113" i="1" s="1"/>
  <c r="L107" i="1"/>
  <c r="K107" i="1"/>
  <c r="L105" i="1"/>
  <c r="K105" i="1" s="1"/>
  <c r="L103" i="1"/>
  <c r="K103" i="1" s="1"/>
  <c r="L135" i="1" l="1"/>
  <c r="K97" i="1" l="1"/>
  <c r="J97" i="1" s="1"/>
  <c r="K95" i="1"/>
  <c r="J95" i="1" s="1"/>
  <c r="K93" i="1"/>
  <c r="J93" i="1" s="1"/>
  <c r="K91" i="1"/>
  <c r="J91" i="1" s="1"/>
  <c r="K89" i="1"/>
  <c r="J89" i="1" s="1"/>
  <c r="K87" i="1"/>
  <c r="J87" i="1"/>
  <c r="K85" i="1"/>
  <c r="K83" i="1"/>
  <c r="K81" i="1"/>
  <c r="J81" i="1" s="1"/>
  <c r="K79" i="1"/>
  <c r="J79" i="1" s="1"/>
  <c r="K77" i="1"/>
  <c r="J77" i="1" s="1"/>
  <c r="K75" i="1"/>
  <c r="J75" i="1" s="1"/>
  <c r="K73" i="1"/>
  <c r="J73" i="1" s="1"/>
  <c r="K71" i="1"/>
  <c r="J71" i="1" s="1"/>
  <c r="K61" i="1"/>
  <c r="J61" i="1" s="1"/>
  <c r="M57" i="1" l="1"/>
  <c r="L57" i="1"/>
  <c r="K55" i="1"/>
  <c r="J55" i="1" s="1"/>
  <c r="K53" i="1"/>
  <c r="J53" i="1" s="1"/>
  <c r="K51" i="1"/>
  <c r="J51" i="1" s="1"/>
  <c r="K49" i="1"/>
  <c r="J49" i="1" s="1"/>
  <c r="K47" i="1"/>
  <c r="J47" i="1" s="1"/>
  <c r="K45" i="1"/>
  <c r="J45" i="1" s="1"/>
  <c r="K43" i="1"/>
  <c r="J43" i="1" s="1"/>
  <c r="K57" i="1" l="1"/>
  <c r="M35" i="1" l="1"/>
  <c r="L35" i="1"/>
  <c r="K33" i="1"/>
  <c r="J33" i="1" s="1"/>
  <c r="K31" i="1"/>
  <c r="J31" i="1" s="1"/>
  <c r="K29" i="1"/>
  <c r="J29" i="1" s="1"/>
  <c r="K27" i="1"/>
  <c r="J27" i="1" s="1"/>
  <c r="K25" i="1"/>
  <c r="J25" i="1" s="1"/>
  <c r="K23" i="1"/>
  <c r="J23" i="1" s="1"/>
  <c r="K21" i="1"/>
  <c r="J21" i="1" s="1"/>
  <c r="K19" i="1"/>
  <c r="J19" i="1" s="1"/>
  <c r="K35" i="1" l="1"/>
  <c r="M15" i="1"/>
  <c r="L15" i="1"/>
  <c r="K15" i="1"/>
  <c r="L7" i="1" l="1"/>
  <c r="M7" i="1"/>
  <c r="K7" i="1"/>
</calcChain>
</file>

<file path=xl/sharedStrings.xml><?xml version="1.0" encoding="utf-8"?>
<sst xmlns="http://schemas.openxmlformats.org/spreadsheetml/2006/main" count="476" uniqueCount="204">
  <si>
    <t>DATA</t>
  </si>
  <si>
    <t>EVENTO</t>
  </si>
  <si>
    <t>FORMA DE
EXECUÇÃO</t>
  </si>
  <si>
    <t>CLIENTELA</t>
  </si>
  <si>
    <t>MINISTRANTE</t>
  </si>
  <si>
    <t>LOCAL</t>
  </si>
  <si>
    <t>C/H</t>
  </si>
  <si>
    <t>TABELA 20 -ATIVIDADES DE CAPACITAÇÃO E APERFEIÇOAMENTO - PÚBLICO INTERNO</t>
  </si>
  <si>
    <t>Qte.
PARTICIPANTES</t>
  </si>
  <si>
    <t>PASSAGENS</t>
  </si>
  <si>
    <t>DIÁRIAS</t>
  </si>
  <si>
    <t>INSCRIÇÃO</t>
  </si>
  <si>
    <t>UNITÁRIO</t>
  </si>
  <si>
    <t>TOTAL</t>
  </si>
  <si>
    <t>T O T A L</t>
  </si>
  <si>
    <r>
      <rPr>
        <b/>
        <sz val="8"/>
        <color theme="1"/>
        <rFont val="Calibri"/>
        <family val="2"/>
        <scheme val="minor"/>
      </rPr>
      <t>FONTE</t>
    </r>
    <r>
      <rPr>
        <sz val="8"/>
        <color theme="1"/>
        <rFont val="Calibri"/>
        <family val="2"/>
        <scheme val="minor"/>
      </rPr>
      <t>: Instituto de Contas - ICON</t>
    </r>
  </si>
  <si>
    <t>Curso de Formação dos Novos AFCE - Etapa 02</t>
  </si>
  <si>
    <t>direta</t>
  </si>
  <si>
    <t>Novos Servidores do TCE</t>
  </si>
  <si>
    <t>Diversos</t>
  </si>
  <si>
    <t>Salas 1 e 2 do ICON</t>
  </si>
  <si>
    <t>Mês: Jan / 2017</t>
  </si>
  <si>
    <t>Alessandro Marcon de Souza, Alessandro Marinho de Albuquerque, Antônio Felipe Oliveira Rodrigues, Celio Hoepers, Cristiano Francis Matos de Macedo, Damiany da Fonseca, Daniel de Brito Moro, Debora Borim da Silva, Edipo Juventino da Siva, Gabriel Vicente Ferreira de Carvalho, Igor Guadagnin, Leandro Ricardo Suchecki Verner,  Maira Luz Gualdino, Marcos Quilante, Marcos Scherer Bastos, Matheus Lapolli Brighenti, Pablo Vinicius Neves Oliveira, Paulo Soto de Miranda, Paulo Vinícius Harada de Oliveira, Rafael Galvão de Souza, Renata Ligocki Pedro e Silvio Bhering Sallum.</t>
  </si>
  <si>
    <t>Treinamento - TCE Virtual IN-20</t>
  </si>
  <si>
    <t>Servidores do TCE</t>
  </si>
  <si>
    <t>Sandro Daros de Luca</t>
  </si>
  <si>
    <t>DIN</t>
  </si>
  <si>
    <t>Capacitação e-SIPROC para servidores do Gabinete do Conselheiro Luiz Roberto Herbst</t>
  </si>
  <si>
    <t>Leonardo Manzoni</t>
  </si>
  <si>
    <t>TCE/SC</t>
  </si>
  <si>
    <t>Eduardo Gonzaga de Oiiveira,.Neimar Paludo, Rose Maria Bento, Fábio Batista, Carlos Alexandre Krinski, Jozélia dos Santos, Mariléia Aparecida Herbst e Leonardo Manzoni.</t>
  </si>
  <si>
    <t>Mês: Fev / 2017</t>
  </si>
  <si>
    <t>Servidores Gab. Cons.
Luiz Roberto Herbst</t>
  </si>
  <si>
    <t>Sandro Daros de Luca, Fabiana Riberiro Borges (SEFAZ) e Inês Marina de Souza (SEFAZ).</t>
  </si>
  <si>
    <t>Mês: Mar / 2017</t>
  </si>
  <si>
    <t>Auditoria no Sitema Previdenciário</t>
  </si>
  <si>
    <t>indireta</t>
  </si>
  <si>
    <t>diversa</t>
  </si>
  <si>
    <t>diversos</t>
  </si>
  <si>
    <t>Brasília, DF</t>
  </si>
  <si>
    <t>Gláucia da Cunha (DAE/COAF) e Odir Gomes R. Neto (DAE/CAOP/DIVI4).</t>
  </si>
  <si>
    <t>8/3 a 10/3</t>
  </si>
  <si>
    <t>29º Semináfio Nacional de Previdência Social</t>
  </si>
  <si>
    <t>Florianópolis, SC</t>
  </si>
  <si>
    <t>Rogério Guilherme de Oliveira (DAP/COAPII/DIVI4), Daison Fabrício Zilli Santos (DMU/CODR/DIVI6), Maximiliano Mazera (DMU/CODR), Alcionei V. de Aguiar (DMU/CODR/DIVI6) e Moisés de O. Barbosa (DMU/CODR/DIVI6).</t>
  </si>
  <si>
    <t>14/3 a 16/3</t>
  </si>
  <si>
    <t>XV Congresso Catarinense de Muncípios</t>
  </si>
  <si>
    <t>Indireta</t>
  </si>
  <si>
    <t>Joinville, SC</t>
  </si>
  <si>
    <t>15/3 a 17/3</t>
  </si>
  <si>
    <t>Gestão Tributária de Contratos e Convênios</t>
  </si>
  <si>
    <t>Thaiz S. Serpa (DAF/CLIC)</t>
  </si>
  <si>
    <t>Seminário sobre Estratégia de Expansão do ODP nos Tribunais de Contas</t>
  </si>
  <si>
    <t>Campo Grande, MS</t>
  </si>
  <si>
    <t>Nilson Zanatto (DGCE/NIE)</t>
  </si>
  <si>
    <t>Projeto Nacional - Licitações Sustentáveis</t>
  </si>
  <si>
    <t>Belo Horizonte, MG</t>
  </si>
  <si>
    <t>Azor El Achkar (DLC/CAJU/DIVI5)</t>
  </si>
  <si>
    <t>27/3 e 28/3</t>
  </si>
  <si>
    <t>Governança e Gestão nos Tribunais de Contas - Reunião Técnica sobre Sistema Channel</t>
  </si>
  <si>
    <t>Brasília/DF</t>
  </si>
  <si>
    <t>Adriana Luz (DPE/CPOI)</t>
  </si>
  <si>
    <t>Rio de Janeiro</t>
  </si>
  <si>
    <r>
      <t xml:space="preserve">Moisés Hoeggen (DMU), Pedro Jorge R. Oliveira (DLC/COSE/DIVI3), Geraldo José Gomes (DLC/CAJU/DIVI6), Ricardo José da Silva (DMU/COPR/DIVI7) e Marcos Alves Monteiro (DMU/CGEM).                </t>
    </r>
    <r>
      <rPr>
        <b/>
        <sz val="9"/>
        <rFont val="Garamond"/>
        <family val="1"/>
      </rPr>
      <t xml:space="preserve"> </t>
    </r>
  </si>
  <si>
    <t>Mês: Abr / 2017</t>
  </si>
  <si>
    <t>3/4 a 28/4</t>
  </si>
  <si>
    <t>Mestrado Profissional em Administração  da UDESC/ESAG</t>
  </si>
  <si>
    <t>iindireta</t>
  </si>
  <si>
    <t>ND</t>
  </si>
  <si>
    <t>Alex Lemos Kravchychyn ( SEG/COAS/DIED) e Gilceia Schmitz M. da Cunha (SEG/CCDP/DICO).</t>
  </si>
  <si>
    <t>Doutorado PPGEGC/UFSC</t>
  </si>
  <si>
    <t>Vanessa dos Santos ( Auditora/SNI-ASS)</t>
  </si>
  <si>
    <t>1ª Reunião Técnica Rede Inducon/2017 - IEGM</t>
  </si>
  <si>
    <t>São Paulo, SP</t>
  </si>
  <si>
    <t>3 e 4/4</t>
  </si>
  <si>
    <t>Encontro sobre uso de informações do LabContas</t>
  </si>
  <si>
    <t>Alexandre Wolniewicz (DGCE/NIE) e Nilsom Zanatto (DGCE/NIE)</t>
  </si>
  <si>
    <t>5/4 a 7/4</t>
  </si>
  <si>
    <t>Comissão de Avaliação do Marco de Medição de Desempenho dos Tribunais de Contas</t>
  </si>
  <si>
    <t>Natal, RN</t>
  </si>
  <si>
    <t>Adriana Luz (DPE/CPOI), Marcelo Brognolli da Costa (GAC/Adircélio MFJ), Marisaura R. dos Santos (GAC/Adircélio MFJ)</t>
  </si>
  <si>
    <t>4 a 7, 11 e 12, 17 a 20, 24 a 27/4</t>
  </si>
  <si>
    <t>Treinamento e-Siproc</t>
  </si>
  <si>
    <t>Direta</t>
  </si>
  <si>
    <t>TCE</t>
  </si>
  <si>
    <t>Lista dos participantes no SIAP.</t>
  </si>
  <si>
    <t>Palmas, TO</t>
  </si>
  <si>
    <t>Renato Costa (Aud/GSS-ASS)</t>
  </si>
  <si>
    <t>27 e 28/4</t>
  </si>
  <si>
    <t>Congresso de Direito Público - Administração e Controle</t>
  </si>
  <si>
    <t>TCSC</t>
  </si>
  <si>
    <t>Reunião Técnica/2017 - IRB</t>
  </si>
  <si>
    <t>Gumercindo Carvalho Machado (GAP/ICOM/DAAD)</t>
  </si>
  <si>
    <t>II Ciclo de Debates sobre Educação (Despesas custeadas pelo MPE/TO)</t>
  </si>
  <si>
    <t>Celso Guerini (DPE/CPRO) e Leonardo Manzoni (DIN/CDMA)</t>
  </si>
  <si>
    <t>Mês: Maio / 2017</t>
  </si>
  <si>
    <t>VII Seminário de Sistemas d eEnsino de Santa Catarina</t>
  </si>
  <si>
    <t>Rio do Sul/SC</t>
  </si>
  <si>
    <t>2/5 a 31/5</t>
  </si>
  <si>
    <t>Doutorado PPGD/UFSC</t>
  </si>
  <si>
    <t>Marco Aurélio Souza da Silva  (Auditor/CMG-ASS)</t>
  </si>
  <si>
    <t>Alex Lemos Kravchychyn ( SEG/COAS/DIED) e Gilceia Schmitz Michelz da Cunha (SEG/CCDP/DICO).</t>
  </si>
  <si>
    <t>Elaboração de orçamentos para obras e serviços de engenharia</t>
  </si>
  <si>
    <t>Pedro Jorge Rocha de Oliveira  (DLC/COSE/DIV 3)</t>
  </si>
  <si>
    <t>Visita técnica ao Centro de Informação Integrada e Inteligência - Suricato</t>
  </si>
  <si>
    <t>Belo Horizonte/MG</t>
  </si>
  <si>
    <t>Nilsom Zanatto (DGCE/NIE)</t>
  </si>
  <si>
    <t>8/5 e 9/5</t>
  </si>
  <si>
    <t>Gestão patrimonial - instrumentos para a gerência de material, almoxarifado e desfazimento de bens móveis</t>
  </si>
  <si>
    <t>Celso Ramires (DAF/COMP) e Jacksom Luiz Ramos (DAF/COMP)</t>
  </si>
  <si>
    <t>8/5 a 12/5</t>
  </si>
  <si>
    <t>Acompanhamento das Metas do Plano Nacional de Educação - PNE</t>
  </si>
  <si>
    <t>Alessandro Marinho de Albuquerque (DIN/CBAD), Renato Costa (Aud/GSS-ASS), Ricardo Cardoso da Silva (DAE/CAOP/DIVI3) e Rosemari Machado (DAE/CAOP/DIVI3).</t>
  </si>
  <si>
    <t>Prezi básico</t>
  </si>
  <si>
    <t>Tricia Mubnari Pereira (DIN/CDMA)</t>
  </si>
  <si>
    <t>Palestra de Encerramento do 1º Curso de Especialização em Controle Público</t>
  </si>
  <si>
    <t>Salomão Ribas Junior e Mário Cesar B. de Moraes</t>
  </si>
  <si>
    <t>22 a 24/05</t>
  </si>
  <si>
    <t>Governança, Controle Público e Gestão de Riscos nas Aquisições</t>
  </si>
  <si>
    <t>Foz de Iguaçu/PR</t>
  </si>
  <si>
    <t>Janaina Teixeira C. de Medeiros (GAP/AUDI) e Luiz Gonzaga de Souza (GAP/AUDI).</t>
  </si>
  <si>
    <t>22 a 31/05 e 01/06</t>
  </si>
  <si>
    <t>QlickView</t>
  </si>
  <si>
    <t>Bruno Oliveira</t>
  </si>
  <si>
    <t>Lista dos participantes no SIAP (pacote de software: treinamento incompany da companhia).</t>
  </si>
  <si>
    <t xml:space="preserve">Estudo sobre a Emancipação dos Municípios de Santa Catarina: </t>
  </si>
  <si>
    <t>Antônio Felipe Oliveira Rodrigues, Edimeia Liliani Schnitzler e Silvio Bhering Sallum</t>
  </si>
  <si>
    <t>Seminário Qualifica: a busca pela excelência na gestão municipal</t>
  </si>
  <si>
    <t>Chapecó/SC</t>
  </si>
  <si>
    <t>Geraldo José Gomes (DLS/CAJU/DIVI 6).</t>
  </si>
  <si>
    <t>Algumas questões controvertidas sobre os Tribunais de Contas</t>
  </si>
  <si>
    <t>Odilon Cavallari de Oliveira - TCU</t>
  </si>
  <si>
    <t>Lista dos participantes no SIAP (Valor da despesa com inscrição para 150 participantes, conforme Memorando Icon nº 036/2017 de 05/04/2017).</t>
  </si>
  <si>
    <t>29/5 a 02/6</t>
  </si>
  <si>
    <t>Gestão de Segurança Institucional</t>
  </si>
  <si>
    <t>Florianópolis/SC</t>
  </si>
  <si>
    <t>Ademar Casanova (GAP/ASMI).</t>
  </si>
  <si>
    <t>29 a 31/05</t>
  </si>
  <si>
    <t>Encontro Técnico Nacional de Auditoria de Obras Públicas - ENAOP/2017</t>
  </si>
  <si>
    <t>Goiania/GO</t>
  </si>
  <si>
    <t>Moacir Biasi (GAC/Herneus/ASGC).</t>
  </si>
  <si>
    <t>30 e 31/05</t>
  </si>
  <si>
    <t>Responsabilização de agentes públicos e privados perante os Tribunais de Contas</t>
  </si>
  <si>
    <t>23º Congresso de Informática e Inovação na Gestão Pública - CONIP</t>
  </si>
  <si>
    <t>São Paulo/SP</t>
  </si>
  <si>
    <t>Edipo Juventino da Silva (DIN/CASU), Sandro Daros de Luca (DIN/CDMA), Tatiana Kair M. da Silva (DIN/CBAD) e Wallace da Silva Pereira (DIN/CDMA).</t>
  </si>
  <si>
    <t>Mês: Junho / 2017</t>
  </si>
  <si>
    <t>01 e 02/6</t>
  </si>
  <si>
    <t>Processo nos Tribunais de Contas: acusação, contraditório, julgamento e recursos.</t>
  </si>
  <si>
    <t>01 e 02/06</t>
  </si>
  <si>
    <t>15º Fórum Brasileiro de Contratação e Gestão Pública</t>
  </si>
  <si>
    <t xml:space="preserve">Caroline de Souza , Marcelo Brognoli da Costa e Juliana Francisconi Cardoso </t>
  </si>
  <si>
    <t>02/6</t>
  </si>
  <si>
    <t>Encontro dos TCs da Região Sul</t>
  </si>
  <si>
    <t>Porto Alegre/RS</t>
  </si>
  <si>
    <t xml:space="preserve">Antonio Felipe O. Rodrigues, Silvio B. Salum e Edimeia L. Schnitzler, palestrantes AFCE/TCSC, no título: "Emancipação dos Municípios de Santa Catarina – Análise Estatística dos Impactos Econômicos na Fragmentação Territorial". </t>
  </si>
  <si>
    <t>01/6 a 30/6</t>
  </si>
  <si>
    <t>08 e 09/6</t>
  </si>
  <si>
    <t>4º Congresso Internacional de Direito Financeiro</t>
  </si>
  <si>
    <t>Fortaleza/CE</t>
  </si>
  <si>
    <t xml:space="preserve">Antonio Felipe Rodrigues, Edimeia Schnitzler e Silvio Salum palestrantes AFCE/TCSC, no título: “O impacto do Fundo de Participação dos Municípios na eficiência dos governos locais de Santa Catarina”. </t>
  </si>
  <si>
    <t>09 a 16/6</t>
  </si>
  <si>
    <t>Excel Avançado</t>
  </si>
  <si>
    <t xml:space="preserve">Junae Ludvig </t>
  </si>
  <si>
    <t xml:space="preserve">TCE Salas 1 e 2 do ICON </t>
  </si>
  <si>
    <t>12 e 13/6</t>
  </si>
  <si>
    <t>Sindicância e Processo Administrativo Disciplinar</t>
  </si>
  <si>
    <t xml:space="preserve">Glaucia Mattjie, Clauton Silva Ruperti, Hamilton Hobus Hoemke, Silvia Letícia Listoni, Ana Paula M. da Costa e Cleiton Wessler </t>
  </si>
  <si>
    <t>14/6</t>
  </si>
  <si>
    <t>Cidadania Ativa Descentralizada</t>
  </si>
  <si>
    <t>Osvaldo Faria de Oliveira (ICON)</t>
  </si>
  <si>
    <t>Itapiranga/SC</t>
  </si>
  <si>
    <t>Valor da passagem à Chapecó  inclui R$218,00 correspondente a duas diárias de locação de veículo popular e combustível pra 400 Km no valor de R$160,00 (gastos com veículo de R$378,00).</t>
  </si>
  <si>
    <t>19 a 26/6</t>
  </si>
  <si>
    <t>Excel Básico</t>
  </si>
  <si>
    <t>20 e 21/6</t>
  </si>
  <si>
    <t>Encontro Internacional de Escolas de Governo</t>
  </si>
  <si>
    <t>Rio de Janeiro/RJ</t>
  </si>
  <si>
    <t xml:space="preserve">Sonia Endler de Oliveira e Luciane Beiro de Souza Machado </t>
  </si>
  <si>
    <t>22/6</t>
  </si>
  <si>
    <t>1º TCE em Debate</t>
  </si>
  <si>
    <t>Auditório</t>
  </si>
  <si>
    <t>23/6</t>
  </si>
  <si>
    <t>II Ciclo de Palestras – TCM de São Paulo</t>
  </si>
  <si>
    <t>D</t>
  </si>
  <si>
    <t xml:space="preserve">Paulo João Bastos e Thais P. de Quadros C. Pinto </t>
  </si>
  <si>
    <t>Apresentação Software PENTAHO</t>
  </si>
  <si>
    <t>Empresa Ambiente Livre, de Curitiba/PR</t>
  </si>
  <si>
    <t>29/6</t>
  </si>
  <si>
    <t>Qualifica: a busca pela excelência na gestão municipal</t>
  </si>
  <si>
    <t>Geraldo José Gomes (DLC/CAJU/DIVI 6), Palestrante convidado.</t>
  </si>
  <si>
    <t xml:space="preserve">Análise Jurídica de Editais de Licitações </t>
  </si>
  <si>
    <t>Felipe Wildi Varela</t>
  </si>
  <si>
    <t>ND = Não disponível (na data)/ PPGEGC = Programa de Pós-graduação em Engenharia e Gestão do Conhecimento</t>
  </si>
  <si>
    <t xml:space="preserve">Fernando Vernalha (VG&amp;P), Maria Aparecida Aiko Ikemura (TCE/MG), Joel de Menezes Niebuhr (Menezes Niebuhr) e Renato Suslik Igor.
Nota:  Despesa com inscrição corresponde a gastos com cachê de palestrante.
</t>
  </si>
  <si>
    <t>Lista de participantes no SIAP.</t>
  </si>
  <si>
    <t>VALOR PASSAGENS</t>
  </si>
  <si>
    <t>VALOR DIÁRIAS</t>
  </si>
  <si>
    <t>COFEE BREAKE</t>
  </si>
  <si>
    <t>VALOR INSCRIÇÃO</t>
  </si>
  <si>
    <t>VALOR
UNITÁRIO</t>
  </si>
  <si>
    <t>VALOR
TOTAL</t>
  </si>
  <si>
    <t>QTDE.
PARTICIPANTES</t>
  </si>
  <si>
    <t xml:space="preserve">C U S T O 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</si>
</sst>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quot;R$&quot;\ #,##0.00;[Red]&quot;R$&quot;\ #,##0.00"/>
    <numFmt numFmtId="166" formatCode="d/m;@"/>
    <numFmt numFmtId="167" formatCode="&quot;R$&quot;\ #,##0.00"/>
  </numFmts>
  <fonts count="13"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sz val="9"/>
      <name val="Arial"/>
      <family val="2"/>
    </font>
    <font>
      <b/>
      <sz val="8"/>
      <color theme="1"/>
      <name val="Calibri"/>
      <family val="2"/>
      <scheme val="minor"/>
    </font>
    <font>
      <sz val="9"/>
      <name val="Garamond"/>
      <family val="1"/>
    </font>
    <font>
      <b/>
      <sz val="9"/>
      <name val="Garamond"/>
      <family val="1"/>
    </font>
    <font>
      <sz val="11"/>
      <color theme="1"/>
      <name val="Garamond"/>
      <family val="1"/>
    </font>
    <font>
      <b/>
      <sz val="8"/>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0" fillId="3" borderId="0" xfId="0" applyFill="1" applyBorder="1"/>
    <xf numFmtId="0" fontId="3"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5"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65" fontId="0" fillId="3" borderId="0" xfId="0" applyNumberFormat="1" applyFill="1" applyBorder="1"/>
    <xf numFmtId="0" fontId="11" fillId="3"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5" fillId="0" borderId="7" xfId="0" applyFont="1" applyBorder="1" applyAlignment="1">
      <alignment horizontal="left" vertical="center"/>
    </xf>
    <xf numFmtId="49" fontId="9" fillId="3" borderId="4"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49" fontId="9" fillId="0" borderId="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5" borderId="6" xfId="0" applyFont="1" applyFill="1" applyBorder="1" applyAlignment="1">
      <alignment horizontal="center" vertical="center" wrapText="1"/>
    </xf>
    <xf numFmtId="166" fontId="9" fillId="3" borderId="4" xfId="0" applyNumberFormat="1" applyFont="1" applyFill="1" applyBorder="1" applyAlignment="1">
      <alignment horizontal="center" vertical="center" wrapText="1"/>
    </xf>
    <xf numFmtId="166" fontId="9" fillId="3" borderId="2" xfId="0" applyNumberFormat="1" applyFont="1" applyFill="1" applyBorder="1" applyAlignment="1">
      <alignment horizontal="center"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5" xfId="0" applyFont="1" applyFill="1" applyBorder="1" applyAlignment="1">
      <alignment vertical="center" wrapText="1"/>
    </xf>
    <xf numFmtId="0" fontId="9" fillId="3" borderId="4"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 fillId="4" borderId="0" xfId="0" applyFont="1" applyFill="1" applyBorder="1" applyAlignment="1">
      <alignment horizontal="center" vertical="center"/>
    </xf>
    <xf numFmtId="16" fontId="9" fillId="3" borderId="4"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49"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 fontId="1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tabSelected="1" topLeftCell="A128" zoomScale="80" zoomScaleNormal="80" workbookViewId="0">
      <selection activeCell="H156" sqref="H156"/>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1.28515625" customWidth="1"/>
  </cols>
  <sheetData>
    <row r="1" spans="1:13" ht="30" customHeight="1" x14ac:dyDescent="0.25">
      <c r="A1" s="68" t="s">
        <v>7</v>
      </c>
      <c r="B1" s="68"/>
      <c r="C1" s="68"/>
      <c r="D1" s="68"/>
      <c r="E1" s="68"/>
      <c r="F1" s="68"/>
      <c r="G1" s="68"/>
      <c r="H1" s="68"/>
      <c r="I1" s="68"/>
      <c r="J1" s="68"/>
      <c r="K1" s="68"/>
      <c r="L1" s="68"/>
      <c r="M1" s="68"/>
    </row>
    <row r="2" spans="1:13" s="1" customFormat="1" ht="21.75" customHeight="1" x14ac:dyDescent="0.25">
      <c r="A2" s="49" t="s">
        <v>21</v>
      </c>
      <c r="B2" s="49"/>
      <c r="C2" s="49"/>
      <c r="D2" s="49"/>
      <c r="E2" s="49"/>
      <c r="F2" s="49"/>
      <c r="G2" s="49"/>
      <c r="H2" s="49"/>
      <c r="I2" s="49"/>
      <c r="J2" s="49"/>
      <c r="K2" s="49"/>
      <c r="L2" s="49"/>
      <c r="M2" s="49"/>
    </row>
    <row r="3" spans="1:13" s="1" customFormat="1" ht="21.75" customHeight="1" x14ac:dyDescent="0.25">
      <c r="A3" s="50" t="s">
        <v>0</v>
      </c>
      <c r="B3" s="51" t="s">
        <v>1</v>
      </c>
      <c r="C3" s="52" t="s">
        <v>2</v>
      </c>
      <c r="D3" s="50" t="s">
        <v>3</v>
      </c>
      <c r="E3" s="50" t="s">
        <v>4</v>
      </c>
      <c r="F3" s="50" t="s">
        <v>5</v>
      </c>
      <c r="G3" s="53"/>
      <c r="H3" s="53"/>
      <c r="I3" s="53"/>
      <c r="J3" s="53"/>
      <c r="K3" s="53"/>
      <c r="L3" s="50" t="s">
        <v>6</v>
      </c>
      <c r="M3" s="54" t="s">
        <v>8</v>
      </c>
    </row>
    <row r="4" spans="1:13" s="1" customFormat="1" ht="23.25" customHeight="1" x14ac:dyDescent="0.25">
      <c r="A4" s="50"/>
      <c r="B4" s="51"/>
      <c r="C4" s="52"/>
      <c r="D4" s="50"/>
      <c r="E4" s="50"/>
      <c r="F4" s="50"/>
      <c r="G4" s="2" t="s">
        <v>9</v>
      </c>
      <c r="H4" s="2" t="s">
        <v>10</v>
      </c>
      <c r="I4" s="2" t="s">
        <v>11</v>
      </c>
      <c r="J4" s="2" t="s">
        <v>12</v>
      </c>
      <c r="K4" s="2" t="s">
        <v>13</v>
      </c>
      <c r="L4" s="50"/>
      <c r="M4" s="54"/>
    </row>
    <row r="5" spans="1:13" s="1" customFormat="1" ht="24.75" customHeight="1" x14ac:dyDescent="0.25">
      <c r="A5" s="64">
        <v>42766.208333333336</v>
      </c>
      <c r="B5" s="66" t="s">
        <v>16</v>
      </c>
      <c r="C5" s="3" t="s">
        <v>17</v>
      </c>
      <c r="D5" s="4" t="s">
        <v>18</v>
      </c>
      <c r="E5" s="4" t="s">
        <v>19</v>
      </c>
      <c r="F5" s="3" t="s">
        <v>20</v>
      </c>
      <c r="G5" s="5"/>
      <c r="H5" s="5"/>
      <c r="I5" s="5"/>
      <c r="J5" s="6"/>
      <c r="K5" s="6">
        <v>0</v>
      </c>
      <c r="L5" s="7">
        <v>146</v>
      </c>
      <c r="M5" s="8">
        <v>22</v>
      </c>
    </row>
    <row r="6" spans="1:13" s="1" customFormat="1" ht="46.5" customHeight="1" x14ac:dyDescent="0.25">
      <c r="A6" s="65"/>
      <c r="B6" s="67"/>
      <c r="C6" s="34" t="s">
        <v>22</v>
      </c>
      <c r="D6" s="35"/>
      <c r="E6" s="35"/>
      <c r="F6" s="35"/>
      <c r="G6" s="35"/>
      <c r="H6" s="35"/>
      <c r="I6" s="35"/>
      <c r="J6" s="35"/>
      <c r="K6" s="35"/>
      <c r="L6" s="35"/>
      <c r="M6" s="36"/>
    </row>
    <row r="7" spans="1:13" ht="24.95" customHeight="1" x14ac:dyDescent="0.25">
      <c r="A7" s="39" t="s">
        <v>14</v>
      </c>
      <c r="B7" s="40"/>
      <c r="C7" s="40"/>
      <c r="D7" s="40"/>
      <c r="E7" s="40"/>
      <c r="F7" s="40"/>
      <c r="G7" s="40"/>
      <c r="H7" s="40"/>
      <c r="I7" s="40"/>
      <c r="J7" s="41"/>
      <c r="K7" s="9">
        <f>SUM(K5)</f>
        <v>0</v>
      </c>
      <c r="L7" s="10">
        <f t="shared" ref="L7:M7" si="0">SUM(L5)</f>
        <v>146</v>
      </c>
      <c r="M7" s="10">
        <f t="shared" si="0"/>
        <v>22</v>
      </c>
    </row>
    <row r="8" spans="1:13" s="1" customFormat="1" ht="21.75" customHeight="1" x14ac:dyDescent="0.25">
      <c r="A8" s="49" t="s">
        <v>31</v>
      </c>
      <c r="B8" s="49"/>
      <c r="C8" s="49"/>
      <c r="D8" s="49"/>
      <c r="E8" s="49"/>
      <c r="F8" s="49"/>
      <c r="G8" s="49"/>
      <c r="H8" s="49"/>
      <c r="I8" s="49"/>
      <c r="J8" s="49"/>
      <c r="K8" s="49"/>
      <c r="L8" s="49"/>
      <c r="M8" s="49"/>
    </row>
    <row r="9" spans="1:13" s="1" customFormat="1" ht="21.75" customHeight="1" x14ac:dyDescent="0.25">
      <c r="A9" s="50" t="s">
        <v>0</v>
      </c>
      <c r="B9" s="51" t="s">
        <v>1</v>
      </c>
      <c r="C9" s="52" t="s">
        <v>2</v>
      </c>
      <c r="D9" s="50" t="s">
        <v>3</v>
      </c>
      <c r="E9" s="50" t="s">
        <v>4</v>
      </c>
      <c r="F9" s="50" t="s">
        <v>5</v>
      </c>
      <c r="G9" s="53"/>
      <c r="H9" s="53"/>
      <c r="I9" s="53"/>
      <c r="J9" s="53"/>
      <c r="K9" s="53"/>
      <c r="L9" s="50" t="s">
        <v>6</v>
      </c>
      <c r="M9" s="54" t="s">
        <v>8</v>
      </c>
    </row>
    <row r="10" spans="1:13" s="1" customFormat="1" ht="23.25" customHeight="1" x14ac:dyDescent="0.25">
      <c r="A10" s="50"/>
      <c r="B10" s="51"/>
      <c r="C10" s="52"/>
      <c r="D10" s="50"/>
      <c r="E10" s="50"/>
      <c r="F10" s="50"/>
      <c r="G10" s="11" t="s">
        <v>9</v>
      </c>
      <c r="H10" s="11" t="s">
        <v>10</v>
      </c>
      <c r="I10" s="11" t="s">
        <v>11</v>
      </c>
      <c r="J10" s="11" t="s">
        <v>12</v>
      </c>
      <c r="K10" s="11" t="s">
        <v>13</v>
      </c>
      <c r="L10" s="50"/>
      <c r="M10" s="54"/>
    </row>
    <row r="11" spans="1:13" s="1" customFormat="1" ht="25.5" customHeight="1" x14ac:dyDescent="0.25">
      <c r="A11" s="64">
        <v>42769</v>
      </c>
      <c r="B11" s="66" t="s">
        <v>23</v>
      </c>
      <c r="C11" s="3" t="s">
        <v>17</v>
      </c>
      <c r="D11" s="4" t="s">
        <v>24</v>
      </c>
      <c r="E11" s="4" t="s">
        <v>25</v>
      </c>
      <c r="F11" s="3" t="s">
        <v>26</v>
      </c>
      <c r="G11" s="5">
        <v>0</v>
      </c>
      <c r="H11" s="5">
        <v>0</v>
      </c>
      <c r="I11" s="5">
        <v>0</v>
      </c>
      <c r="J11" s="6">
        <v>0</v>
      </c>
      <c r="K11" s="6">
        <v>0</v>
      </c>
      <c r="L11" s="7">
        <v>3</v>
      </c>
      <c r="M11" s="8">
        <v>2</v>
      </c>
    </row>
    <row r="12" spans="1:13" s="1" customFormat="1" ht="26.25" customHeight="1" x14ac:dyDescent="0.25">
      <c r="A12" s="65"/>
      <c r="B12" s="67"/>
      <c r="C12" s="34" t="s">
        <v>33</v>
      </c>
      <c r="D12" s="35"/>
      <c r="E12" s="35"/>
      <c r="F12" s="35"/>
      <c r="G12" s="35"/>
      <c r="H12" s="35"/>
      <c r="I12" s="35"/>
      <c r="J12" s="35"/>
      <c r="K12" s="35"/>
      <c r="L12" s="35"/>
      <c r="M12" s="36"/>
    </row>
    <row r="13" spans="1:13" s="1" customFormat="1" ht="27.75" customHeight="1" x14ac:dyDescent="0.25">
      <c r="A13" s="64">
        <v>42773</v>
      </c>
      <c r="B13" s="66" t="s">
        <v>27</v>
      </c>
      <c r="C13" s="3" t="s">
        <v>17</v>
      </c>
      <c r="D13" s="3" t="s">
        <v>32</v>
      </c>
      <c r="E13" s="4" t="s">
        <v>28</v>
      </c>
      <c r="F13" s="3" t="s">
        <v>29</v>
      </c>
      <c r="G13" s="5">
        <v>0</v>
      </c>
      <c r="H13" s="5">
        <v>0</v>
      </c>
      <c r="I13" s="5">
        <v>0</v>
      </c>
      <c r="J13" s="6">
        <v>0</v>
      </c>
      <c r="K13" s="6">
        <v>0</v>
      </c>
      <c r="L13" s="7">
        <v>3</v>
      </c>
      <c r="M13" s="8">
        <v>7</v>
      </c>
    </row>
    <row r="14" spans="1:13" s="1" customFormat="1" ht="27" customHeight="1" x14ac:dyDescent="0.25">
      <c r="A14" s="65"/>
      <c r="B14" s="67"/>
      <c r="C14" s="34" t="s">
        <v>30</v>
      </c>
      <c r="D14" s="35"/>
      <c r="E14" s="35"/>
      <c r="F14" s="35"/>
      <c r="G14" s="35"/>
      <c r="H14" s="35"/>
      <c r="I14" s="35"/>
      <c r="J14" s="35"/>
      <c r="K14" s="35"/>
      <c r="L14" s="35"/>
      <c r="M14" s="36"/>
    </row>
    <row r="15" spans="1:13" ht="24.95" customHeight="1" x14ac:dyDescent="0.25">
      <c r="A15" s="39" t="s">
        <v>14</v>
      </c>
      <c r="B15" s="40"/>
      <c r="C15" s="40"/>
      <c r="D15" s="40"/>
      <c r="E15" s="40"/>
      <c r="F15" s="40"/>
      <c r="G15" s="40"/>
      <c r="H15" s="40"/>
      <c r="I15" s="40"/>
      <c r="J15" s="41"/>
      <c r="K15" s="9">
        <f>SUM(K14)</f>
        <v>0</v>
      </c>
      <c r="L15" s="10">
        <f>SUM(L13,L11)</f>
        <v>6</v>
      </c>
      <c r="M15" s="10">
        <f>SUM(M13,M11)</f>
        <v>9</v>
      </c>
    </row>
    <row r="16" spans="1:13" s="1" customFormat="1" ht="21.75" customHeight="1" x14ac:dyDescent="0.25">
      <c r="A16" s="49" t="s">
        <v>34</v>
      </c>
      <c r="B16" s="49"/>
      <c r="C16" s="49"/>
      <c r="D16" s="49"/>
      <c r="E16" s="49"/>
      <c r="F16" s="49"/>
      <c r="G16" s="49"/>
      <c r="H16" s="49"/>
      <c r="I16" s="49"/>
      <c r="J16" s="49"/>
      <c r="K16" s="49"/>
      <c r="L16" s="49"/>
      <c r="M16" s="49"/>
    </row>
    <row r="17" spans="1:13" s="1" customFormat="1" ht="21.75" customHeight="1" x14ac:dyDescent="0.25">
      <c r="A17" s="50" t="s">
        <v>0</v>
      </c>
      <c r="B17" s="51" t="s">
        <v>1</v>
      </c>
      <c r="C17" s="52" t="s">
        <v>2</v>
      </c>
      <c r="D17" s="50" t="s">
        <v>3</v>
      </c>
      <c r="E17" s="50" t="s">
        <v>4</v>
      </c>
      <c r="F17" s="50" t="s">
        <v>5</v>
      </c>
      <c r="G17" s="53"/>
      <c r="H17" s="53"/>
      <c r="I17" s="53"/>
      <c r="J17" s="53"/>
      <c r="K17" s="53"/>
      <c r="L17" s="50" t="s">
        <v>6</v>
      </c>
      <c r="M17" s="54" t="s">
        <v>8</v>
      </c>
    </row>
    <row r="18" spans="1:13" s="1" customFormat="1" ht="23.25" customHeight="1" x14ac:dyDescent="0.25">
      <c r="A18" s="50"/>
      <c r="B18" s="51"/>
      <c r="C18" s="52"/>
      <c r="D18" s="50"/>
      <c r="E18" s="50"/>
      <c r="F18" s="50"/>
      <c r="G18" s="12" t="s">
        <v>9</v>
      </c>
      <c r="H18" s="12" t="s">
        <v>10</v>
      </c>
      <c r="I18" s="12" t="s">
        <v>11</v>
      </c>
      <c r="J18" s="12" t="s">
        <v>12</v>
      </c>
      <c r="K18" s="12" t="s">
        <v>13</v>
      </c>
      <c r="L18" s="50"/>
      <c r="M18" s="54"/>
    </row>
    <row r="19" spans="1:13" s="1" customFormat="1" ht="27.75" customHeight="1" x14ac:dyDescent="0.25">
      <c r="A19" s="64">
        <v>42801</v>
      </c>
      <c r="B19" s="66" t="s">
        <v>35</v>
      </c>
      <c r="C19" s="3" t="s">
        <v>36</v>
      </c>
      <c r="D19" s="4" t="s">
        <v>37</v>
      </c>
      <c r="E19" s="4" t="s">
        <v>38</v>
      </c>
      <c r="F19" s="3" t="s">
        <v>39</v>
      </c>
      <c r="G19" s="5">
        <v>3061.4</v>
      </c>
      <c r="H19" s="5">
        <v>1752</v>
      </c>
      <c r="I19" s="5">
        <v>0</v>
      </c>
      <c r="J19" s="6">
        <f>+K19/M19</f>
        <v>2406.6999999999998</v>
      </c>
      <c r="K19" s="6">
        <f>+SUM(G19:I19)</f>
        <v>4813.3999999999996</v>
      </c>
      <c r="L19" s="7">
        <v>8</v>
      </c>
      <c r="M19" s="8">
        <v>2</v>
      </c>
    </row>
    <row r="20" spans="1:13" s="1" customFormat="1" ht="27.75" customHeight="1" x14ac:dyDescent="0.25">
      <c r="A20" s="65"/>
      <c r="B20" s="67"/>
      <c r="C20" s="34" t="s">
        <v>40</v>
      </c>
      <c r="D20" s="35"/>
      <c r="E20" s="35"/>
      <c r="F20" s="35"/>
      <c r="G20" s="35"/>
      <c r="H20" s="35"/>
      <c r="I20" s="35"/>
      <c r="J20" s="35"/>
      <c r="K20" s="35"/>
      <c r="L20" s="35"/>
      <c r="M20" s="36"/>
    </row>
    <row r="21" spans="1:13" s="1" customFormat="1" ht="27" customHeight="1" x14ac:dyDescent="0.25">
      <c r="A21" s="64" t="s">
        <v>41</v>
      </c>
      <c r="B21" s="66" t="s">
        <v>42</v>
      </c>
      <c r="C21" s="3" t="s">
        <v>36</v>
      </c>
      <c r="D21" s="4" t="s">
        <v>37</v>
      </c>
      <c r="E21" s="4" t="s">
        <v>38</v>
      </c>
      <c r="F21" s="3" t="s">
        <v>43</v>
      </c>
      <c r="G21" s="5">
        <v>0</v>
      </c>
      <c r="H21" s="5">
        <v>0</v>
      </c>
      <c r="I21" s="5">
        <v>3175</v>
      </c>
      <c r="J21" s="6">
        <f>+K21/M21</f>
        <v>635</v>
      </c>
      <c r="K21" s="6">
        <f>+SUM(G21:I21)</f>
        <v>3175</v>
      </c>
      <c r="L21" s="7">
        <v>20</v>
      </c>
      <c r="M21" s="8">
        <v>5</v>
      </c>
    </row>
    <row r="22" spans="1:13" s="1" customFormat="1" ht="32.25" customHeight="1" x14ac:dyDescent="0.25">
      <c r="A22" s="65"/>
      <c r="B22" s="67"/>
      <c r="C22" s="34" t="s">
        <v>44</v>
      </c>
      <c r="D22" s="35"/>
      <c r="E22" s="35"/>
      <c r="F22" s="35"/>
      <c r="G22" s="35"/>
      <c r="H22" s="35"/>
      <c r="I22" s="35"/>
      <c r="J22" s="35"/>
      <c r="K22" s="35"/>
      <c r="L22" s="35"/>
      <c r="M22" s="36"/>
    </row>
    <row r="23" spans="1:13" s="1" customFormat="1" ht="27.75" customHeight="1" x14ac:dyDescent="0.25">
      <c r="A23" s="64" t="s">
        <v>45</v>
      </c>
      <c r="B23" s="66" t="s">
        <v>46</v>
      </c>
      <c r="C23" s="3" t="s">
        <v>47</v>
      </c>
      <c r="D23" s="4" t="s">
        <v>38</v>
      </c>
      <c r="E23" s="4" t="s">
        <v>19</v>
      </c>
      <c r="F23" s="3" t="s">
        <v>48</v>
      </c>
      <c r="G23" s="5">
        <v>0</v>
      </c>
      <c r="H23" s="5">
        <v>1683</v>
      </c>
      <c r="I23" s="5">
        <v>0</v>
      </c>
      <c r="J23" s="6">
        <f>+K23/M23</f>
        <v>336.6</v>
      </c>
      <c r="K23" s="6">
        <f>+SUM(G23:I23)</f>
        <v>1683</v>
      </c>
      <c r="L23" s="7">
        <v>10</v>
      </c>
      <c r="M23" s="8">
        <v>5</v>
      </c>
    </row>
    <row r="24" spans="1:13" s="1" customFormat="1" ht="31.5" customHeight="1" x14ac:dyDescent="0.25">
      <c r="A24" s="65"/>
      <c r="B24" s="67"/>
      <c r="C24" s="34" t="s">
        <v>63</v>
      </c>
      <c r="D24" s="35"/>
      <c r="E24" s="35"/>
      <c r="F24" s="35"/>
      <c r="G24" s="35"/>
      <c r="H24" s="35"/>
      <c r="I24" s="35"/>
      <c r="J24" s="35"/>
      <c r="K24" s="35"/>
      <c r="L24" s="35"/>
      <c r="M24" s="36"/>
    </row>
    <row r="25" spans="1:13" s="1" customFormat="1" ht="28.5" customHeight="1" x14ac:dyDescent="0.25">
      <c r="A25" s="64" t="s">
        <v>49</v>
      </c>
      <c r="B25" s="66" t="s">
        <v>50</v>
      </c>
      <c r="C25" s="3" t="s">
        <v>47</v>
      </c>
      <c r="D25" s="4" t="s">
        <v>38</v>
      </c>
      <c r="E25" s="4" t="s">
        <v>19</v>
      </c>
      <c r="F25" s="3" t="s">
        <v>43</v>
      </c>
      <c r="G25" s="5">
        <v>0</v>
      </c>
      <c r="H25" s="5">
        <v>0</v>
      </c>
      <c r="I25" s="5">
        <v>2400</v>
      </c>
      <c r="J25" s="6">
        <f>+K25/M25</f>
        <v>2400</v>
      </c>
      <c r="K25" s="6">
        <f>+G25+H25+I25</f>
        <v>2400</v>
      </c>
      <c r="L25" s="7">
        <v>24</v>
      </c>
      <c r="M25" s="8">
        <v>1</v>
      </c>
    </row>
    <row r="26" spans="1:13" s="1" customFormat="1" ht="21" customHeight="1" x14ac:dyDescent="0.25">
      <c r="A26" s="65"/>
      <c r="B26" s="67"/>
      <c r="C26" s="34" t="s">
        <v>51</v>
      </c>
      <c r="D26" s="35"/>
      <c r="E26" s="35"/>
      <c r="F26" s="35"/>
      <c r="G26" s="35"/>
      <c r="H26" s="35"/>
      <c r="I26" s="35"/>
      <c r="J26" s="35"/>
      <c r="K26" s="35"/>
      <c r="L26" s="35"/>
      <c r="M26" s="36"/>
    </row>
    <row r="27" spans="1:13" s="1" customFormat="1" ht="31.5" customHeight="1" x14ac:dyDescent="0.25">
      <c r="A27" s="64">
        <v>42815</v>
      </c>
      <c r="B27" s="66" t="s">
        <v>52</v>
      </c>
      <c r="C27" s="3" t="s">
        <v>47</v>
      </c>
      <c r="D27" s="4" t="s">
        <v>38</v>
      </c>
      <c r="E27" s="4" t="s">
        <v>19</v>
      </c>
      <c r="F27" s="3" t="s">
        <v>53</v>
      </c>
      <c r="G27" s="5">
        <v>1214.4000000000001</v>
      </c>
      <c r="H27" s="5">
        <v>876</v>
      </c>
      <c r="I27" s="5">
        <v>0</v>
      </c>
      <c r="J27" s="6">
        <f>+K27/M27</f>
        <v>2090.4</v>
      </c>
      <c r="K27" s="6">
        <f>+G27+H27+I27</f>
        <v>2090.4</v>
      </c>
      <c r="L27" s="7">
        <v>4</v>
      </c>
      <c r="M27" s="8">
        <v>1</v>
      </c>
    </row>
    <row r="28" spans="1:13" s="1" customFormat="1" ht="28.5" customHeight="1" x14ac:dyDescent="0.25">
      <c r="A28" s="65"/>
      <c r="B28" s="67"/>
      <c r="C28" s="34" t="s">
        <v>54</v>
      </c>
      <c r="D28" s="35"/>
      <c r="E28" s="35"/>
      <c r="F28" s="35"/>
      <c r="G28" s="35"/>
      <c r="H28" s="35"/>
      <c r="I28" s="35"/>
      <c r="J28" s="35"/>
      <c r="K28" s="35"/>
      <c r="L28" s="35"/>
      <c r="M28" s="36"/>
    </row>
    <row r="29" spans="1:13" s="1" customFormat="1" ht="34.5" customHeight="1" x14ac:dyDescent="0.25">
      <c r="A29" s="64">
        <v>42821</v>
      </c>
      <c r="B29" s="66" t="s">
        <v>55</v>
      </c>
      <c r="C29" s="3" t="s">
        <v>47</v>
      </c>
      <c r="D29" s="4" t="s">
        <v>38</v>
      </c>
      <c r="E29" s="4" t="s">
        <v>19</v>
      </c>
      <c r="F29" s="3" t="s">
        <v>56</v>
      </c>
      <c r="G29" s="5">
        <v>1896.4</v>
      </c>
      <c r="H29" s="5">
        <v>1168</v>
      </c>
      <c r="I29" s="5">
        <v>0</v>
      </c>
      <c r="J29" s="6">
        <f>+K29/M29</f>
        <v>3064.4</v>
      </c>
      <c r="K29" s="6">
        <f>+G29+H29+I29</f>
        <v>3064.4</v>
      </c>
      <c r="L29" s="7">
        <v>8</v>
      </c>
      <c r="M29" s="8">
        <v>1</v>
      </c>
    </row>
    <row r="30" spans="1:13" s="1" customFormat="1" ht="29.25" customHeight="1" x14ac:dyDescent="0.25">
      <c r="A30" s="65"/>
      <c r="B30" s="67"/>
      <c r="C30" s="34" t="s">
        <v>57</v>
      </c>
      <c r="D30" s="35"/>
      <c r="E30" s="35"/>
      <c r="F30" s="35"/>
      <c r="G30" s="35"/>
      <c r="H30" s="35"/>
      <c r="I30" s="35"/>
      <c r="J30" s="35"/>
      <c r="K30" s="35"/>
      <c r="L30" s="35"/>
      <c r="M30" s="36"/>
    </row>
    <row r="31" spans="1:13" s="1" customFormat="1" ht="32.25" customHeight="1" x14ac:dyDescent="0.25">
      <c r="A31" s="64" t="s">
        <v>58</v>
      </c>
      <c r="B31" s="66" t="s">
        <v>59</v>
      </c>
      <c r="C31" s="3" t="s">
        <v>47</v>
      </c>
      <c r="D31" s="4" t="s">
        <v>38</v>
      </c>
      <c r="E31" s="4" t="s">
        <v>19</v>
      </c>
      <c r="F31" s="3" t="s">
        <v>60</v>
      </c>
      <c r="G31" s="5">
        <v>1293.5999999999999</v>
      </c>
      <c r="H31" s="5">
        <v>1168</v>
      </c>
      <c r="I31" s="5">
        <v>0</v>
      </c>
      <c r="J31" s="6">
        <f>+K31/M31</f>
        <v>2461.6</v>
      </c>
      <c r="K31" s="6">
        <f>+G31+H31+I31</f>
        <v>2461.6</v>
      </c>
      <c r="L31" s="7">
        <v>9.5</v>
      </c>
      <c r="M31" s="8">
        <v>1</v>
      </c>
    </row>
    <row r="32" spans="1:13" s="1" customFormat="1" ht="33" customHeight="1" x14ac:dyDescent="0.25">
      <c r="A32" s="65"/>
      <c r="B32" s="67"/>
      <c r="C32" s="34" t="s">
        <v>61</v>
      </c>
      <c r="D32" s="35"/>
      <c r="E32" s="35"/>
      <c r="F32" s="35"/>
      <c r="G32" s="35"/>
      <c r="H32" s="35"/>
      <c r="I32" s="35"/>
      <c r="J32" s="35"/>
      <c r="K32" s="35"/>
      <c r="L32" s="35"/>
      <c r="M32" s="36"/>
    </row>
    <row r="33" spans="1:13" s="1" customFormat="1" ht="42.75" customHeight="1" x14ac:dyDescent="0.25">
      <c r="A33" s="64">
        <v>42822</v>
      </c>
      <c r="B33" s="66" t="s">
        <v>52</v>
      </c>
      <c r="C33" s="3" t="s">
        <v>47</v>
      </c>
      <c r="D33" s="4" t="s">
        <v>38</v>
      </c>
      <c r="E33" s="4" t="s">
        <v>19</v>
      </c>
      <c r="F33" s="3" t="s">
        <v>62</v>
      </c>
      <c r="G33" s="5">
        <v>638</v>
      </c>
      <c r="H33" s="5">
        <v>584</v>
      </c>
      <c r="I33" s="5">
        <v>0</v>
      </c>
      <c r="J33" s="6">
        <f>+K33/M33</f>
        <v>1222</v>
      </c>
      <c r="K33" s="6">
        <f>+G33+H33+I33</f>
        <v>1222</v>
      </c>
      <c r="L33" s="7">
        <v>3.5</v>
      </c>
      <c r="M33" s="8">
        <v>1</v>
      </c>
    </row>
    <row r="34" spans="1:13" s="1" customFormat="1" ht="29.25" customHeight="1" x14ac:dyDescent="0.25">
      <c r="A34" s="65"/>
      <c r="B34" s="67"/>
      <c r="C34" s="34" t="s">
        <v>54</v>
      </c>
      <c r="D34" s="35"/>
      <c r="E34" s="35"/>
      <c r="F34" s="35"/>
      <c r="G34" s="35"/>
      <c r="H34" s="35"/>
      <c r="I34" s="35"/>
      <c r="J34" s="35"/>
      <c r="K34" s="35"/>
      <c r="L34" s="35"/>
      <c r="M34" s="36"/>
    </row>
    <row r="35" spans="1:13" s="1" customFormat="1" ht="27.75" customHeight="1" x14ac:dyDescent="0.25">
      <c r="A35" s="39" t="s">
        <v>14</v>
      </c>
      <c r="B35" s="40"/>
      <c r="C35" s="40"/>
      <c r="D35" s="40"/>
      <c r="E35" s="40"/>
      <c r="F35" s="40"/>
      <c r="G35" s="40"/>
      <c r="H35" s="40"/>
      <c r="I35" s="40"/>
      <c r="J35" s="41"/>
      <c r="K35" s="9">
        <f>+SUM(K19:K33)</f>
        <v>20909.8</v>
      </c>
      <c r="L35" s="10">
        <f>+SUM(L19:L33)</f>
        <v>87</v>
      </c>
      <c r="M35" s="10">
        <f>+SUM(M19:M33)</f>
        <v>17</v>
      </c>
    </row>
    <row r="36" spans="1:13" s="1" customFormat="1" ht="21.75" customHeight="1" x14ac:dyDescent="0.25">
      <c r="A36" s="49" t="s">
        <v>64</v>
      </c>
      <c r="B36" s="49"/>
      <c r="C36" s="49"/>
      <c r="D36" s="49"/>
      <c r="E36" s="49"/>
      <c r="F36" s="49"/>
      <c r="G36" s="49"/>
      <c r="H36" s="49"/>
      <c r="I36" s="49"/>
      <c r="J36" s="49"/>
      <c r="K36" s="49"/>
      <c r="L36" s="49"/>
      <c r="M36" s="49"/>
    </row>
    <row r="37" spans="1:13" s="1" customFormat="1" ht="21.75" customHeight="1" x14ac:dyDescent="0.25">
      <c r="A37" s="50" t="s">
        <v>0</v>
      </c>
      <c r="B37" s="51" t="s">
        <v>1</v>
      </c>
      <c r="C37" s="52" t="s">
        <v>2</v>
      </c>
      <c r="D37" s="50" t="s">
        <v>3</v>
      </c>
      <c r="E37" s="50" t="s">
        <v>4</v>
      </c>
      <c r="F37" s="50" t="s">
        <v>5</v>
      </c>
      <c r="G37" s="53"/>
      <c r="H37" s="53"/>
      <c r="I37" s="53"/>
      <c r="J37" s="53"/>
      <c r="K37" s="53"/>
      <c r="L37" s="50" t="s">
        <v>6</v>
      </c>
      <c r="M37" s="54" t="s">
        <v>8</v>
      </c>
    </row>
    <row r="38" spans="1:13" s="1" customFormat="1" ht="23.25" customHeight="1" x14ac:dyDescent="0.25">
      <c r="A38" s="50"/>
      <c r="B38" s="51"/>
      <c r="C38" s="52"/>
      <c r="D38" s="50"/>
      <c r="E38" s="50"/>
      <c r="F38" s="50"/>
      <c r="G38" s="13" t="s">
        <v>9</v>
      </c>
      <c r="H38" s="13" t="s">
        <v>10</v>
      </c>
      <c r="I38" s="13" t="s">
        <v>11</v>
      </c>
      <c r="J38" s="13" t="s">
        <v>12</v>
      </c>
      <c r="K38" s="13" t="s">
        <v>13</v>
      </c>
      <c r="L38" s="50"/>
      <c r="M38" s="54"/>
    </row>
    <row r="39" spans="1:13" s="1" customFormat="1" ht="31.5" customHeight="1" x14ac:dyDescent="0.25">
      <c r="A39" s="60" t="s">
        <v>65</v>
      </c>
      <c r="B39" s="32" t="s">
        <v>66</v>
      </c>
      <c r="C39" s="15" t="s">
        <v>67</v>
      </c>
      <c r="D39" s="16" t="s">
        <v>38</v>
      </c>
      <c r="E39" s="16" t="s">
        <v>38</v>
      </c>
      <c r="F39" s="16" t="s">
        <v>43</v>
      </c>
      <c r="G39" s="17">
        <v>0</v>
      </c>
      <c r="H39" s="17">
        <v>0</v>
      </c>
      <c r="I39" s="17">
        <v>0</v>
      </c>
      <c r="J39" s="17">
        <v>0</v>
      </c>
      <c r="K39" s="17">
        <v>0</v>
      </c>
      <c r="L39" s="18" t="s">
        <v>68</v>
      </c>
      <c r="M39" s="15">
        <v>2</v>
      </c>
    </row>
    <row r="40" spans="1:13" s="1" customFormat="1" x14ac:dyDescent="0.25">
      <c r="A40" s="61"/>
      <c r="B40" s="33"/>
      <c r="C40" s="34" t="s">
        <v>69</v>
      </c>
      <c r="D40" s="35"/>
      <c r="E40" s="35"/>
      <c r="F40" s="35"/>
      <c r="G40" s="35"/>
      <c r="H40" s="35"/>
      <c r="I40" s="35"/>
      <c r="J40" s="35"/>
      <c r="K40" s="35"/>
      <c r="L40" s="35"/>
      <c r="M40" s="36"/>
    </row>
    <row r="41" spans="1:13" s="1" customFormat="1" ht="27" customHeight="1" x14ac:dyDescent="0.25">
      <c r="A41" s="60" t="s">
        <v>65</v>
      </c>
      <c r="B41" s="32" t="s">
        <v>70</v>
      </c>
      <c r="C41" s="15" t="s">
        <v>67</v>
      </c>
      <c r="D41" s="16" t="s">
        <v>38</v>
      </c>
      <c r="E41" s="16" t="s">
        <v>38</v>
      </c>
      <c r="F41" s="16" t="s">
        <v>43</v>
      </c>
      <c r="G41" s="17">
        <v>0</v>
      </c>
      <c r="H41" s="17">
        <v>0</v>
      </c>
      <c r="I41" s="17">
        <v>0</v>
      </c>
      <c r="J41" s="17">
        <v>0</v>
      </c>
      <c r="K41" s="17">
        <v>0</v>
      </c>
      <c r="L41" s="18" t="s">
        <v>68</v>
      </c>
      <c r="M41" s="19">
        <v>1</v>
      </c>
    </row>
    <row r="42" spans="1:13" s="1" customFormat="1" x14ac:dyDescent="0.25">
      <c r="A42" s="61"/>
      <c r="B42" s="33"/>
      <c r="C42" s="34" t="s">
        <v>71</v>
      </c>
      <c r="D42" s="35"/>
      <c r="E42" s="35"/>
      <c r="F42" s="35"/>
      <c r="G42" s="35"/>
      <c r="H42" s="35"/>
      <c r="I42" s="35"/>
      <c r="J42" s="35"/>
      <c r="K42" s="35"/>
      <c r="L42" s="35"/>
      <c r="M42" s="36"/>
    </row>
    <row r="43" spans="1:13" s="1" customFormat="1" ht="30.75" customHeight="1" x14ac:dyDescent="0.25">
      <c r="A43" s="55">
        <v>42828</v>
      </c>
      <c r="B43" s="32" t="s">
        <v>72</v>
      </c>
      <c r="C43" s="15" t="s">
        <v>36</v>
      </c>
      <c r="D43" s="15" t="s">
        <v>37</v>
      </c>
      <c r="E43" s="16" t="s">
        <v>38</v>
      </c>
      <c r="F43" s="16" t="s">
        <v>73</v>
      </c>
      <c r="G43" s="17">
        <v>1812.8</v>
      </c>
      <c r="H43" s="17">
        <v>1168</v>
      </c>
      <c r="I43" s="17">
        <v>0</v>
      </c>
      <c r="J43" s="17">
        <f>+K43/M43</f>
        <v>1490.4</v>
      </c>
      <c r="K43" s="17">
        <f>+SUM(G43:I43)</f>
        <v>2980.8</v>
      </c>
      <c r="L43" s="18">
        <v>4</v>
      </c>
      <c r="M43" s="15">
        <v>2</v>
      </c>
    </row>
    <row r="44" spans="1:13" s="1" customFormat="1" x14ac:dyDescent="0.25">
      <c r="A44" s="56"/>
      <c r="B44" s="33"/>
      <c r="C44" s="34" t="s">
        <v>94</v>
      </c>
      <c r="D44" s="35"/>
      <c r="E44" s="35"/>
      <c r="F44" s="35"/>
      <c r="G44" s="35"/>
      <c r="H44" s="35"/>
      <c r="I44" s="35"/>
      <c r="J44" s="35"/>
      <c r="K44" s="35"/>
      <c r="L44" s="35"/>
      <c r="M44" s="36"/>
    </row>
    <row r="45" spans="1:13" s="1" customFormat="1" ht="29.25" customHeight="1" x14ac:dyDescent="0.25">
      <c r="A45" s="62" t="s">
        <v>74</v>
      </c>
      <c r="B45" s="32" t="s">
        <v>75</v>
      </c>
      <c r="C45" s="15" t="s">
        <v>36</v>
      </c>
      <c r="D45" s="15" t="s">
        <v>37</v>
      </c>
      <c r="E45" s="16" t="s">
        <v>38</v>
      </c>
      <c r="F45" s="16" t="s">
        <v>39</v>
      </c>
      <c r="G45" s="17">
        <v>1969</v>
      </c>
      <c r="H45" s="17">
        <v>2920</v>
      </c>
      <c r="I45" s="17">
        <v>3175</v>
      </c>
      <c r="J45" s="17">
        <f>+K45/M45</f>
        <v>4032</v>
      </c>
      <c r="K45" s="17">
        <f>+SUM(G45:I45)</f>
        <v>8064</v>
      </c>
      <c r="L45" s="18">
        <v>9</v>
      </c>
      <c r="M45" s="15">
        <v>2</v>
      </c>
    </row>
    <row r="46" spans="1:13" s="1" customFormat="1" x14ac:dyDescent="0.25">
      <c r="A46" s="63"/>
      <c r="B46" s="33"/>
      <c r="C46" s="34" t="s">
        <v>76</v>
      </c>
      <c r="D46" s="35"/>
      <c r="E46" s="35"/>
      <c r="F46" s="35"/>
      <c r="G46" s="35"/>
      <c r="H46" s="35"/>
      <c r="I46" s="35"/>
      <c r="J46" s="35"/>
      <c r="K46" s="35"/>
      <c r="L46" s="35"/>
      <c r="M46" s="36"/>
    </row>
    <row r="47" spans="1:13" s="1" customFormat="1" ht="32.25" customHeight="1" x14ac:dyDescent="0.25">
      <c r="A47" s="60" t="s">
        <v>77</v>
      </c>
      <c r="B47" s="32" t="s">
        <v>78</v>
      </c>
      <c r="C47" s="15" t="s">
        <v>47</v>
      </c>
      <c r="D47" s="16" t="s">
        <v>37</v>
      </c>
      <c r="E47" s="15" t="s">
        <v>19</v>
      </c>
      <c r="F47" s="16" t="s">
        <v>79</v>
      </c>
      <c r="G47" s="17">
        <v>5398.8</v>
      </c>
      <c r="H47" s="17">
        <v>6132</v>
      </c>
      <c r="I47" s="17">
        <v>0</v>
      </c>
      <c r="J47" s="17">
        <f>+K47/M47</f>
        <v>3843.6</v>
      </c>
      <c r="K47" s="17">
        <f>+SUM(G47:I47)</f>
        <v>11530.8</v>
      </c>
      <c r="L47" s="18">
        <v>14</v>
      </c>
      <c r="M47" s="15">
        <v>3</v>
      </c>
    </row>
    <row r="48" spans="1:13" s="1" customFormat="1" x14ac:dyDescent="0.25">
      <c r="A48" s="61"/>
      <c r="B48" s="33"/>
      <c r="C48" s="34" t="s">
        <v>80</v>
      </c>
      <c r="D48" s="35"/>
      <c r="E48" s="35"/>
      <c r="F48" s="35"/>
      <c r="G48" s="35"/>
      <c r="H48" s="35"/>
      <c r="I48" s="35"/>
      <c r="J48" s="35"/>
      <c r="K48" s="35"/>
      <c r="L48" s="35"/>
      <c r="M48" s="36"/>
    </row>
    <row r="49" spans="1:13" s="1" customFormat="1" ht="24.75" customHeight="1" x14ac:dyDescent="0.25">
      <c r="A49" s="55" t="s">
        <v>81</v>
      </c>
      <c r="B49" s="32" t="s">
        <v>82</v>
      </c>
      <c r="C49" s="15" t="s">
        <v>83</v>
      </c>
      <c r="D49" s="16" t="s">
        <v>84</v>
      </c>
      <c r="E49" s="15" t="s">
        <v>28</v>
      </c>
      <c r="F49" s="16" t="s">
        <v>43</v>
      </c>
      <c r="G49" s="17">
        <v>0</v>
      </c>
      <c r="H49" s="17">
        <v>0</v>
      </c>
      <c r="I49" s="17">
        <v>0</v>
      </c>
      <c r="J49" s="17">
        <f>+K49/M49</f>
        <v>0</v>
      </c>
      <c r="K49" s="17">
        <f>+G49+H49+I49</f>
        <v>0</v>
      </c>
      <c r="L49" s="18">
        <v>42</v>
      </c>
      <c r="M49" s="15">
        <v>182</v>
      </c>
    </row>
    <row r="50" spans="1:13" s="1" customFormat="1" ht="28.5" customHeight="1" x14ac:dyDescent="0.25">
      <c r="A50" s="56"/>
      <c r="B50" s="33"/>
      <c r="C50" s="34" t="s">
        <v>85</v>
      </c>
      <c r="D50" s="35"/>
      <c r="E50" s="35"/>
      <c r="F50" s="35"/>
      <c r="G50" s="35"/>
      <c r="H50" s="35"/>
      <c r="I50" s="35"/>
      <c r="J50" s="35"/>
      <c r="K50" s="35"/>
      <c r="L50" s="35"/>
      <c r="M50" s="36"/>
    </row>
    <row r="51" spans="1:13" s="1" customFormat="1" ht="30.75" customHeight="1" x14ac:dyDescent="0.25">
      <c r="A51" s="55">
        <v>42852</v>
      </c>
      <c r="B51" s="32" t="s">
        <v>93</v>
      </c>
      <c r="C51" s="15" t="s">
        <v>47</v>
      </c>
      <c r="D51" s="16" t="s">
        <v>37</v>
      </c>
      <c r="E51" s="15" t="s">
        <v>19</v>
      </c>
      <c r="F51" s="15" t="s">
        <v>86</v>
      </c>
      <c r="G51" s="20">
        <v>0</v>
      </c>
      <c r="H51" s="20">
        <v>0</v>
      </c>
      <c r="I51" s="20">
        <v>0</v>
      </c>
      <c r="J51" s="20">
        <f>+K51/M51</f>
        <v>0</v>
      </c>
      <c r="K51" s="20">
        <f>+G51+H51+I51</f>
        <v>0</v>
      </c>
      <c r="L51" s="21">
        <v>7</v>
      </c>
      <c r="M51" s="21">
        <v>1</v>
      </c>
    </row>
    <row r="52" spans="1:13" s="1" customFormat="1" x14ac:dyDescent="0.25">
      <c r="A52" s="56"/>
      <c r="B52" s="33"/>
      <c r="C52" s="57" t="s">
        <v>87</v>
      </c>
      <c r="D52" s="58"/>
      <c r="E52" s="58"/>
      <c r="F52" s="58"/>
      <c r="G52" s="58"/>
      <c r="H52" s="58"/>
      <c r="I52" s="58"/>
      <c r="J52" s="58"/>
      <c r="K52" s="58"/>
      <c r="L52" s="58"/>
      <c r="M52" s="59"/>
    </row>
    <row r="53" spans="1:13" s="1" customFormat="1" ht="32.25" customHeight="1" x14ac:dyDescent="0.25">
      <c r="A53" s="55" t="s">
        <v>88</v>
      </c>
      <c r="B53" s="32" t="s">
        <v>89</v>
      </c>
      <c r="C53" s="15" t="s">
        <v>47</v>
      </c>
      <c r="D53" s="16" t="s">
        <v>37</v>
      </c>
      <c r="E53" s="15" t="s">
        <v>19</v>
      </c>
      <c r="F53" s="16" t="s">
        <v>90</v>
      </c>
      <c r="G53" s="17">
        <v>0</v>
      </c>
      <c r="H53" s="17">
        <v>0</v>
      </c>
      <c r="I53" s="17">
        <v>0</v>
      </c>
      <c r="J53" s="17">
        <f>+K53/M53</f>
        <v>0</v>
      </c>
      <c r="K53" s="17">
        <f>+G53+H53+I53</f>
        <v>0</v>
      </c>
      <c r="L53" s="18">
        <v>9</v>
      </c>
      <c r="M53" s="15">
        <v>273</v>
      </c>
    </row>
    <row r="54" spans="1:13" s="1" customFormat="1" x14ac:dyDescent="0.25">
      <c r="A54" s="56"/>
      <c r="B54" s="33"/>
      <c r="C54" s="34" t="s">
        <v>85</v>
      </c>
      <c r="D54" s="35"/>
      <c r="E54" s="35"/>
      <c r="F54" s="35"/>
      <c r="G54" s="35"/>
      <c r="H54" s="35"/>
      <c r="I54" s="35"/>
      <c r="J54" s="35"/>
      <c r="K54" s="35"/>
      <c r="L54" s="35"/>
      <c r="M54" s="36"/>
    </row>
    <row r="55" spans="1:13" s="1" customFormat="1" ht="35.25" customHeight="1" x14ac:dyDescent="0.25">
      <c r="A55" s="55">
        <v>42853</v>
      </c>
      <c r="B55" s="32" t="s">
        <v>91</v>
      </c>
      <c r="C55" s="15" t="s">
        <v>47</v>
      </c>
      <c r="D55" s="16" t="s">
        <v>38</v>
      </c>
      <c r="E55" s="15" t="s">
        <v>19</v>
      </c>
      <c r="F55" s="15" t="s">
        <v>39</v>
      </c>
      <c r="G55" s="20">
        <v>552</v>
      </c>
      <c r="H55" s="20">
        <v>876</v>
      </c>
      <c r="I55" s="20">
        <v>0</v>
      </c>
      <c r="J55" s="20">
        <f>+K55/M55</f>
        <v>1428</v>
      </c>
      <c r="K55" s="20">
        <f>+G55+H55+I55</f>
        <v>1428</v>
      </c>
      <c r="L55" s="21">
        <v>6</v>
      </c>
      <c r="M55" s="21">
        <v>1</v>
      </c>
    </row>
    <row r="56" spans="1:13" s="1" customFormat="1" x14ac:dyDescent="0.25">
      <c r="A56" s="56"/>
      <c r="B56" s="33"/>
      <c r="C56" s="34" t="s">
        <v>92</v>
      </c>
      <c r="D56" s="35"/>
      <c r="E56" s="35"/>
      <c r="F56" s="35"/>
      <c r="G56" s="35"/>
      <c r="H56" s="35"/>
      <c r="I56" s="35"/>
      <c r="J56" s="35"/>
      <c r="K56" s="35"/>
      <c r="L56" s="35"/>
      <c r="M56" s="36"/>
    </row>
    <row r="57" spans="1:13" s="1" customFormat="1" ht="27.75" customHeight="1" x14ac:dyDescent="0.25">
      <c r="A57" s="39" t="s">
        <v>14</v>
      </c>
      <c r="B57" s="40"/>
      <c r="C57" s="40"/>
      <c r="D57" s="40"/>
      <c r="E57" s="40"/>
      <c r="F57" s="40"/>
      <c r="G57" s="40"/>
      <c r="H57" s="40"/>
      <c r="I57" s="40"/>
      <c r="J57" s="41"/>
      <c r="K57" s="9">
        <f>+SUM(K42:K56)</f>
        <v>24003.599999999999</v>
      </c>
      <c r="L57" s="10">
        <f>+SUM(L42:L56)</f>
        <v>91</v>
      </c>
      <c r="M57" s="10">
        <f>SUM(M55,M53,M51,M49,M47,M45,M43,M41,M39)</f>
        <v>467</v>
      </c>
    </row>
    <row r="58" spans="1:13" s="1" customFormat="1" ht="21.75" customHeight="1" x14ac:dyDescent="0.25">
      <c r="A58" s="49" t="s">
        <v>95</v>
      </c>
      <c r="B58" s="49"/>
      <c r="C58" s="49"/>
      <c r="D58" s="49"/>
      <c r="E58" s="49"/>
      <c r="F58" s="49"/>
      <c r="G58" s="49"/>
      <c r="H58" s="49"/>
      <c r="I58" s="49"/>
      <c r="J58" s="49"/>
      <c r="K58" s="49"/>
      <c r="L58" s="49"/>
      <c r="M58" s="49"/>
    </row>
    <row r="59" spans="1:13" s="1" customFormat="1" ht="21.75" customHeight="1" x14ac:dyDescent="0.25">
      <c r="A59" s="50" t="s">
        <v>0</v>
      </c>
      <c r="B59" s="51" t="s">
        <v>1</v>
      </c>
      <c r="C59" s="52" t="s">
        <v>2</v>
      </c>
      <c r="D59" s="50" t="s">
        <v>3</v>
      </c>
      <c r="E59" s="50" t="s">
        <v>4</v>
      </c>
      <c r="F59" s="50" t="s">
        <v>5</v>
      </c>
      <c r="G59" s="53"/>
      <c r="H59" s="53"/>
      <c r="I59" s="53"/>
      <c r="J59" s="53"/>
      <c r="K59" s="53"/>
      <c r="L59" s="50" t="s">
        <v>6</v>
      </c>
      <c r="M59" s="54" t="s">
        <v>8</v>
      </c>
    </row>
    <row r="60" spans="1:13" s="1" customFormat="1" ht="23.25" customHeight="1" x14ac:dyDescent="0.25">
      <c r="A60" s="50"/>
      <c r="B60" s="51"/>
      <c r="C60" s="52"/>
      <c r="D60" s="50"/>
      <c r="E60" s="50"/>
      <c r="F60" s="50"/>
      <c r="G60" s="14" t="s">
        <v>9</v>
      </c>
      <c r="H60" s="14" t="s">
        <v>10</v>
      </c>
      <c r="I60" s="14" t="s">
        <v>11</v>
      </c>
      <c r="J60" s="14" t="s">
        <v>12</v>
      </c>
      <c r="K60" s="14" t="s">
        <v>13</v>
      </c>
      <c r="L60" s="50"/>
      <c r="M60" s="54"/>
    </row>
    <row r="61" spans="1:13" s="1" customFormat="1" ht="25.5" customHeight="1" x14ac:dyDescent="0.25">
      <c r="A61" s="55">
        <v>42858</v>
      </c>
      <c r="B61" s="32" t="s">
        <v>96</v>
      </c>
      <c r="C61" s="15" t="s">
        <v>36</v>
      </c>
      <c r="D61" s="16" t="s">
        <v>38</v>
      </c>
      <c r="E61" s="16" t="s">
        <v>38</v>
      </c>
      <c r="F61" s="16" t="s">
        <v>97</v>
      </c>
      <c r="G61" s="17">
        <v>0</v>
      </c>
      <c r="H61" s="17">
        <v>306</v>
      </c>
      <c r="I61" s="17">
        <v>0</v>
      </c>
      <c r="J61" s="17">
        <f>+K61/M61</f>
        <v>306</v>
      </c>
      <c r="K61" s="17">
        <f>+G61+H61+I61</f>
        <v>306</v>
      </c>
      <c r="L61" s="18">
        <v>1</v>
      </c>
      <c r="M61" s="15">
        <v>1</v>
      </c>
    </row>
    <row r="62" spans="1:13" s="1" customFormat="1" ht="27" customHeight="1" x14ac:dyDescent="0.25">
      <c r="A62" s="56"/>
      <c r="B62" s="33"/>
      <c r="C62" s="34" t="s">
        <v>87</v>
      </c>
      <c r="D62" s="35"/>
      <c r="E62" s="35"/>
      <c r="F62" s="35"/>
      <c r="G62" s="35"/>
      <c r="H62" s="35"/>
      <c r="I62" s="35"/>
      <c r="J62" s="35"/>
      <c r="K62" s="35"/>
      <c r="L62" s="35"/>
      <c r="M62" s="36"/>
    </row>
    <row r="63" spans="1:13" s="1" customFormat="1" ht="24" customHeight="1" x14ac:dyDescent="0.25">
      <c r="A63" s="60" t="s">
        <v>98</v>
      </c>
      <c r="B63" s="32" t="s">
        <v>70</v>
      </c>
      <c r="C63" s="15" t="s">
        <v>36</v>
      </c>
      <c r="D63" s="16" t="s">
        <v>38</v>
      </c>
      <c r="E63" s="16" t="s">
        <v>38</v>
      </c>
      <c r="F63" s="16" t="s">
        <v>43</v>
      </c>
      <c r="G63" s="17">
        <v>0</v>
      </c>
      <c r="H63" s="17">
        <v>0</v>
      </c>
      <c r="I63" s="17">
        <v>0</v>
      </c>
      <c r="J63" s="17">
        <v>0</v>
      </c>
      <c r="K63" s="17">
        <v>0</v>
      </c>
      <c r="L63" s="18" t="s">
        <v>68</v>
      </c>
      <c r="M63" s="19">
        <v>1</v>
      </c>
    </row>
    <row r="64" spans="1:13" s="1" customFormat="1" ht="27.75" customHeight="1" x14ac:dyDescent="0.25">
      <c r="A64" s="61"/>
      <c r="B64" s="33"/>
      <c r="C64" s="34" t="s">
        <v>71</v>
      </c>
      <c r="D64" s="35"/>
      <c r="E64" s="35"/>
      <c r="F64" s="35"/>
      <c r="G64" s="35"/>
      <c r="H64" s="35"/>
      <c r="I64" s="35"/>
      <c r="J64" s="35"/>
      <c r="K64" s="35"/>
      <c r="L64" s="35"/>
      <c r="M64" s="36"/>
    </row>
    <row r="65" spans="1:13" s="1" customFormat="1" ht="25.5" customHeight="1" x14ac:dyDescent="0.25">
      <c r="A65" s="60" t="s">
        <v>98</v>
      </c>
      <c r="B65" s="32" t="s">
        <v>99</v>
      </c>
      <c r="C65" s="15" t="s">
        <v>36</v>
      </c>
      <c r="D65" s="16" t="s">
        <v>38</v>
      </c>
      <c r="E65" s="16" t="s">
        <v>38</v>
      </c>
      <c r="F65" s="16" t="s">
        <v>43</v>
      </c>
      <c r="G65" s="17">
        <v>0</v>
      </c>
      <c r="H65" s="17">
        <v>0</v>
      </c>
      <c r="I65" s="17">
        <v>0</v>
      </c>
      <c r="J65" s="17">
        <v>0</v>
      </c>
      <c r="K65" s="17">
        <v>0</v>
      </c>
      <c r="L65" s="18" t="s">
        <v>68</v>
      </c>
      <c r="M65" s="19">
        <v>1</v>
      </c>
    </row>
    <row r="66" spans="1:13" s="1" customFormat="1" ht="28.5" customHeight="1" x14ac:dyDescent="0.25">
      <c r="A66" s="61"/>
      <c r="B66" s="33"/>
      <c r="C66" s="34" t="s">
        <v>100</v>
      </c>
      <c r="D66" s="35"/>
      <c r="E66" s="35"/>
      <c r="F66" s="35"/>
      <c r="G66" s="35"/>
      <c r="H66" s="35"/>
      <c r="I66" s="35"/>
      <c r="J66" s="35"/>
      <c r="K66" s="35"/>
      <c r="L66" s="35"/>
      <c r="M66" s="36"/>
    </row>
    <row r="67" spans="1:13" s="1" customFormat="1" ht="32.25" customHeight="1" x14ac:dyDescent="0.25">
      <c r="A67" s="60" t="s">
        <v>98</v>
      </c>
      <c r="B67" s="32" t="s">
        <v>66</v>
      </c>
      <c r="C67" s="15" t="s">
        <v>67</v>
      </c>
      <c r="D67" s="16" t="s">
        <v>38</v>
      </c>
      <c r="E67" s="16" t="s">
        <v>38</v>
      </c>
      <c r="F67" s="16" t="s">
        <v>43</v>
      </c>
      <c r="G67" s="17">
        <v>0</v>
      </c>
      <c r="H67" s="17">
        <v>0</v>
      </c>
      <c r="I67" s="17">
        <v>0</v>
      </c>
      <c r="J67" s="17">
        <v>0</v>
      </c>
      <c r="K67" s="17">
        <v>0</v>
      </c>
      <c r="L67" s="18" t="s">
        <v>68</v>
      </c>
      <c r="M67" s="15">
        <v>2</v>
      </c>
    </row>
    <row r="68" spans="1:13" s="1" customFormat="1" ht="33" customHeight="1" x14ac:dyDescent="0.25">
      <c r="A68" s="61"/>
      <c r="B68" s="33"/>
      <c r="C68" s="34" t="s">
        <v>101</v>
      </c>
      <c r="D68" s="35"/>
      <c r="E68" s="35"/>
      <c r="F68" s="35"/>
      <c r="G68" s="35"/>
      <c r="H68" s="35"/>
      <c r="I68" s="35"/>
      <c r="J68" s="35"/>
      <c r="K68" s="35"/>
      <c r="L68" s="35"/>
      <c r="M68" s="36"/>
    </row>
    <row r="69" spans="1:13" s="1" customFormat="1" ht="32.25" customHeight="1" x14ac:dyDescent="0.25">
      <c r="A69" s="55">
        <v>42859</v>
      </c>
      <c r="B69" s="32" t="s">
        <v>102</v>
      </c>
      <c r="C69" s="15" t="s">
        <v>36</v>
      </c>
      <c r="D69" s="16" t="s">
        <v>38</v>
      </c>
      <c r="E69" s="16" t="s">
        <v>38</v>
      </c>
      <c r="F69" s="16" t="s">
        <v>43</v>
      </c>
      <c r="G69" s="17">
        <v>0</v>
      </c>
      <c r="H69" s="17">
        <v>0</v>
      </c>
      <c r="I69" s="17">
        <v>0</v>
      </c>
      <c r="J69" s="17">
        <v>0</v>
      </c>
      <c r="K69" s="17">
        <v>0</v>
      </c>
      <c r="L69" s="18">
        <v>4</v>
      </c>
      <c r="M69" s="19">
        <v>1</v>
      </c>
    </row>
    <row r="70" spans="1:13" s="1" customFormat="1" ht="29.25" customHeight="1" x14ac:dyDescent="0.25">
      <c r="A70" s="56"/>
      <c r="B70" s="33"/>
      <c r="C70" s="34" t="s">
        <v>103</v>
      </c>
      <c r="D70" s="35"/>
      <c r="E70" s="35"/>
      <c r="F70" s="35"/>
      <c r="G70" s="35"/>
      <c r="H70" s="35"/>
      <c r="I70" s="35"/>
      <c r="J70" s="35"/>
      <c r="K70" s="35"/>
      <c r="L70" s="35"/>
      <c r="M70" s="36"/>
    </row>
    <row r="71" spans="1:13" s="1" customFormat="1" ht="31.5" customHeight="1" x14ac:dyDescent="0.25">
      <c r="A71" s="55">
        <v>42859</v>
      </c>
      <c r="B71" s="32" t="s">
        <v>104</v>
      </c>
      <c r="C71" s="15" t="s">
        <v>36</v>
      </c>
      <c r="D71" s="15" t="s">
        <v>37</v>
      </c>
      <c r="E71" s="16" t="s">
        <v>38</v>
      </c>
      <c r="F71" s="16" t="s">
        <v>105</v>
      </c>
      <c r="G71" s="17">
        <v>861.3</v>
      </c>
      <c r="H71" s="17">
        <v>876</v>
      </c>
      <c r="I71" s="17">
        <v>0</v>
      </c>
      <c r="J71" s="17">
        <f>+K71/M71</f>
        <v>1737.3</v>
      </c>
      <c r="K71" s="17">
        <f>+G71+H71+I71</f>
        <v>1737.3</v>
      </c>
      <c r="L71" s="18" t="s">
        <v>68</v>
      </c>
      <c r="M71" s="15">
        <v>1</v>
      </c>
    </row>
    <row r="72" spans="1:13" s="1" customFormat="1" ht="28.5" customHeight="1" x14ac:dyDescent="0.25">
      <c r="A72" s="56"/>
      <c r="B72" s="33"/>
      <c r="C72" s="34" t="s">
        <v>106</v>
      </c>
      <c r="D72" s="35"/>
      <c r="E72" s="35"/>
      <c r="F72" s="35"/>
      <c r="G72" s="35"/>
      <c r="H72" s="35"/>
      <c r="I72" s="35"/>
      <c r="J72" s="35"/>
      <c r="K72" s="35"/>
      <c r="L72" s="35"/>
      <c r="M72" s="36"/>
    </row>
    <row r="73" spans="1:13" s="1" customFormat="1" ht="30.75" customHeight="1" x14ac:dyDescent="0.25">
      <c r="A73" s="55" t="s">
        <v>107</v>
      </c>
      <c r="B73" s="32" t="s">
        <v>108</v>
      </c>
      <c r="C73" s="15" t="s">
        <v>36</v>
      </c>
      <c r="D73" s="15" t="s">
        <v>37</v>
      </c>
      <c r="E73" s="16" t="s">
        <v>38</v>
      </c>
      <c r="F73" s="16" t="s">
        <v>60</v>
      </c>
      <c r="G73" s="17">
        <v>1573</v>
      </c>
      <c r="H73" s="17">
        <v>2920</v>
      </c>
      <c r="I73" s="17">
        <v>4180</v>
      </c>
      <c r="J73" s="17">
        <f>+K73/M73</f>
        <v>4336.5</v>
      </c>
      <c r="K73" s="17">
        <f>+SUM(G73:I73)</f>
        <v>8673</v>
      </c>
      <c r="L73" s="18">
        <v>16</v>
      </c>
      <c r="M73" s="15">
        <v>2</v>
      </c>
    </row>
    <row r="74" spans="1:13" s="1" customFormat="1" ht="31.5" customHeight="1" x14ac:dyDescent="0.25">
      <c r="A74" s="56"/>
      <c r="B74" s="33"/>
      <c r="C74" s="34" t="s">
        <v>109</v>
      </c>
      <c r="D74" s="35"/>
      <c r="E74" s="35"/>
      <c r="F74" s="35"/>
      <c r="G74" s="35"/>
      <c r="H74" s="35"/>
      <c r="I74" s="35"/>
      <c r="J74" s="35"/>
      <c r="K74" s="35"/>
      <c r="L74" s="35"/>
      <c r="M74" s="36"/>
    </row>
    <row r="75" spans="1:13" s="1" customFormat="1" ht="31.5" customHeight="1" x14ac:dyDescent="0.25">
      <c r="A75" s="55" t="s">
        <v>110</v>
      </c>
      <c r="B75" s="32" t="s">
        <v>111</v>
      </c>
      <c r="C75" s="15" t="s">
        <v>47</v>
      </c>
      <c r="D75" s="16" t="s">
        <v>37</v>
      </c>
      <c r="E75" s="15" t="s">
        <v>19</v>
      </c>
      <c r="F75" s="16" t="s">
        <v>60</v>
      </c>
      <c r="G75" s="17">
        <v>4400</v>
      </c>
      <c r="H75" s="17">
        <v>2336</v>
      </c>
      <c r="I75" s="17">
        <v>0</v>
      </c>
      <c r="J75" s="17">
        <f>+K75/M75</f>
        <v>1684</v>
      </c>
      <c r="K75" s="17">
        <f>+SUM(G75:I75)</f>
        <v>6736</v>
      </c>
      <c r="L75" s="18">
        <v>8</v>
      </c>
      <c r="M75" s="15">
        <v>4</v>
      </c>
    </row>
    <row r="76" spans="1:13" s="1" customFormat="1" ht="33" customHeight="1" x14ac:dyDescent="0.25">
      <c r="A76" s="56"/>
      <c r="B76" s="33"/>
      <c r="C76" s="34" t="s">
        <v>112</v>
      </c>
      <c r="D76" s="35"/>
      <c r="E76" s="35"/>
      <c r="F76" s="35"/>
      <c r="G76" s="35"/>
      <c r="H76" s="35"/>
      <c r="I76" s="35"/>
      <c r="J76" s="35"/>
      <c r="K76" s="35"/>
      <c r="L76" s="35"/>
      <c r="M76" s="36"/>
    </row>
    <row r="77" spans="1:13" s="1" customFormat="1" ht="36" customHeight="1" x14ac:dyDescent="0.25">
      <c r="A77" s="55">
        <v>42871</v>
      </c>
      <c r="B77" s="32" t="s">
        <v>113</v>
      </c>
      <c r="C77" s="15" t="s">
        <v>83</v>
      </c>
      <c r="D77" s="16" t="s">
        <v>84</v>
      </c>
      <c r="E77" s="15" t="s">
        <v>114</v>
      </c>
      <c r="F77" s="16" t="s">
        <v>84</v>
      </c>
      <c r="G77" s="17">
        <v>0</v>
      </c>
      <c r="H77" s="17">
        <v>0</v>
      </c>
      <c r="I77" s="17">
        <v>0</v>
      </c>
      <c r="J77" s="17">
        <f>+K77/M77</f>
        <v>0</v>
      </c>
      <c r="K77" s="17">
        <f>+G77+H77+I77</f>
        <v>0</v>
      </c>
      <c r="L77" s="18">
        <v>3</v>
      </c>
      <c r="M77" s="15">
        <v>15</v>
      </c>
    </row>
    <row r="78" spans="1:13" s="1" customFormat="1" ht="27.75" customHeight="1" x14ac:dyDescent="0.25">
      <c r="A78" s="56"/>
      <c r="B78" s="33"/>
      <c r="C78" s="34" t="s">
        <v>85</v>
      </c>
      <c r="D78" s="35"/>
      <c r="E78" s="35"/>
      <c r="F78" s="35"/>
      <c r="G78" s="35"/>
      <c r="H78" s="35"/>
      <c r="I78" s="35"/>
      <c r="J78" s="35"/>
      <c r="K78" s="35"/>
      <c r="L78" s="35"/>
      <c r="M78" s="36"/>
    </row>
    <row r="79" spans="1:13" s="1" customFormat="1" ht="34.5" customHeight="1" x14ac:dyDescent="0.25">
      <c r="A79" s="55">
        <v>42874</v>
      </c>
      <c r="B79" s="32" t="s">
        <v>115</v>
      </c>
      <c r="C79" s="15" t="s">
        <v>83</v>
      </c>
      <c r="D79" s="16" t="s">
        <v>37</v>
      </c>
      <c r="E79" s="15" t="s">
        <v>116</v>
      </c>
      <c r="F79" s="15" t="s">
        <v>84</v>
      </c>
      <c r="G79" s="20">
        <v>0</v>
      </c>
      <c r="H79" s="20">
        <v>0</v>
      </c>
      <c r="I79" s="20">
        <v>0</v>
      </c>
      <c r="J79" s="20">
        <f>+K79/M79</f>
        <v>0</v>
      </c>
      <c r="K79" s="20">
        <f>+G79+H79+I79</f>
        <v>0</v>
      </c>
      <c r="L79" s="21">
        <v>2</v>
      </c>
      <c r="M79" s="21">
        <v>220</v>
      </c>
    </row>
    <row r="80" spans="1:13" s="1" customFormat="1" ht="31.5" customHeight="1" x14ac:dyDescent="0.25">
      <c r="A80" s="56"/>
      <c r="B80" s="33"/>
      <c r="C80" s="34" t="s">
        <v>85</v>
      </c>
      <c r="D80" s="35"/>
      <c r="E80" s="35"/>
      <c r="F80" s="35"/>
      <c r="G80" s="35"/>
      <c r="H80" s="35"/>
      <c r="I80" s="35"/>
      <c r="J80" s="35"/>
      <c r="K80" s="35"/>
      <c r="L80" s="35"/>
      <c r="M80" s="36"/>
    </row>
    <row r="81" spans="1:13" s="1" customFormat="1" ht="31.5" customHeight="1" x14ac:dyDescent="0.25">
      <c r="A81" s="69" t="s">
        <v>117</v>
      </c>
      <c r="B81" s="32" t="s">
        <v>118</v>
      </c>
      <c r="C81" s="15" t="s">
        <v>47</v>
      </c>
      <c r="D81" s="16" t="s">
        <v>37</v>
      </c>
      <c r="E81" s="15" t="s">
        <v>19</v>
      </c>
      <c r="F81" s="16" t="s">
        <v>119</v>
      </c>
      <c r="G81" s="17">
        <v>2855.6</v>
      </c>
      <c r="H81" s="17">
        <v>5256</v>
      </c>
      <c r="I81" s="17">
        <v>7970</v>
      </c>
      <c r="J81" s="17">
        <f>+K81/M81</f>
        <v>8040.8</v>
      </c>
      <c r="K81" s="17">
        <f>+G81+H81+I81</f>
        <v>16081.6</v>
      </c>
      <c r="L81" s="18">
        <v>26</v>
      </c>
      <c r="M81" s="15">
        <v>2</v>
      </c>
    </row>
    <row r="82" spans="1:13" s="1" customFormat="1" ht="27.75" customHeight="1" x14ac:dyDescent="0.25">
      <c r="A82" s="61"/>
      <c r="B82" s="33"/>
      <c r="C82" s="34" t="s">
        <v>120</v>
      </c>
      <c r="D82" s="35"/>
      <c r="E82" s="35"/>
      <c r="F82" s="35"/>
      <c r="G82" s="35"/>
      <c r="H82" s="35"/>
      <c r="I82" s="35"/>
      <c r="J82" s="35"/>
      <c r="K82" s="35"/>
      <c r="L82" s="35"/>
      <c r="M82" s="36"/>
    </row>
    <row r="83" spans="1:13" s="1" customFormat="1" ht="30.75" customHeight="1" x14ac:dyDescent="0.25">
      <c r="A83" s="69" t="s">
        <v>121</v>
      </c>
      <c r="B83" s="32" t="s">
        <v>122</v>
      </c>
      <c r="C83" s="15" t="s">
        <v>47</v>
      </c>
      <c r="D83" s="16" t="s">
        <v>37</v>
      </c>
      <c r="E83" s="15" t="s">
        <v>123</v>
      </c>
      <c r="F83" s="16" t="s">
        <v>84</v>
      </c>
      <c r="G83" s="17">
        <v>0</v>
      </c>
      <c r="H83" s="17">
        <v>0</v>
      </c>
      <c r="I83" s="17">
        <v>0</v>
      </c>
      <c r="J83" s="17">
        <v>0</v>
      </c>
      <c r="K83" s="17">
        <f t="shared" ref="K83" si="1">+G83+H83+I83</f>
        <v>0</v>
      </c>
      <c r="L83" s="18">
        <v>32</v>
      </c>
      <c r="M83" s="15">
        <v>16</v>
      </c>
    </row>
    <row r="84" spans="1:13" s="1" customFormat="1" ht="31.5" customHeight="1" x14ac:dyDescent="0.25">
      <c r="A84" s="61"/>
      <c r="B84" s="33"/>
      <c r="C84" s="34" t="s">
        <v>124</v>
      </c>
      <c r="D84" s="35"/>
      <c r="E84" s="35"/>
      <c r="F84" s="35"/>
      <c r="G84" s="35"/>
      <c r="H84" s="35"/>
      <c r="I84" s="35"/>
      <c r="J84" s="35"/>
      <c r="K84" s="35"/>
      <c r="L84" s="35"/>
      <c r="M84" s="36"/>
    </row>
    <row r="85" spans="1:13" s="1" customFormat="1" ht="48.75" customHeight="1" x14ac:dyDescent="0.25">
      <c r="A85" s="55">
        <v>42881</v>
      </c>
      <c r="B85" s="32" t="s">
        <v>125</v>
      </c>
      <c r="C85" s="15" t="s">
        <v>47</v>
      </c>
      <c r="D85" s="16" t="s">
        <v>37</v>
      </c>
      <c r="E85" s="15" t="s">
        <v>126</v>
      </c>
      <c r="F85" s="16" t="s">
        <v>84</v>
      </c>
      <c r="G85" s="17">
        <v>0</v>
      </c>
      <c r="H85" s="17">
        <v>0</v>
      </c>
      <c r="I85" s="17">
        <v>0</v>
      </c>
      <c r="J85" s="17">
        <v>0</v>
      </c>
      <c r="K85" s="17">
        <f t="shared" ref="K85" si="2">+G85+H85+I85</f>
        <v>0</v>
      </c>
      <c r="L85" s="18">
        <v>2</v>
      </c>
      <c r="M85" s="15">
        <v>120</v>
      </c>
    </row>
    <row r="86" spans="1:13" s="1" customFormat="1" ht="27.75" customHeight="1" x14ac:dyDescent="0.25">
      <c r="A86" s="56"/>
      <c r="B86" s="33"/>
      <c r="C86" s="34" t="s">
        <v>85</v>
      </c>
      <c r="D86" s="35"/>
      <c r="E86" s="35"/>
      <c r="F86" s="35"/>
      <c r="G86" s="35"/>
      <c r="H86" s="35"/>
      <c r="I86" s="35"/>
      <c r="J86" s="35"/>
      <c r="K86" s="35"/>
      <c r="L86" s="35"/>
      <c r="M86" s="36"/>
    </row>
    <row r="87" spans="1:13" s="1" customFormat="1" ht="36" customHeight="1" x14ac:dyDescent="0.25">
      <c r="A87" s="55">
        <v>42881</v>
      </c>
      <c r="B87" s="32" t="s">
        <v>127</v>
      </c>
      <c r="C87" s="15" t="s">
        <v>47</v>
      </c>
      <c r="D87" s="16" t="s">
        <v>37</v>
      </c>
      <c r="E87" s="15" t="s">
        <v>19</v>
      </c>
      <c r="F87" s="16" t="s">
        <v>128</v>
      </c>
      <c r="G87" s="17">
        <v>422.4</v>
      </c>
      <c r="H87" s="17">
        <v>459</v>
      </c>
      <c r="I87" s="17">
        <v>0</v>
      </c>
      <c r="J87" s="17">
        <f>+G87+H87+I87/M87</f>
        <v>881.4</v>
      </c>
      <c r="K87" s="17">
        <f t="shared" ref="K87" si="3">+G87+H87+I87</f>
        <v>881.4</v>
      </c>
      <c r="L87" s="18">
        <v>8</v>
      </c>
      <c r="M87" s="15">
        <v>1</v>
      </c>
    </row>
    <row r="88" spans="1:13" s="1" customFormat="1" ht="30" customHeight="1" x14ac:dyDescent="0.25">
      <c r="A88" s="56"/>
      <c r="B88" s="33"/>
      <c r="C88" s="34" t="s">
        <v>129</v>
      </c>
      <c r="D88" s="35"/>
      <c r="E88" s="35"/>
      <c r="F88" s="35"/>
      <c r="G88" s="35"/>
      <c r="H88" s="35"/>
      <c r="I88" s="35"/>
      <c r="J88" s="35"/>
      <c r="K88" s="35"/>
      <c r="L88" s="35"/>
      <c r="M88" s="36"/>
    </row>
    <row r="89" spans="1:13" s="1" customFormat="1" ht="33.75" customHeight="1" x14ac:dyDescent="0.25">
      <c r="A89" s="55">
        <v>42884</v>
      </c>
      <c r="B89" s="32" t="s">
        <v>130</v>
      </c>
      <c r="C89" s="15" t="s">
        <v>83</v>
      </c>
      <c r="D89" s="16" t="s">
        <v>37</v>
      </c>
      <c r="E89" s="15" t="s">
        <v>131</v>
      </c>
      <c r="F89" s="16" t="s">
        <v>84</v>
      </c>
      <c r="G89" s="17">
        <v>0</v>
      </c>
      <c r="H89" s="17">
        <v>0</v>
      </c>
      <c r="I89" s="17">
        <v>5000</v>
      </c>
      <c r="J89" s="17">
        <f t="shared" ref="J89" si="4">+K89/M89</f>
        <v>33.333333333333336</v>
      </c>
      <c r="K89" s="17">
        <f t="shared" ref="K89" si="5">+G89+H89+I89</f>
        <v>5000</v>
      </c>
      <c r="L89" s="18">
        <v>4</v>
      </c>
      <c r="M89" s="15">
        <v>150</v>
      </c>
    </row>
    <row r="90" spans="1:13" s="1" customFormat="1" ht="28.5" customHeight="1" x14ac:dyDescent="0.25">
      <c r="A90" s="56"/>
      <c r="B90" s="33"/>
      <c r="C90" s="34" t="s">
        <v>132</v>
      </c>
      <c r="D90" s="35"/>
      <c r="E90" s="35"/>
      <c r="F90" s="35"/>
      <c r="G90" s="35"/>
      <c r="H90" s="35"/>
      <c r="I90" s="35"/>
      <c r="J90" s="35"/>
      <c r="K90" s="35"/>
      <c r="L90" s="35"/>
      <c r="M90" s="36"/>
    </row>
    <row r="91" spans="1:13" s="1" customFormat="1" ht="30" customHeight="1" x14ac:dyDescent="0.25">
      <c r="A91" s="55" t="s">
        <v>133</v>
      </c>
      <c r="B91" s="32" t="s">
        <v>134</v>
      </c>
      <c r="C91" s="15" t="s">
        <v>47</v>
      </c>
      <c r="D91" s="16" t="s">
        <v>37</v>
      </c>
      <c r="E91" s="15" t="s">
        <v>19</v>
      </c>
      <c r="F91" s="16" t="s">
        <v>135</v>
      </c>
      <c r="G91" s="17">
        <v>0</v>
      </c>
      <c r="H91" s="17">
        <v>0</v>
      </c>
      <c r="I91" s="17">
        <v>2980</v>
      </c>
      <c r="J91" s="17">
        <f t="shared" ref="J91" si="6">+K91/M91</f>
        <v>2980</v>
      </c>
      <c r="K91" s="17">
        <f t="shared" ref="K91" si="7">+G91+H91+I91</f>
        <v>2980</v>
      </c>
      <c r="L91" s="18">
        <v>40</v>
      </c>
      <c r="M91" s="15">
        <v>1</v>
      </c>
    </row>
    <row r="92" spans="1:13" s="1" customFormat="1" ht="31.5" customHeight="1" x14ac:dyDescent="0.25">
      <c r="A92" s="56"/>
      <c r="B92" s="33"/>
      <c r="C92" s="34" t="s">
        <v>136</v>
      </c>
      <c r="D92" s="35"/>
      <c r="E92" s="35"/>
      <c r="F92" s="35"/>
      <c r="G92" s="35"/>
      <c r="H92" s="35"/>
      <c r="I92" s="35"/>
      <c r="J92" s="35"/>
      <c r="K92" s="35"/>
      <c r="L92" s="35"/>
      <c r="M92" s="36"/>
    </row>
    <row r="93" spans="1:13" s="1" customFormat="1" ht="34.5" customHeight="1" x14ac:dyDescent="0.25">
      <c r="A93" s="69" t="s">
        <v>137</v>
      </c>
      <c r="B93" s="32" t="s">
        <v>138</v>
      </c>
      <c r="C93" s="15" t="s">
        <v>83</v>
      </c>
      <c r="D93" s="16" t="s">
        <v>37</v>
      </c>
      <c r="E93" s="15" t="s">
        <v>19</v>
      </c>
      <c r="F93" s="16" t="s">
        <v>139</v>
      </c>
      <c r="G93" s="17">
        <v>1829.3</v>
      </c>
      <c r="H93" s="17">
        <v>2336</v>
      </c>
      <c r="I93" s="17">
        <v>1580</v>
      </c>
      <c r="J93" s="17">
        <f t="shared" ref="J93" si="8">+K93/M93</f>
        <v>5745.3</v>
      </c>
      <c r="K93" s="17">
        <f t="shared" ref="K93" si="9">+G93+H93+I93</f>
        <v>5745.3</v>
      </c>
      <c r="L93" s="18">
        <v>18</v>
      </c>
      <c r="M93" s="15">
        <v>1</v>
      </c>
    </row>
    <row r="94" spans="1:13" s="1" customFormat="1" ht="30" customHeight="1" x14ac:dyDescent="0.25">
      <c r="A94" s="61"/>
      <c r="B94" s="33"/>
      <c r="C94" s="34" t="s">
        <v>140</v>
      </c>
      <c r="D94" s="35"/>
      <c r="E94" s="35"/>
      <c r="F94" s="35"/>
      <c r="G94" s="35"/>
      <c r="H94" s="35"/>
      <c r="I94" s="35"/>
      <c r="J94" s="35"/>
      <c r="K94" s="35"/>
      <c r="L94" s="35"/>
      <c r="M94" s="36"/>
    </row>
    <row r="95" spans="1:13" s="1" customFormat="1" ht="35.25" customHeight="1" x14ac:dyDescent="0.25">
      <c r="A95" s="69" t="s">
        <v>141</v>
      </c>
      <c r="B95" s="32" t="s">
        <v>142</v>
      </c>
      <c r="C95" s="15" t="s">
        <v>83</v>
      </c>
      <c r="D95" s="16" t="s">
        <v>37</v>
      </c>
      <c r="E95" s="15" t="s">
        <v>131</v>
      </c>
      <c r="F95" s="16" t="s">
        <v>84</v>
      </c>
      <c r="G95" s="17">
        <v>0</v>
      </c>
      <c r="H95" s="17">
        <v>0</v>
      </c>
      <c r="I95" s="17">
        <v>18500</v>
      </c>
      <c r="J95" s="17">
        <f t="shared" ref="J95" si="10">+K95/M95</f>
        <v>462.5</v>
      </c>
      <c r="K95" s="17">
        <f t="shared" ref="K95" si="11">+G95+H95+I95</f>
        <v>18500</v>
      </c>
      <c r="L95" s="18">
        <v>16</v>
      </c>
      <c r="M95" s="15">
        <v>40</v>
      </c>
    </row>
    <row r="96" spans="1:13" s="1" customFormat="1" ht="31.5" customHeight="1" x14ac:dyDescent="0.25">
      <c r="A96" s="61"/>
      <c r="B96" s="33"/>
      <c r="C96" s="34" t="s">
        <v>132</v>
      </c>
      <c r="D96" s="35"/>
      <c r="E96" s="35"/>
      <c r="F96" s="35"/>
      <c r="G96" s="35"/>
      <c r="H96" s="35"/>
      <c r="I96" s="35"/>
      <c r="J96" s="35"/>
      <c r="K96" s="35"/>
      <c r="L96" s="35"/>
      <c r="M96" s="36"/>
    </row>
    <row r="97" spans="1:14" s="1" customFormat="1" ht="30.75" customHeight="1" x14ac:dyDescent="0.25">
      <c r="A97" s="69" t="s">
        <v>141</v>
      </c>
      <c r="B97" s="32" t="s">
        <v>143</v>
      </c>
      <c r="C97" s="15" t="s">
        <v>47</v>
      </c>
      <c r="D97" s="16" t="s">
        <v>38</v>
      </c>
      <c r="E97" s="15" t="s">
        <v>19</v>
      </c>
      <c r="F97" s="23" t="s">
        <v>144</v>
      </c>
      <c r="G97" s="20">
        <v>7114.8</v>
      </c>
      <c r="H97" s="20">
        <v>5840</v>
      </c>
      <c r="I97" s="20">
        <v>1948.5</v>
      </c>
      <c r="J97" s="20">
        <f>+K97/M97</f>
        <v>3725.8249999999998</v>
      </c>
      <c r="K97" s="20">
        <f>+G97+H97+I97</f>
        <v>14903.3</v>
      </c>
      <c r="L97" s="21">
        <v>18</v>
      </c>
      <c r="M97" s="21">
        <v>4</v>
      </c>
      <c r="N97" s="22"/>
    </row>
    <row r="98" spans="1:14" s="1" customFormat="1" ht="28.5" customHeight="1" x14ac:dyDescent="0.25">
      <c r="A98" s="61"/>
      <c r="B98" s="33"/>
      <c r="C98" s="34" t="s">
        <v>145</v>
      </c>
      <c r="D98" s="35"/>
      <c r="E98" s="35"/>
      <c r="F98" s="35"/>
      <c r="G98" s="35"/>
      <c r="H98" s="35"/>
      <c r="I98" s="35"/>
      <c r="J98" s="35"/>
      <c r="K98" s="35"/>
      <c r="L98" s="35"/>
      <c r="M98" s="36"/>
    </row>
    <row r="99" spans="1:14" ht="21" customHeight="1" x14ac:dyDescent="0.25">
      <c r="A99" s="39" t="s">
        <v>14</v>
      </c>
      <c r="B99" s="40"/>
      <c r="C99" s="40"/>
      <c r="D99" s="40"/>
      <c r="E99" s="40"/>
      <c r="F99" s="40"/>
      <c r="G99" s="40"/>
      <c r="H99" s="40"/>
      <c r="I99" s="40"/>
      <c r="J99" s="41"/>
      <c r="K99" s="9">
        <v>81543.899999999994</v>
      </c>
      <c r="L99" s="10">
        <v>102</v>
      </c>
      <c r="M99" s="10">
        <v>583</v>
      </c>
    </row>
    <row r="100" spans="1:14" s="1" customFormat="1" ht="21.75" customHeight="1" x14ac:dyDescent="0.25">
      <c r="A100" s="74" t="s">
        <v>146</v>
      </c>
      <c r="B100" s="74"/>
      <c r="C100" s="74"/>
      <c r="D100" s="74"/>
      <c r="E100" s="74"/>
      <c r="F100" s="74"/>
      <c r="G100" s="74"/>
      <c r="H100" s="74"/>
      <c r="I100" s="74"/>
      <c r="J100" s="74"/>
      <c r="K100" s="74"/>
      <c r="L100" s="74"/>
      <c r="M100" s="74"/>
      <c r="N100" s="74"/>
    </row>
    <row r="101" spans="1:14" s="1" customFormat="1" ht="21.75" customHeight="1" x14ac:dyDescent="0.25">
      <c r="A101" s="75" t="s">
        <v>0</v>
      </c>
      <c r="B101" s="76" t="s">
        <v>1</v>
      </c>
      <c r="C101" s="77" t="s">
        <v>2</v>
      </c>
      <c r="D101" s="76" t="s">
        <v>3</v>
      </c>
      <c r="E101" s="76" t="s">
        <v>4</v>
      </c>
      <c r="F101" s="76" t="s">
        <v>5</v>
      </c>
      <c r="G101" s="80" t="s">
        <v>203</v>
      </c>
      <c r="H101" s="80"/>
      <c r="I101" s="80"/>
      <c r="J101" s="80"/>
      <c r="K101" s="80"/>
      <c r="L101" s="78" t="s">
        <v>201</v>
      </c>
      <c r="M101" s="79" t="s">
        <v>6</v>
      </c>
      <c r="N101" s="77" t="s">
        <v>202</v>
      </c>
    </row>
    <row r="102" spans="1:14" s="1" customFormat="1" ht="42.75" customHeight="1" x14ac:dyDescent="0.25">
      <c r="A102" s="75"/>
      <c r="B102" s="76"/>
      <c r="C102" s="77"/>
      <c r="D102" s="76"/>
      <c r="E102" s="76"/>
      <c r="F102" s="76"/>
      <c r="G102" s="70" t="s">
        <v>196</v>
      </c>
      <c r="H102" s="70" t="s">
        <v>197</v>
      </c>
      <c r="I102" s="71" t="s">
        <v>198</v>
      </c>
      <c r="J102" s="70" t="s">
        <v>199</v>
      </c>
      <c r="K102" s="70" t="s">
        <v>200</v>
      </c>
      <c r="L102" s="78"/>
      <c r="M102" s="79"/>
      <c r="N102" s="77"/>
    </row>
    <row r="103" spans="1:14" s="1" customFormat="1" ht="42.75" customHeight="1" x14ac:dyDescent="0.25">
      <c r="A103" s="30" t="s">
        <v>147</v>
      </c>
      <c r="B103" s="32" t="s">
        <v>148</v>
      </c>
      <c r="C103" s="15" t="s">
        <v>83</v>
      </c>
      <c r="D103" s="16" t="s">
        <v>84</v>
      </c>
      <c r="E103" s="15" t="s">
        <v>131</v>
      </c>
      <c r="F103" s="16" t="s">
        <v>135</v>
      </c>
      <c r="G103" s="17">
        <v>0</v>
      </c>
      <c r="H103" s="17">
        <v>0</v>
      </c>
      <c r="I103" s="17">
        <v>1362.9</v>
      </c>
      <c r="J103" s="17">
        <v>0</v>
      </c>
      <c r="K103" s="17">
        <f>+L103/N103</f>
        <v>30.286666666666669</v>
      </c>
      <c r="L103" s="17">
        <f>+G103+H103+I103+J103</f>
        <v>1362.9</v>
      </c>
      <c r="M103" s="18">
        <v>16</v>
      </c>
      <c r="N103" s="19">
        <v>45</v>
      </c>
    </row>
    <row r="104" spans="1:14" s="1" customFormat="1" x14ac:dyDescent="0.25">
      <c r="A104" s="31"/>
      <c r="B104" s="33"/>
      <c r="C104" s="34" t="s">
        <v>85</v>
      </c>
      <c r="D104" s="35"/>
      <c r="E104" s="35"/>
      <c r="F104" s="35"/>
      <c r="G104" s="35"/>
      <c r="H104" s="35"/>
      <c r="I104" s="35"/>
      <c r="J104" s="35"/>
      <c r="K104" s="35"/>
      <c r="L104" s="35"/>
      <c r="M104" s="35"/>
      <c r="N104" s="36"/>
    </row>
    <row r="105" spans="1:14" s="1" customFormat="1" ht="42.75" customHeight="1" x14ac:dyDescent="0.25">
      <c r="A105" s="30" t="s">
        <v>149</v>
      </c>
      <c r="B105" s="32" t="s">
        <v>150</v>
      </c>
      <c r="C105" s="15" t="s">
        <v>47</v>
      </c>
      <c r="D105" s="16" t="s">
        <v>19</v>
      </c>
      <c r="E105" s="16" t="s">
        <v>38</v>
      </c>
      <c r="F105" s="16" t="s">
        <v>60</v>
      </c>
      <c r="G105" s="17">
        <v>1728.1</v>
      </c>
      <c r="H105" s="17">
        <v>4380</v>
      </c>
      <c r="I105" s="17"/>
      <c r="J105" s="17">
        <v>8940</v>
      </c>
      <c r="K105" s="17">
        <f>+L105/N105</f>
        <v>5016.0333333333338</v>
      </c>
      <c r="L105" s="17">
        <f>+G105+H105+J105</f>
        <v>15048.1</v>
      </c>
      <c r="M105" s="18">
        <v>16</v>
      </c>
      <c r="N105" s="15">
        <v>3</v>
      </c>
    </row>
    <row r="106" spans="1:14" s="1" customFormat="1" x14ac:dyDescent="0.25">
      <c r="A106" s="31"/>
      <c r="B106" s="33"/>
      <c r="C106" s="34" t="s">
        <v>151</v>
      </c>
      <c r="D106" s="35"/>
      <c r="E106" s="35"/>
      <c r="F106" s="35"/>
      <c r="G106" s="35"/>
      <c r="H106" s="35"/>
      <c r="I106" s="35"/>
      <c r="J106" s="35"/>
      <c r="K106" s="35"/>
      <c r="L106" s="35"/>
      <c r="M106" s="35"/>
      <c r="N106" s="36"/>
    </row>
    <row r="107" spans="1:14" s="1" customFormat="1" ht="42.75" customHeight="1" x14ac:dyDescent="0.25">
      <c r="A107" s="30" t="s">
        <v>152</v>
      </c>
      <c r="B107" s="32" t="s">
        <v>153</v>
      </c>
      <c r="C107" s="15" t="s">
        <v>47</v>
      </c>
      <c r="D107" s="16" t="s">
        <v>19</v>
      </c>
      <c r="E107" s="23" t="s">
        <v>19</v>
      </c>
      <c r="F107" s="16" t="s">
        <v>154</v>
      </c>
      <c r="G107" s="17">
        <v>1438.8</v>
      </c>
      <c r="H107" s="17">
        <v>2040</v>
      </c>
      <c r="I107" s="17"/>
      <c r="J107" s="17">
        <v>0</v>
      </c>
      <c r="K107" s="17">
        <f>+L107/N107</f>
        <v>1159.6000000000001</v>
      </c>
      <c r="L107" s="17">
        <f>+G107+H107+J107</f>
        <v>3478.8</v>
      </c>
      <c r="M107" s="18">
        <v>3</v>
      </c>
      <c r="N107" s="19">
        <v>3</v>
      </c>
    </row>
    <row r="108" spans="1:14" s="1" customFormat="1" ht="31.5" customHeight="1" x14ac:dyDescent="0.25">
      <c r="A108" s="31"/>
      <c r="B108" s="33"/>
      <c r="C108" s="34" t="s">
        <v>155</v>
      </c>
      <c r="D108" s="35"/>
      <c r="E108" s="35"/>
      <c r="F108" s="35"/>
      <c r="G108" s="35"/>
      <c r="H108" s="35"/>
      <c r="I108" s="35"/>
      <c r="J108" s="35"/>
      <c r="K108" s="35"/>
      <c r="L108" s="35"/>
      <c r="M108" s="35"/>
      <c r="N108" s="36"/>
    </row>
    <row r="109" spans="1:14" s="1" customFormat="1" ht="42.75" customHeight="1" x14ac:dyDescent="0.25">
      <c r="A109" s="30" t="s">
        <v>156</v>
      </c>
      <c r="B109" s="44" t="s">
        <v>99</v>
      </c>
      <c r="C109" s="24" t="s">
        <v>36</v>
      </c>
      <c r="D109" s="25" t="s">
        <v>38</v>
      </c>
      <c r="E109" s="25" t="s">
        <v>38</v>
      </c>
      <c r="F109" s="25" t="s">
        <v>135</v>
      </c>
      <c r="G109" s="26">
        <v>0</v>
      </c>
      <c r="H109" s="26">
        <v>0</v>
      </c>
      <c r="I109" s="26">
        <v>0</v>
      </c>
      <c r="J109" s="26">
        <v>0</v>
      </c>
      <c r="K109" s="26">
        <v>0</v>
      </c>
      <c r="L109" s="26">
        <v>0</v>
      </c>
      <c r="M109" s="27" t="s">
        <v>68</v>
      </c>
      <c r="N109" s="28">
        <v>1</v>
      </c>
    </row>
    <row r="110" spans="1:14" s="1" customFormat="1" x14ac:dyDescent="0.25">
      <c r="A110" s="31"/>
      <c r="B110" s="45"/>
      <c r="C110" s="46" t="s">
        <v>100</v>
      </c>
      <c r="D110" s="47"/>
      <c r="E110" s="47"/>
      <c r="F110" s="47"/>
      <c r="G110" s="47"/>
      <c r="H110" s="47"/>
      <c r="I110" s="47"/>
      <c r="J110" s="47"/>
      <c r="K110" s="47"/>
      <c r="L110" s="47"/>
      <c r="M110" s="47"/>
      <c r="N110" s="48"/>
    </row>
    <row r="111" spans="1:14" s="1" customFormat="1" ht="42.75" customHeight="1" x14ac:dyDescent="0.25">
      <c r="A111" s="30" t="s">
        <v>156</v>
      </c>
      <c r="B111" s="44" t="s">
        <v>66</v>
      </c>
      <c r="C111" s="24" t="s">
        <v>36</v>
      </c>
      <c r="D111" s="25" t="s">
        <v>38</v>
      </c>
      <c r="E111" s="25" t="s">
        <v>38</v>
      </c>
      <c r="F111" s="25" t="s">
        <v>135</v>
      </c>
      <c r="G111" s="26">
        <v>0</v>
      </c>
      <c r="H111" s="26">
        <v>0</v>
      </c>
      <c r="I111" s="26">
        <v>0</v>
      </c>
      <c r="J111" s="26">
        <v>0</v>
      </c>
      <c r="K111" s="26">
        <v>0</v>
      </c>
      <c r="L111" s="26">
        <v>0</v>
      </c>
      <c r="M111" s="27" t="s">
        <v>68</v>
      </c>
      <c r="N111" s="24">
        <v>2</v>
      </c>
    </row>
    <row r="112" spans="1:14" s="1" customFormat="1" x14ac:dyDescent="0.25">
      <c r="A112" s="31"/>
      <c r="B112" s="45"/>
      <c r="C112" s="46" t="s">
        <v>101</v>
      </c>
      <c r="D112" s="47"/>
      <c r="E112" s="47"/>
      <c r="F112" s="47"/>
      <c r="G112" s="47"/>
      <c r="H112" s="47"/>
      <c r="I112" s="47"/>
      <c r="J112" s="47"/>
      <c r="K112" s="47"/>
      <c r="L112" s="47"/>
      <c r="M112" s="47"/>
      <c r="N112" s="48"/>
    </row>
    <row r="113" spans="1:14" s="1" customFormat="1" ht="42.75" customHeight="1" x14ac:dyDescent="0.25">
      <c r="A113" s="30" t="s">
        <v>157</v>
      </c>
      <c r="B113" s="44" t="s">
        <v>158</v>
      </c>
      <c r="C113" s="24" t="s">
        <v>36</v>
      </c>
      <c r="D113" s="25" t="s">
        <v>38</v>
      </c>
      <c r="E113" s="25" t="s">
        <v>38</v>
      </c>
      <c r="F113" s="25" t="s">
        <v>159</v>
      </c>
      <c r="G113" s="26">
        <v>4402.2</v>
      </c>
      <c r="H113" s="26">
        <v>6121.2</v>
      </c>
      <c r="I113" s="26">
        <v>0</v>
      </c>
      <c r="J113" s="26">
        <v>0</v>
      </c>
      <c r="K113" s="26">
        <f>+L113/N113</f>
        <v>3507.7999999999997</v>
      </c>
      <c r="L113" s="26">
        <f>+SUM(G113:J113)</f>
        <v>10523.4</v>
      </c>
      <c r="M113" s="27" t="s">
        <v>68</v>
      </c>
      <c r="N113" s="28">
        <v>3</v>
      </c>
    </row>
    <row r="114" spans="1:14" s="1" customFormat="1" x14ac:dyDescent="0.25">
      <c r="A114" s="31"/>
      <c r="B114" s="45"/>
      <c r="C114" s="46" t="s">
        <v>160</v>
      </c>
      <c r="D114" s="47"/>
      <c r="E114" s="47"/>
      <c r="F114" s="47"/>
      <c r="G114" s="47"/>
      <c r="H114" s="47"/>
      <c r="I114" s="47"/>
      <c r="J114" s="47"/>
      <c r="K114" s="47"/>
      <c r="L114" s="47"/>
      <c r="M114" s="47"/>
      <c r="N114" s="48"/>
    </row>
    <row r="115" spans="1:14" s="1" customFormat="1" ht="42.75" customHeight="1" x14ac:dyDescent="0.25">
      <c r="A115" s="30" t="s">
        <v>161</v>
      </c>
      <c r="B115" s="32" t="s">
        <v>162</v>
      </c>
      <c r="C115" s="24" t="s">
        <v>83</v>
      </c>
      <c r="D115" s="25" t="s">
        <v>84</v>
      </c>
      <c r="E115" s="24" t="s">
        <v>163</v>
      </c>
      <c r="F115" s="15" t="s">
        <v>164</v>
      </c>
      <c r="G115" s="26">
        <v>0</v>
      </c>
      <c r="H115" s="26">
        <v>0</v>
      </c>
      <c r="I115" s="26">
        <v>0</v>
      </c>
      <c r="J115" s="26">
        <v>0</v>
      </c>
      <c r="K115" s="26">
        <v>0</v>
      </c>
      <c r="L115" s="26">
        <v>0</v>
      </c>
      <c r="M115" s="21">
        <v>20</v>
      </c>
      <c r="N115" s="21">
        <v>13</v>
      </c>
    </row>
    <row r="116" spans="1:14" s="1" customFormat="1" x14ac:dyDescent="0.25">
      <c r="A116" s="31"/>
      <c r="B116" s="33"/>
      <c r="C116" s="46" t="s">
        <v>85</v>
      </c>
      <c r="D116" s="47"/>
      <c r="E116" s="47"/>
      <c r="F116" s="47"/>
      <c r="G116" s="47"/>
      <c r="H116" s="47"/>
      <c r="I116" s="47"/>
      <c r="J116" s="47"/>
      <c r="K116" s="47"/>
      <c r="L116" s="47"/>
      <c r="M116" s="47"/>
      <c r="N116" s="48"/>
    </row>
    <row r="117" spans="1:14" s="1" customFormat="1" ht="42.75" customHeight="1" x14ac:dyDescent="0.25">
      <c r="A117" s="30" t="s">
        <v>165</v>
      </c>
      <c r="B117" s="32" t="s">
        <v>166</v>
      </c>
      <c r="C117" s="15" t="s">
        <v>47</v>
      </c>
      <c r="D117" s="16" t="s">
        <v>37</v>
      </c>
      <c r="E117" s="15" t="s">
        <v>38</v>
      </c>
      <c r="F117" s="16" t="s">
        <v>135</v>
      </c>
      <c r="G117" s="17">
        <v>0</v>
      </c>
      <c r="H117" s="17">
        <v>0</v>
      </c>
      <c r="I117" s="17">
        <v>0</v>
      </c>
      <c r="J117" s="17">
        <v>4740</v>
      </c>
      <c r="K117" s="17">
        <f>+L117/N117</f>
        <v>790</v>
      </c>
      <c r="L117" s="17">
        <f>+SUM(G117:J117)</f>
        <v>4740</v>
      </c>
      <c r="M117" s="18">
        <v>16</v>
      </c>
      <c r="N117" s="15">
        <v>6</v>
      </c>
    </row>
    <row r="118" spans="1:14" s="1" customFormat="1" x14ac:dyDescent="0.25">
      <c r="A118" s="31"/>
      <c r="B118" s="33"/>
      <c r="C118" s="34" t="s">
        <v>167</v>
      </c>
      <c r="D118" s="35"/>
      <c r="E118" s="35"/>
      <c r="F118" s="35"/>
      <c r="G118" s="35"/>
      <c r="H118" s="35"/>
      <c r="I118" s="35"/>
      <c r="J118" s="35"/>
      <c r="K118" s="35"/>
      <c r="L118" s="35"/>
      <c r="M118" s="35"/>
      <c r="N118" s="36"/>
    </row>
    <row r="119" spans="1:14" s="1" customFormat="1" ht="42.75" customHeight="1" x14ac:dyDescent="0.25">
      <c r="A119" s="30" t="s">
        <v>168</v>
      </c>
      <c r="B119" s="44" t="s">
        <v>169</v>
      </c>
      <c r="C119" s="24" t="s">
        <v>83</v>
      </c>
      <c r="D119" s="24" t="s">
        <v>37</v>
      </c>
      <c r="E119" s="24" t="s">
        <v>170</v>
      </c>
      <c r="F119" s="25" t="s">
        <v>171</v>
      </c>
      <c r="G119" s="26">
        <v>925.8</v>
      </c>
      <c r="H119" s="26">
        <v>760</v>
      </c>
      <c r="I119" s="26">
        <v>0</v>
      </c>
      <c r="J119" s="26">
        <v>0</v>
      </c>
      <c r="K119" s="26">
        <f>+L119/N119</f>
        <v>1685.8</v>
      </c>
      <c r="L119" s="26">
        <f>+SUM(G119:J119)</f>
        <v>1685.8</v>
      </c>
      <c r="M119" s="27" t="s">
        <v>68</v>
      </c>
      <c r="N119" s="24">
        <v>1</v>
      </c>
    </row>
    <row r="120" spans="1:14" s="1" customFormat="1" ht="42.75" customHeight="1" x14ac:dyDescent="0.25">
      <c r="A120" s="31"/>
      <c r="B120" s="45"/>
      <c r="C120" s="46" t="s">
        <v>172</v>
      </c>
      <c r="D120" s="47"/>
      <c r="E120" s="47"/>
      <c r="F120" s="47"/>
      <c r="G120" s="47"/>
      <c r="H120" s="47"/>
      <c r="I120" s="47"/>
      <c r="J120" s="47"/>
      <c r="K120" s="47"/>
      <c r="L120" s="47"/>
      <c r="M120" s="47"/>
      <c r="N120" s="48"/>
    </row>
    <row r="121" spans="1:14" s="1" customFormat="1" ht="42.75" customHeight="1" x14ac:dyDescent="0.25">
      <c r="A121" s="30" t="s">
        <v>173</v>
      </c>
      <c r="B121" s="44" t="s">
        <v>174</v>
      </c>
      <c r="C121" s="24" t="s">
        <v>83</v>
      </c>
      <c r="D121" s="25" t="s">
        <v>84</v>
      </c>
      <c r="E121" s="24" t="s">
        <v>163</v>
      </c>
      <c r="F121" s="15" t="s">
        <v>164</v>
      </c>
      <c r="G121" s="26">
        <v>0</v>
      </c>
      <c r="H121" s="26">
        <v>0</v>
      </c>
      <c r="I121" s="26">
        <v>0</v>
      </c>
      <c r="J121" s="26">
        <v>0</v>
      </c>
      <c r="K121" s="26">
        <v>0</v>
      </c>
      <c r="L121" s="26">
        <v>0</v>
      </c>
      <c r="M121" s="27">
        <v>12</v>
      </c>
      <c r="N121" s="24">
        <v>20</v>
      </c>
    </row>
    <row r="122" spans="1:14" s="1" customFormat="1" ht="42.75" customHeight="1" x14ac:dyDescent="0.25">
      <c r="A122" s="31"/>
      <c r="B122" s="45"/>
      <c r="C122" s="46" t="s">
        <v>85</v>
      </c>
      <c r="D122" s="47"/>
      <c r="E122" s="47"/>
      <c r="F122" s="47"/>
      <c r="G122" s="47"/>
      <c r="H122" s="47"/>
      <c r="I122" s="47"/>
      <c r="J122" s="47"/>
      <c r="K122" s="47"/>
      <c r="L122" s="47"/>
      <c r="M122" s="47"/>
      <c r="N122" s="48"/>
    </row>
    <row r="123" spans="1:14" s="1" customFormat="1" ht="42.75" customHeight="1" x14ac:dyDescent="0.25">
      <c r="A123" s="30" t="s">
        <v>175</v>
      </c>
      <c r="B123" s="32" t="s">
        <v>176</v>
      </c>
      <c r="C123" s="15" t="s">
        <v>47</v>
      </c>
      <c r="D123" s="16" t="s">
        <v>37</v>
      </c>
      <c r="E123" s="15" t="s">
        <v>38</v>
      </c>
      <c r="F123" s="16" t="s">
        <v>177</v>
      </c>
      <c r="G123" s="26">
        <v>4413.2</v>
      </c>
      <c r="H123" s="26">
        <v>3400</v>
      </c>
      <c r="I123" s="26">
        <v>0</v>
      </c>
      <c r="J123" s="26">
        <v>0</v>
      </c>
      <c r="K123" s="26">
        <f>+L123/N123</f>
        <v>3906.6</v>
      </c>
      <c r="L123" s="26">
        <f>+G123+H123+J123</f>
        <v>7813.2</v>
      </c>
      <c r="M123" s="18" t="s">
        <v>68</v>
      </c>
      <c r="N123" s="15">
        <v>2</v>
      </c>
    </row>
    <row r="124" spans="1:14" s="1" customFormat="1" x14ac:dyDescent="0.25">
      <c r="A124" s="31"/>
      <c r="B124" s="33"/>
      <c r="C124" s="34" t="s">
        <v>178</v>
      </c>
      <c r="D124" s="35"/>
      <c r="E124" s="35"/>
      <c r="F124" s="35"/>
      <c r="G124" s="35"/>
      <c r="H124" s="35"/>
      <c r="I124" s="35"/>
      <c r="J124" s="35"/>
      <c r="K124" s="35"/>
      <c r="L124" s="35"/>
      <c r="M124" s="35"/>
      <c r="N124" s="36"/>
    </row>
    <row r="125" spans="1:14" s="1" customFormat="1" ht="42" customHeight="1" x14ac:dyDescent="0.25">
      <c r="A125" s="30" t="s">
        <v>179</v>
      </c>
      <c r="B125" s="32" t="s">
        <v>180</v>
      </c>
      <c r="C125" s="24" t="s">
        <v>83</v>
      </c>
      <c r="D125" s="24" t="s">
        <v>37</v>
      </c>
      <c r="E125" s="15" t="s">
        <v>38</v>
      </c>
      <c r="F125" s="16" t="s">
        <v>181</v>
      </c>
      <c r="G125" s="26">
        <v>1200.0999999999999</v>
      </c>
      <c r="H125" s="26">
        <v>500</v>
      </c>
      <c r="I125" s="26">
        <v>4308</v>
      </c>
      <c r="J125" s="26">
        <v>5000</v>
      </c>
      <c r="K125" s="26">
        <f>+L125/N125</f>
        <v>20.489602446483183</v>
      </c>
      <c r="L125" s="26">
        <f>+G125+H125+J125</f>
        <v>6700.1</v>
      </c>
      <c r="M125" s="18">
        <v>3</v>
      </c>
      <c r="N125" s="15">
        <v>327</v>
      </c>
    </row>
    <row r="126" spans="1:14" s="1" customFormat="1" ht="42.75" customHeight="1" x14ac:dyDescent="0.25">
      <c r="A126" s="31"/>
      <c r="B126" s="33"/>
      <c r="C126" s="34" t="s">
        <v>194</v>
      </c>
      <c r="D126" s="35"/>
      <c r="E126" s="35"/>
      <c r="F126" s="35"/>
      <c r="G126" s="35"/>
      <c r="H126" s="35"/>
      <c r="I126" s="35"/>
      <c r="J126" s="35"/>
      <c r="K126" s="35"/>
      <c r="L126" s="35"/>
      <c r="M126" s="35"/>
      <c r="N126" s="36"/>
    </row>
    <row r="127" spans="1:14" s="1" customFormat="1" ht="50.1" customHeight="1" x14ac:dyDescent="0.25">
      <c r="A127" s="30" t="s">
        <v>182</v>
      </c>
      <c r="B127" s="32" t="s">
        <v>183</v>
      </c>
      <c r="C127" s="15" t="s">
        <v>184</v>
      </c>
      <c r="D127" s="16" t="s">
        <v>37</v>
      </c>
      <c r="E127" s="15" t="s">
        <v>38</v>
      </c>
      <c r="F127" s="16" t="s">
        <v>144</v>
      </c>
      <c r="G127" s="17">
        <v>2756.6</v>
      </c>
      <c r="H127" s="17">
        <v>2040</v>
      </c>
      <c r="I127" s="17"/>
      <c r="J127" s="17">
        <v>0</v>
      </c>
      <c r="K127" s="17">
        <f>+L127/N127</f>
        <v>2398.3000000000002</v>
      </c>
      <c r="L127" s="17">
        <f>+G127+H127+J127</f>
        <v>4796.6000000000004</v>
      </c>
      <c r="M127" s="18" t="s">
        <v>68</v>
      </c>
      <c r="N127" s="15">
        <v>2</v>
      </c>
    </row>
    <row r="128" spans="1:14" s="1" customFormat="1" x14ac:dyDescent="0.25">
      <c r="A128" s="31"/>
      <c r="B128" s="33"/>
      <c r="C128" s="34" t="s">
        <v>185</v>
      </c>
      <c r="D128" s="35"/>
      <c r="E128" s="35"/>
      <c r="F128" s="35"/>
      <c r="G128" s="35"/>
      <c r="H128" s="35"/>
      <c r="I128" s="35"/>
      <c r="J128" s="35"/>
      <c r="K128" s="35"/>
      <c r="L128" s="35"/>
      <c r="M128" s="35"/>
      <c r="N128" s="36"/>
    </row>
    <row r="129" spans="1:14" s="1" customFormat="1" ht="36" customHeight="1" x14ac:dyDescent="0.25">
      <c r="A129" s="30" t="s">
        <v>182</v>
      </c>
      <c r="B129" s="32" t="s">
        <v>186</v>
      </c>
      <c r="C129" s="15" t="s">
        <v>47</v>
      </c>
      <c r="D129" s="16" t="s">
        <v>84</v>
      </c>
      <c r="E129" s="15" t="s">
        <v>187</v>
      </c>
      <c r="F129" s="15" t="s">
        <v>164</v>
      </c>
      <c r="G129" s="17">
        <v>0</v>
      </c>
      <c r="H129" s="17">
        <v>0</v>
      </c>
      <c r="I129" s="17">
        <v>0</v>
      </c>
      <c r="J129" s="17">
        <v>0</v>
      </c>
      <c r="K129" s="17">
        <v>0</v>
      </c>
      <c r="L129" s="17">
        <v>0</v>
      </c>
      <c r="M129" s="18">
        <v>2</v>
      </c>
      <c r="N129" s="15">
        <v>28</v>
      </c>
    </row>
    <row r="130" spans="1:14" s="1" customFormat="1" x14ac:dyDescent="0.25">
      <c r="A130" s="31"/>
      <c r="B130" s="33"/>
      <c r="C130" s="34" t="s">
        <v>195</v>
      </c>
      <c r="D130" s="35"/>
      <c r="E130" s="35"/>
      <c r="F130" s="35"/>
      <c r="G130" s="35"/>
      <c r="H130" s="35"/>
      <c r="I130" s="35"/>
      <c r="J130" s="35"/>
      <c r="K130" s="35"/>
      <c r="L130" s="35"/>
      <c r="M130" s="35"/>
      <c r="N130" s="36"/>
    </row>
    <row r="131" spans="1:14" s="1" customFormat="1" ht="42" customHeight="1" x14ac:dyDescent="0.25">
      <c r="A131" s="42" t="s">
        <v>188</v>
      </c>
      <c r="B131" s="44" t="s">
        <v>189</v>
      </c>
      <c r="C131" s="24" t="s">
        <v>36</v>
      </c>
      <c r="D131" s="24" t="s">
        <v>37</v>
      </c>
      <c r="E131" s="25" t="s">
        <v>38</v>
      </c>
      <c r="F131" s="25" t="s">
        <v>97</v>
      </c>
      <c r="G131" s="26">
        <v>0</v>
      </c>
      <c r="H131" s="26">
        <v>380</v>
      </c>
      <c r="I131" s="26">
        <v>0</v>
      </c>
      <c r="J131" s="26" t="s">
        <v>68</v>
      </c>
      <c r="K131" s="26">
        <f>+L131/N131</f>
        <v>380</v>
      </c>
      <c r="L131" s="26">
        <f>+SUM(G131:J131)</f>
        <v>380</v>
      </c>
      <c r="M131" s="27" t="s">
        <v>68</v>
      </c>
      <c r="N131" s="24">
        <v>1</v>
      </c>
    </row>
    <row r="132" spans="1:14" s="1" customFormat="1" x14ac:dyDescent="0.25">
      <c r="A132" s="43"/>
      <c r="B132" s="45"/>
      <c r="C132" s="46" t="s">
        <v>190</v>
      </c>
      <c r="D132" s="47"/>
      <c r="E132" s="47"/>
      <c r="F132" s="47"/>
      <c r="G132" s="47"/>
      <c r="H132" s="47"/>
      <c r="I132" s="47"/>
      <c r="J132" s="47"/>
      <c r="K132" s="47"/>
      <c r="L132" s="47"/>
      <c r="M132" s="47"/>
      <c r="N132" s="48"/>
    </row>
    <row r="133" spans="1:14" s="1" customFormat="1" ht="42" customHeight="1" x14ac:dyDescent="0.25">
      <c r="A133" s="30" t="s">
        <v>188</v>
      </c>
      <c r="B133" s="32" t="s">
        <v>191</v>
      </c>
      <c r="C133" s="15" t="s">
        <v>47</v>
      </c>
      <c r="D133" s="16" t="s">
        <v>84</v>
      </c>
      <c r="E133" s="15" t="s">
        <v>192</v>
      </c>
      <c r="F133" s="15" t="s">
        <v>164</v>
      </c>
      <c r="G133" s="20">
        <v>0</v>
      </c>
      <c r="H133" s="20">
        <v>0</v>
      </c>
      <c r="I133" s="20">
        <v>389.4</v>
      </c>
      <c r="J133" s="20">
        <v>0</v>
      </c>
      <c r="K133" s="20">
        <f>+L133/N133</f>
        <v>14.422222222222221</v>
      </c>
      <c r="L133" s="20">
        <f>+SUM(G133:J133)</f>
        <v>389.4</v>
      </c>
      <c r="M133" s="21">
        <v>7</v>
      </c>
      <c r="N133" s="21">
        <v>27</v>
      </c>
    </row>
    <row r="134" spans="1:14" s="1" customFormat="1" x14ac:dyDescent="0.25">
      <c r="A134" s="31"/>
      <c r="B134" s="33"/>
      <c r="C134" s="34" t="s">
        <v>195</v>
      </c>
      <c r="D134" s="35"/>
      <c r="E134" s="35"/>
      <c r="F134" s="35"/>
      <c r="G134" s="35"/>
      <c r="H134" s="35"/>
      <c r="I134" s="35"/>
      <c r="J134" s="35"/>
      <c r="K134" s="35"/>
      <c r="L134" s="35"/>
      <c r="M134" s="35"/>
      <c r="N134" s="36"/>
    </row>
    <row r="135" spans="1:14" s="1" customFormat="1" ht="28.5" customHeight="1" x14ac:dyDescent="0.25">
      <c r="A135" s="39" t="s">
        <v>14</v>
      </c>
      <c r="B135" s="40"/>
      <c r="C135" s="40"/>
      <c r="D135" s="40"/>
      <c r="E135" s="40"/>
      <c r="F135" s="40"/>
      <c r="G135" s="40"/>
      <c r="H135" s="40"/>
      <c r="I135" s="40"/>
      <c r="J135" s="40"/>
      <c r="K135" s="41"/>
      <c r="L135" s="72">
        <f>SUM(L103:L134)</f>
        <v>56918.299999999996</v>
      </c>
      <c r="M135" s="73">
        <f>+SUM(M103:M134)</f>
        <v>95</v>
      </c>
      <c r="N135" s="73">
        <f>+SUM(N103:N134)</f>
        <v>484</v>
      </c>
    </row>
    <row r="136" spans="1:14" s="1" customFormat="1" ht="19.5" customHeight="1" x14ac:dyDescent="0.25">
      <c r="A136" s="37" t="s">
        <v>193</v>
      </c>
      <c r="B136" s="38"/>
      <c r="C136" s="38"/>
      <c r="D136" s="38"/>
      <c r="E136" s="38"/>
      <c r="F136" s="38"/>
      <c r="G136" s="38"/>
      <c r="H136" s="38"/>
      <c r="I136" s="38"/>
      <c r="J136" s="38"/>
      <c r="K136" s="38"/>
      <c r="L136" s="38"/>
      <c r="M136" s="38"/>
      <c r="N136" s="38"/>
    </row>
    <row r="137" spans="1:14" x14ac:dyDescent="0.25">
      <c r="A137" s="29" t="s">
        <v>15</v>
      </c>
      <c r="B137" s="29"/>
      <c r="C137" s="29"/>
      <c r="D137" s="29"/>
      <c r="E137" s="29"/>
      <c r="F137" s="29"/>
      <c r="G137" s="29"/>
      <c r="H137" s="29"/>
      <c r="I137" s="29"/>
      <c r="J137" s="29"/>
      <c r="K137" s="29"/>
      <c r="L137" s="29"/>
      <c r="M137" s="29"/>
    </row>
  </sheetData>
  <mergeCells count="235">
    <mergeCell ref="A133:A134"/>
    <mergeCell ref="B133:B134"/>
    <mergeCell ref="C134:N134"/>
    <mergeCell ref="A136:N136"/>
    <mergeCell ref="A135:K135"/>
    <mergeCell ref="A100:N100"/>
    <mergeCell ref="A101:A102"/>
    <mergeCell ref="B101:B102"/>
    <mergeCell ref="C101:C102"/>
    <mergeCell ref="D101:D102"/>
    <mergeCell ref="E101:E102"/>
    <mergeCell ref="F101:F102"/>
    <mergeCell ref="L101:L102"/>
    <mergeCell ref="M101:M102"/>
    <mergeCell ref="N101:N102"/>
    <mergeCell ref="G101:K101"/>
    <mergeCell ref="A127:A128"/>
    <mergeCell ref="B127:B128"/>
    <mergeCell ref="C128:N128"/>
    <mergeCell ref="A129:A130"/>
    <mergeCell ref="B129:B130"/>
    <mergeCell ref="C130:N130"/>
    <mergeCell ref="A131:A132"/>
    <mergeCell ref="B131:B132"/>
    <mergeCell ref="C132:N132"/>
    <mergeCell ref="A121:A122"/>
    <mergeCell ref="B121:B122"/>
    <mergeCell ref="C122:N122"/>
    <mergeCell ref="A123:A124"/>
    <mergeCell ref="B123:B124"/>
    <mergeCell ref="C124:N124"/>
    <mergeCell ref="A125:A126"/>
    <mergeCell ref="B125:B126"/>
    <mergeCell ref="C126:N126"/>
    <mergeCell ref="A115:A116"/>
    <mergeCell ref="B115:B116"/>
    <mergeCell ref="C116:N116"/>
    <mergeCell ref="A117:A118"/>
    <mergeCell ref="B117:B118"/>
    <mergeCell ref="C118:N118"/>
    <mergeCell ref="A119:A120"/>
    <mergeCell ref="B119:B120"/>
    <mergeCell ref="C120:N120"/>
    <mergeCell ref="A109:A110"/>
    <mergeCell ref="B109:B110"/>
    <mergeCell ref="C110:N110"/>
    <mergeCell ref="A111:A112"/>
    <mergeCell ref="B111:B112"/>
    <mergeCell ref="C112:N112"/>
    <mergeCell ref="A113:A114"/>
    <mergeCell ref="B113:B114"/>
    <mergeCell ref="C114:N114"/>
    <mergeCell ref="A103:A104"/>
    <mergeCell ref="B103:B104"/>
    <mergeCell ref="C104:N104"/>
    <mergeCell ref="A105:A106"/>
    <mergeCell ref="B105:B106"/>
    <mergeCell ref="C106:N106"/>
    <mergeCell ref="A107:A108"/>
    <mergeCell ref="B107:B108"/>
    <mergeCell ref="C108:N108"/>
    <mergeCell ref="A97:A98"/>
    <mergeCell ref="B97:B98"/>
    <mergeCell ref="C98:M98"/>
    <mergeCell ref="A99:J99"/>
    <mergeCell ref="A91:A92"/>
    <mergeCell ref="B91:B92"/>
    <mergeCell ref="C92:M92"/>
    <mergeCell ref="A93:A94"/>
    <mergeCell ref="B93:B94"/>
    <mergeCell ref="C94:M94"/>
    <mergeCell ref="A95:A96"/>
    <mergeCell ref="B95:B96"/>
    <mergeCell ref="C96:M96"/>
    <mergeCell ref="A85:A86"/>
    <mergeCell ref="B85:B86"/>
    <mergeCell ref="C86:M86"/>
    <mergeCell ref="A87:A88"/>
    <mergeCell ref="B87:B88"/>
    <mergeCell ref="C88:M88"/>
    <mergeCell ref="A89:A90"/>
    <mergeCell ref="B89:B90"/>
    <mergeCell ref="C90:M90"/>
    <mergeCell ref="A79:A80"/>
    <mergeCell ref="B79:B80"/>
    <mergeCell ref="C80:M80"/>
    <mergeCell ref="A81:A82"/>
    <mergeCell ref="B81:B82"/>
    <mergeCell ref="C82:M82"/>
    <mergeCell ref="A83:A84"/>
    <mergeCell ref="B83:B84"/>
    <mergeCell ref="C84:M84"/>
    <mergeCell ref="A73:A74"/>
    <mergeCell ref="B73:B74"/>
    <mergeCell ref="C74:M74"/>
    <mergeCell ref="A75:A76"/>
    <mergeCell ref="B75:B76"/>
    <mergeCell ref="C76:M76"/>
    <mergeCell ref="A77:A78"/>
    <mergeCell ref="B77:B78"/>
    <mergeCell ref="C78:M78"/>
    <mergeCell ref="A67:A68"/>
    <mergeCell ref="B67:B68"/>
    <mergeCell ref="C68:M68"/>
    <mergeCell ref="A69:A70"/>
    <mergeCell ref="B69:B70"/>
    <mergeCell ref="C70:M70"/>
    <mergeCell ref="A71:A72"/>
    <mergeCell ref="B71:B72"/>
    <mergeCell ref="C72:M72"/>
    <mergeCell ref="A61:A62"/>
    <mergeCell ref="B61:B62"/>
    <mergeCell ref="C62:M62"/>
    <mergeCell ref="A63:A64"/>
    <mergeCell ref="B63:B64"/>
    <mergeCell ref="C64:M64"/>
    <mergeCell ref="A65:A66"/>
    <mergeCell ref="B65:B66"/>
    <mergeCell ref="C66:M66"/>
    <mergeCell ref="A59:A60"/>
    <mergeCell ref="B59:B60"/>
    <mergeCell ref="C59:C60"/>
    <mergeCell ref="D59:D60"/>
    <mergeCell ref="E59:E60"/>
    <mergeCell ref="F59:F60"/>
    <mergeCell ref="G59:K59"/>
    <mergeCell ref="L59:L60"/>
    <mergeCell ref="M59:M60"/>
    <mergeCell ref="A35:J35"/>
    <mergeCell ref="A31:A32"/>
    <mergeCell ref="B31:B32"/>
    <mergeCell ref="C32:M32"/>
    <mergeCell ref="A33:A34"/>
    <mergeCell ref="B33:B34"/>
    <mergeCell ref="C34:M34"/>
    <mergeCell ref="A58:M58"/>
    <mergeCell ref="A39:A40"/>
    <mergeCell ref="B39:B40"/>
    <mergeCell ref="C40:M40"/>
    <mergeCell ref="A41:A42"/>
    <mergeCell ref="B41:B42"/>
    <mergeCell ref="C42:M42"/>
    <mergeCell ref="A36:M36"/>
    <mergeCell ref="A37:A38"/>
    <mergeCell ref="B37:B38"/>
    <mergeCell ref="C37:C38"/>
    <mergeCell ref="D37:D38"/>
    <mergeCell ref="E37:E38"/>
    <mergeCell ref="F37:F38"/>
    <mergeCell ref="G37:K37"/>
    <mergeCell ref="L37:L38"/>
    <mergeCell ref="M37:M38"/>
    <mergeCell ref="A25:A26"/>
    <mergeCell ref="B25:B26"/>
    <mergeCell ref="C26:M26"/>
    <mergeCell ref="A27:A28"/>
    <mergeCell ref="B27:B28"/>
    <mergeCell ref="C28:M28"/>
    <mergeCell ref="A29:A30"/>
    <mergeCell ref="B29:B30"/>
    <mergeCell ref="C30:M30"/>
    <mergeCell ref="A19:A20"/>
    <mergeCell ref="B19:B20"/>
    <mergeCell ref="C20:M20"/>
    <mergeCell ref="A21:A22"/>
    <mergeCell ref="B21:B22"/>
    <mergeCell ref="C22:M22"/>
    <mergeCell ref="A23:A24"/>
    <mergeCell ref="B23:B24"/>
    <mergeCell ref="C24:M24"/>
    <mergeCell ref="A16:M16"/>
    <mergeCell ref="A17:A18"/>
    <mergeCell ref="B17:B18"/>
    <mergeCell ref="C17:C18"/>
    <mergeCell ref="D17:D18"/>
    <mergeCell ref="E17:E18"/>
    <mergeCell ref="F17:F18"/>
    <mergeCell ref="G17:K17"/>
    <mergeCell ref="L17:L18"/>
    <mergeCell ref="M17:M18"/>
    <mergeCell ref="A7:J7"/>
    <mergeCell ref="A5:A6"/>
    <mergeCell ref="B5:B6"/>
    <mergeCell ref="C6:M6"/>
    <mergeCell ref="A2:M2"/>
    <mergeCell ref="A1:M1"/>
    <mergeCell ref="G3:K3"/>
    <mergeCell ref="A3:A4"/>
    <mergeCell ref="B3:B4"/>
    <mergeCell ref="C3:C4"/>
    <mergeCell ref="D3:D4"/>
    <mergeCell ref="E3:E4"/>
    <mergeCell ref="F3:F4"/>
    <mergeCell ref="L3:L4"/>
    <mergeCell ref="M3:M4"/>
    <mergeCell ref="A15:J15"/>
    <mergeCell ref="A8:M8"/>
    <mergeCell ref="A9:A10"/>
    <mergeCell ref="B9:B10"/>
    <mergeCell ref="C9:C10"/>
    <mergeCell ref="D9:D10"/>
    <mergeCell ref="E9:E10"/>
    <mergeCell ref="F9:F10"/>
    <mergeCell ref="G9:K9"/>
    <mergeCell ref="L9:L10"/>
    <mergeCell ref="M9:M10"/>
    <mergeCell ref="A11:A12"/>
    <mergeCell ref="B11:B12"/>
    <mergeCell ref="C12:M12"/>
    <mergeCell ref="A13:A14"/>
    <mergeCell ref="B13:B14"/>
    <mergeCell ref="C14:M14"/>
    <mergeCell ref="A47:A48"/>
    <mergeCell ref="B47:B48"/>
    <mergeCell ref="C48:M48"/>
    <mergeCell ref="A49:A50"/>
    <mergeCell ref="B49:B50"/>
    <mergeCell ref="C50:M50"/>
    <mergeCell ref="A43:A44"/>
    <mergeCell ref="B43:B44"/>
    <mergeCell ref="C44:M44"/>
    <mergeCell ref="A45:A46"/>
    <mergeCell ref="B45:B46"/>
    <mergeCell ref="C46:M46"/>
    <mergeCell ref="A55:A56"/>
    <mergeCell ref="B55:B56"/>
    <mergeCell ref="C56:M56"/>
    <mergeCell ref="A57:J57"/>
    <mergeCell ref="A51:A52"/>
    <mergeCell ref="B51:B52"/>
    <mergeCell ref="C52:M52"/>
    <mergeCell ref="A53:A54"/>
    <mergeCell ref="B53:B54"/>
    <mergeCell ref="C54:M54"/>
    <mergeCell ref="A137:M13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2017-07-12T20:03:33Z</dcterms:modified>
</cp:coreProperties>
</file>