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bookViews>
  <sheets>
    <sheet name="Capacitação Público Interno" sheetId="1" r:id="rId1"/>
  </sheets>
  <definedNames>
    <definedName name="_xlnm._FilterDatabase" localSheetId="0" hidden="1">'Capacitação Público Interno'!$A$2:$F$26</definedName>
  </definedNames>
  <calcPr calcId="125725"/>
</workbook>
</file>

<file path=xl/calcChain.xml><?xml version="1.0" encoding="utf-8"?>
<calcChain xmlns="http://schemas.openxmlformats.org/spreadsheetml/2006/main">
  <c r="I25" i="1"/>
  <c r="H25"/>
  <c r="J25"/>
  <c r="K25"/>
  <c r="L25"/>
  <c r="M25"/>
  <c r="N25"/>
  <c r="G25"/>
  <c r="L16"/>
  <c r="L24"/>
  <c r="I23"/>
  <c r="H22"/>
  <c r="I21"/>
  <c r="H21"/>
  <c r="K24"/>
  <c r="K23"/>
  <c r="L23" s="1"/>
  <c r="K22"/>
  <c r="L22" s="1"/>
  <c r="K21"/>
  <c r="L21" s="1"/>
  <c r="K20"/>
  <c r="L20" s="1"/>
  <c r="K19"/>
  <c r="L19" s="1"/>
  <c r="K18"/>
  <c r="L18" s="1"/>
  <c r="K17"/>
  <c r="L17" s="1"/>
  <c r="K16"/>
  <c r="K15"/>
  <c r="L15" s="1"/>
  <c r="L6"/>
  <c r="L9"/>
  <c r="K14" l="1"/>
  <c r="L14" s="1"/>
  <c r="K13"/>
  <c r="L13" s="1"/>
  <c r="K12"/>
  <c r="L12" s="1"/>
  <c r="K11"/>
  <c r="L11" s="1"/>
  <c r="K10"/>
  <c r="L10" s="1"/>
  <c r="K8"/>
  <c r="K7"/>
  <c r="L7" s="1"/>
  <c r="K5"/>
  <c r="L5" s="1"/>
  <c r="L8" l="1"/>
</calcChain>
</file>

<file path=xl/sharedStrings.xml><?xml version="1.0" encoding="utf-8"?>
<sst xmlns="http://schemas.openxmlformats.org/spreadsheetml/2006/main" count="174" uniqueCount="86">
  <si>
    <t>DATA</t>
  </si>
  <si>
    <t>EVENTO</t>
  </si>
  <si>
    <t>FORMA DE
EXECUÇÃO</t>
  </si>
  <si>
    <t>MINISTRANTE</t>
  </si>
  <si>
    <t>LOCAL</t>
  </si>
  <si>
    <t>TABELA 20 -ATIVIDADES DE CAPACITAÇÃO E APERFEIÇOAMENTO - PÚBLICO INTERNO</t>
  </si>
  <si>
    <t>DIÁRIAS</t>
  </si>
  <si>
    <t>TOTAL</t>
  </si>
  <si>
    <t>T O T A L</t>
  </si>
  <si>
    <t>CUSTOS</t>
  </si>
  <si>
    <t>COFFEE BREAK</t>
  </si>
  <si>
    <t>VALOR
UNITÁRIO</t>
  </si>
  <si>
    <t>INSCRIÇÃO</t>
  </si>
  <si>
    <t>2º Reunião do Acordo de Cooperação Técnica STN/Atricon/IRB n.01/2018</t>
  </si>
  <si>
    <t>Indireta</t>
  </si>
  <si>
    <t>Diversos</t>
  </si>
  <si>
    <t>Brasília</t>
  </si>
  <si>
    <t>Desafio de Comunicação no Setor de Contas Públicas</t>
  </si>
  <si>
    <t>Direta</t>
  </si>
  <si>
    <t xml:space="preserve">Evento Microsoft "Al+Tour", sobre inteligência artificial </t>
  </si>
  <si>
    <t>São Paulo</t>
  </si>
  <si>
    <t>PÚBLICO ALVO</t>
  </si>
  <si>
    <t>Mestrado Profissional em Ciências Jurídicas (UNIVALI)</t>
  </si>
  <si>
    <t>Servidores do TCE</t>
  </si>
  <si>
    <t>Palestra Defesa Pessoal Feminina</t>
  </si>
  <si>
    <t>Bernardo Rangel Girotto</t>
  </si>
  <si>
    <t xml:space="preserve">REUNIÃO  TÉCNICA PARA ELABORAÇÃO DE PROCEDIMENTOS DE AUDITORIA DE OBRAS PÚBLICAS </t>
  </si>
  <si>
    <t>CURSO: Comunicação Empática e Oratória</t>
  </si>
  <si>
    <t>Silvio Luzardo de Almeida Mello</t>
  </si>
  <si>
    <t>Encontro da Fiscalização I - TERCEIRO SETOR</t>
  </si>
  <si>
    <t>Evento Sobre a Nova Lei de Licitação e Reunião Geral do IBRAOP (Instituto Brasileiro de Obras Públicas)</t>
  </si>
  <si>
    <t>CURSO PRÁTICO DE GOVERNANÇA E GESTÃO DE RISCOS NAS AQUISIÇÕES</t>
  </si>
  <si>
    <r>
      <rPr>
        <b/>
        <sz val="11"/>
        <color theme="1"/>
        <rFont val="Calibri"/>
        <family val="2"/>
        <scheme val="minor"/>
      </rPr>
      <t>FONTE</t>
    </r>
    <r>
      <rPr>
        <sz val="11"/>
        <color theme="1"/>
        <rFont val="Calibri"/>
        <family val="2"/>
        <scheme val="minor"/>
      </rPr>
      <t>: Instituto de Contas - ICON</t>
    </r>
  </si>
  <si>
    <t>Florianópolis</t>
  </si>
  <si>
    <t>Itajaí</t>
  </si>
  <si>
    <t>Vitória</t>
  </si>
  <si>
    <t>TRANSPORTE</t>
  </si>
  <si>
    <t>Servidores</t>
  </si>
  <si>
    <t>Servidores públicos</t>
  </si>
  <si>
    <t>Assessoria Comunicação Social</t>
  </si>
  <si>
    <t>QUANTIDADE
PARTICIPANTES</t>
  </si>
  <si>
    <t>Fevereiro</t>
  </si>
  <si>
    <t>Março</t>
  </si>
  <si>
    <t>Florianópolis (TCE/SC)</t>
  </si>
  <si>
    <t>CARGA HORÁRIA</t>
  </si>
  <si>
    <t>Janeiro</t>
  </si>
  <si>
    <t>-</t>
  </si>
  <si>
    <t>Atendenet - Licitações e Contratos</t>
  </si>
  <si>
    <t>Atendenet - Frota</t>
  </si>
  <si>
    <t>EXCEL BÁSICO</t>
  </si>
  <si>
    <t>EXCEL AVANÇADO</t>
  </si>
  <si>
    <t>PLANILHA SICRO</t>
  </si>
  <si>
    <t>XVII Forum Brasileiro de Contratação e Gestão Pública</t>
  </si>
  <si>
    <t>Treinamento das Comissões de Avaliação de Controle de qualidade e de garantia de qualidade do MMD-TC</t>
  </si>
  <si>
    <t>THe Developer's Conference 2019</t>
  </si>
  <si>
    <t>Seminário Nacional: Questões Polêmicas Aplicadas sobre Sistema de Registro de Preços e os Contratos Decorrentes</t>
  </si>
  <si>
    <t>Abril</t>
  </si>
  <si>
    <t>Servidores Públicos</t>
  </si>
  <si>
    <t>Servidores dos Tribunais de Contas</t>
  </si>
  <si>
    <t>Profissionais da área de Informática</t>
  </si>
  <si>
    <t>Agentes Públicos</t>
  </si>
  <si>
    <t>DIVERSOS</t>
  </si>
  <si>
    <t>IPM Sistemas - Matheus Kolling</t>
  </si>
  <si>
    <t>Curso: Só Exatas                                         Professor: JUNAE LUDIVIG</t>
  </si>
  <si>
    <t>Prof. Luiz Heleno Alburquerque Filho</t>
  </si>
  <si>
    <t>Universidade do Vale do Itajaí (Univali)</t>
  </si>
  <si>
    <t>TCE/SC</t>
  </si>
  <si>
    <t>RICARDO JOSÉ DA SILVA</t>
  </si>
  <si>
    <t>DEBORAH ELISA MAKOWIESCKY DE ESPÍNDOLA
DOUGLAS QUADROS DOS SANTOS
GISIELA HASSE KLEIN 
ISABELA RIBAS CESAR PORTELLA
LÚCIA HELENA FERNANDES DE OLIVEIRA PRUJÁ 
MAGDA AUDREY PAMPLONA 
MARIA THEREZA SIMÕES CORDEIRO
RAFAEL MARTINI 
ROGÉRIO FELISBINO DA SILVA</t>
  </si>
  <si>
    <t>JULIANA FRANCISCONI CARDOSO
ALESSANDRO MARINHO DE ALBUQUERQUE
MARCELO BROGNOLI DA COSTA
NILSOM ZANATTO
WALLACE DA SILVA PERERIRA
JAIRO WENSING</t>
  </si>
  <si>
    <t>ANA SOPHIA BESEN HILLESHEIM</t>
  </si>
  <si>
    <t>SERVIDORES</t>
  </si>
  <si>
    <t>ALYSSON MATTJE</t>
  </si>
  <si>
    <t xml:space="preserve">HENRIQUE DE CAMPOS MELO
THAIS SCHMITZ SERPA
MAGDA AUDREY PAMPLONA
FÁBIO BATISTA
GILSON ARISTIDES BATTISTI
GABRIELA TOMAZ SIEGA
RAFAEL MAIA PINTO
ANNA CLARA LEITE PESTANA
RENATA LIGOCKI PEDRO
FERNANDA ESMERIO TRINDADE MOTTA
HAMILTON HOBUS HOEMKE
ADRIANA REGINA DIAS CARDOSO
GEORGE BRASIL PASCHOAL PITSICA
MARIANI CANEVER LIBRELATO
RAPHAEL PERICO DUTRA
ODINELIA ELEUTÉRIO KUHNEN
MARIANNE DA SILVA BRODBECK
GILMARA TENFEN WARMLING
SIDNEY ANTONIO TAVARES JUNIOR
PAULO JOÃO BASTOS
FABIANA MARTINS PEDRO
LEANDRO GRANEMANN GAUDÊNCIO
PAULO SOTO DE MIRANDA
LUIS FELIPE CAMARGOS DE SOUSA
ANNE CHRISTINE BRASIL COSTA
ADRIANE MARA LINSMEYER
GILCÉIA SCHMITZ MICHELS DA CUNHA
</t>
  </si>
  <si>
    <t>MARCOS ANDRÉ ALVES MONTEIRO</t>
  </si>
  <si>
    <t>CAROLINE DE SOUZA
ANTONIO CARLOS BOSCARDIN FILHO
FLÁVIA LETICIA F. BAESSO MARTINS
ANDRÉ DINIZ DOS SANTOS
ANNA CLARA LEITE PESTANA</t>
  </si>
  <si>
    <t xml:space="preserve">ANDRÉ DINIZ DOS SANTOS
FERNANDA NIEHUES FAUSTINO
</t>
  </si>
  <si>
    <t xml:space="preserve">LUIZ CESAR DUARTE FORTUNATO
MATEUS EDUARDO CASTELUCCI (estagiário)
LUIZ OTÁVIO BORRAJO COSTA (estagiário)
</t>
  </si>
  <si>
    <t xml:space="preserve">DIEGO JEAN DA SILVA KLAUCK
EDER DA SILVA VALIM
MICHELLE BAROUKI
MARIA TERESA SILVEIRA DE SOUSA
JOAO SERGIO SANTANA
NILTON DOS SANTOS
CLAUDIO CHEREM DE ABREU
JOSEANE APARECIDA CORREA
GEORGE BRASIL PASCHOAL PITSICA
ADELQUI RECH
ADRIANA ADRIANO SCHMITT
EDIMEIA LILIANI SCHNITZLER
ROSANE BATISTA CAMPOS
ANA CAROLINA BECKER SILVA COLLA
ADRIANA VARGAS WERLICH 
ANA SOFIA DE OLIVEIRA
</t>
  </si>
  <si>
    <t xml:space="preserve">PAULO GASTAO PRETTO
MARIVALDA MAY MICHELS STEINER
RAUL FERNANDO FERNANDES TEIXEIRA
MAGDA AUDREY PAMPLONA
GEORGE BRASIL PASCHOAL PITSICA
FERNANDA NIEHUES FAUSTINO
NILTON DOS SANTOS
ANDRÉ DINIZ DOS SANTOS
MARIA TERESA SILVEIRA DE SOUSA
ALEXANDRE THIESEN BECSI
VERONICA LIMA CORREA
ROSEMARI MACHADO
OSVALDO FARIA DE OLIVEIRA
ADRIANA NUNES DA SILVA
EDER DA SILVA VALIM
ALEXANDRE FONSÊCA OLIVEIRA
FABIANO DOMINGOS BERNARDO
</t>
  </si>
  <si>
    <t xml:space="preserve">FERNANDA SANTOS GOULART
GUSTAVO SIMON WESTPHAL
MARIVALDA MAY MICHELS STEINER
RODRIGO DUARTE SILVA
ROGERIO LOCH
MARCOS ROBERTO GOMES
RODRIGO LUZ GLORIA
MAIRA LUZ GALDINO
PAULO VINÍCIUS HARADA DE OLIVEIRA
DEBORA BORIM DA SILVA
DAMIANY DA FONSECA
FELIPE AUGUSTO TAVARES DE CARVALHO SALES
MATHEUS LAPOLLI BRIGHENTI
MARCOS SCHERER BASTOS
IGOR GUADAGNIN
RENATA LIGOCKI PEDRO
GABRIEL VICENTE FERREIRA DE CARVALHO
</t>
  </si>
  <si>
    <t>Antônio Pichetti Jr. e Denise Espindola Sachett</t>
  </si>
  <si>
    <t>Evândio de Souza, Flávia L. F. Baesso Martins, Henrique Campos de Melo, Claudio Cherem de Abreu</t>
  </si>
  <si>
    <t>Daniel Moro, Leonardo Manzoni, Leandro Ricardo Suchecki Verner, Michel Luiz de Andrade, Marcos Quilante, Sandro Daros de Luca, Tatiana Kair Medeiros da Silva, Trícia Munari Pereira,  Thiago Felipe Cyrino e Wallace da Silva Pereira, Célio Hoepers, Alessandro Marcon de Souza</t>
  </si>
  <si>
    <t>Christiano Augusto Apocalypse Rodrigues e André Diniz dos Santos</t>
  </si>
  <si>
    <t>PARTICIPANTES</t>
  </si>
</sst>
</file>

<file path=xl/styles.xml><?xml version="1.0" encoding="utf-8"?>
<styleSheet xmlns="http://schemas.openxmlformats.org/spreadsheetml/2006/main">
  <fonts count="6">
    <font>
      <sz val="11"/>
      <color theme="1"/>
      <name val="Calibri"/>
      <family val="2"/>
      <scheme val="minor"/>
    </font>
    <font>
      <b/>
      <sz val="14"/>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2" borderId="0" xfId="0" applyFill="1" applyBorder="1"/>
    <xf numFmtId="0" fontId="0" fillId="2" borderId="0" xfId="0" applyFill="1"/>
    <xf numFmtId="0" fontId="0" fillId="0" borderId="0" xfId="0" applyFill="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6"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1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1" xfId="0" quotePrefix="1"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4" xfId="0" applyFont="1" applyBorder="1" applyAlignment="1">
      <alignment horizontal="left" vertical="center"/>
    </xf>
    <xf numFmtId="0" fontId="1" fillId="4"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0" fillId="0" borderId="1" xfId="0" applyNumberFormat="1" applyBorder="1" applyAlignment="1">
      <alignment wrapText="1"/>
    </xf>
    <xf numFmtId="49" fontId="4" fillId="2" borderId="3" xfId="0" quotePrefix="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4" borderId="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0"/>
  <sheetViews>
    <sheetView showGridLines="0" tabSelected="1" zoomScale="60" zoomScaleNormal="60" workbookViewId="0">
      <selection activeCell="B5" sqref="B5"/>
    </sheetView>
  </sheetViews>
  <sheetFormatPr defaultRowHeight="15"/>
  <cols>
    <col min="1" max="1" width="10.5703125" bestFit="1" customWidth="1"/>
    <col min="2" max="2" width="48.7109375" bestFit="1" customWidth="1"/>
    <col min="3" max="3" width="15.85546875" customWidth="1"/>
    <col min="4" max="4" width="20.5703125" customWidth="1"/>
    <col min="5" max="5" width="25" customWidth="1"/>
    <col min="6" max="6" width="17.42578125" customWidth="1"/>
    <col min="7" max="7" width="20.42578125" bestFit="1" customWidth="1"/>
    <col min="8" max="8" width="13" bestFit="1" customWidth="1"/>
    <col min="9" max="9" width="16.28515625" bestFit="1" customWidth="1"/>
    <col min="10" max="10" width="14.140625" bestFit="1" customWidth="1"/>
    <col min="11" max="11" width="14" bestFit="1" customWidth="1"/>
    <col min="12" max="12" width="14.140625" bestFit="1" customWidth="1"/>
    <col min="13" max="13" width="18.28515625" customWidth="1"/>
    <col min="14" max="14" width="24" bestFit="1" customWidth="1"/>
    <col min="15" max="15" width="18.42578125" customWidth="1"/>
  </cols>
  <sheetData>
    <row r="1" spans="1:15" ht="30" customHeight="1">
      <c r="A1" s="20" t="s">
        <v>5</v>
      </c>
      <c r="B1" s="20"/>
      <c r="C1" s="20"/>
      <c r="D1" s="20"/>
      <c r="E1" s="20"/>
      <c r="F1" s="20"/>
      <c r="G1" s="20"/>
      <c r="H1" s="20"/>
      <c r="I1" s="20"/>
      <c r="J1" s="20"/>
      <c r="K1" s="20"/>
      <c r="L1" s="20"/>
      <c r="M1" s="20"/>
      <c r="N1" s="20"/>
      <c r="O1" s="32"/>
    </row>
    <row r="2" spans="1:15" s="2" customFormat="1" ht="15" customHeight="1">
      <c r="A2" s="21" t="s">
        <v>0</v>
      </c>
      <c r="B2" s="22" t="s">
        <v>1</v>
      </c>
      <c r="C2" s="23" t="s">
        <v>2</v>
      </c>
      <c r="D2" s="22" t="s">
        <v>21</v>
      </c>
      <c r="E2" s="22" t="s">
        <v>3</v>
      </c>
      <c r="F2" s="22" t="s">
        <v>4</v>
      </c>
      <c r="G2" s="18" t="s">
        <v>9</v>
      </c>
      <c r="H2" s="18"/>
      <c r="I2" s="18"/>
      <c r="J2" s="18"/>
      <c r="K2" s="22" t="s">
        <v>7</v>
      </c>
      <c r="L2" s="23" t="s">
        <v>11</v>
      </c>
      <c r="M2" s="23" t="s">
        <v>44</v>
      </c>
      <c r="N2" s="25" t="s">
        <v>40</v>
      </c>
      <c r="O2" s="23" t="s">
        <v>85</v>
      </c>
    </row>
    <row r="3" spans="1:15" s="2" customFormat="1" ht="24" customHeight="1">
      <c r="A3" s="21"/>
      <c r="B3" s="22"/>
      <c r="C3" s="23"/>
      <c r="D3" s="22"/>
      <c r="E3" s="22"/>
      <c r="F3" s="22"/>
      <c r="G3" s="9" t="s">
        <v>36</v>
      </c>
      <c r="H3" s="9" t="s">
        <v>6</v>
      </c>
      <c r="I3" s="9" t="s">
        <v>12</v>
      </c>
      <c r="J3" s="9" t="s">
        <v>10</v>
      </c>
      <c r="K3" s="22"/>
      <c r="L3" s="23"/>
      <c r="M3" s="23"/>
      <c r="N3" s="26"/>
      <c r="O3" s="23"/>
    </row>
    <row r="4" spans="1:15" s="2" customFormat="1" ht="49.5" customHeight="1">
      <c r="A4" s="11" t="s">
        <v>45</v>
      </c>
      <c r="B4" s="13" t="s">
        <v>46</v>
      </c>
      <c r="C4" s="13" t="s">
        <v>46</v>
      </c>
      <c r="D4" s="13" t="s">
        <v>46</v>
      </c>
      <c r="E4" s="13" t="s">
        <v>46</v>
      </c>
      <c r="F4" s="13" t="s">
        <v>46</v>
      </c>
      <c r="G4" s="13" t="s">
        <v>46</v>
      </c>
      <c r="H4" s="13" t="s">
        <v>46</v>
      </c>
      <c r="I4" s="13" t="s">
        <v>46</v>
      </c>
      <c r="J4" s="13" t="s">
        <v>46</v>
      </c>
      <c r="K4" s="13" t="s">
        <v>46</v>
      </c>
      <c r="L4" s="13" t="s">
        <v>46</v>
      </c>
      <c r="M4" s="13" t="s">
        <v>46</v>
      </c>
      <c r="N4" s="30" t="s">
        <v>46</v>
      </c>
      <c r="O4" s="27" t="s">
        <v>46</v>
      </c>
    </row>
    <row r="5" spans="1:15" ht="49.5" customHeight="1">
      <c r="A5" s="11" t="s">
        <v>41</v>
      </c>
      <c r="B5" s="6" t="s">
        <v>13</v>
      </c>
      <c r="C5" s="4" t="s">
        <v>14</v>
      </c>
      <c r="D5" s="4" t="s">
        <v>37</v>
      </c>
      <c r="E5" s="4" t="s">
        <v>15</v>
      </c>
      <c r="F5" s="4" t="s">
        <v>16</v>
      </c>
      <c r="G5" s="8">
        <v>1558.57</v>
      </c>
      <c r="H5" s="8">
        <v>2076</v>
      </c>
      <c r="I5" s="8">
        <v>0</v>
      </c>
      <c r="J5" s="8">
        <v>0</v>
      </c>
      <c r="K5" s="8">
        <f>G5+H5</f>
        <v>3634.5699999999997</v>
      </c>
      <c r="L5" s="8">
        <f t="shared" ref="L5:L10" si="0">K5/N5</f>
        <v>3634.5699999999997</v>
      </c>
      <c r="M5" s="4">
        <v>16</v>
      </c>
      <c r="N5" s="31">
        <v>1</v>
      </c>
      <c r="O5" s="28" t="s">
        <v>67</v>
      </c>
    </row>
    <row r="6" spans="1:15" ht="49.5" customHeight="1">
      <c r="A6" s="11" t="s">
        <v>41</v>
      </c>
      <c r="B6" s="6" t="s">
        <v>17</v>
      </c>
      <c r="C6" s="4" t="s">
        <v>18</v>
      </c>
      <c r="D6" s="4" t="s">
        <v>39</v>
      </c>
      <c r="E6" s="4" t="s">
        <v>15</v>
      </c>
      <c r="F6" s="4" t="s">
        <v>43</v>
      </c>
      <c r="G6" s="8">
        <v>0</v>
      </c>
      <c r="H6" s="8">
        <v>0</v>
      </c>
      <c r="I6" s="8">
        <v>900</v>
      </c>
      <c r="J6" s="8">
        <v>0</v>
      </c>
      <c r="K6" s="8">
        <v>900</v>
      </c>
      <c r="L6" s="8">
        <f t="shared" si="0"/>
        <v>100</v>
      </c>
      <c r="M6" s="4">
        <v>5</v>
      </c>
      <c r="N6" s="31">
        <v>9</v>
      </c>
      <c r="O6" s="28" t="s">
        <v>68</v>
      </c>
    </row>
    <row r="7" spans="1:15" ht="49.5" customHeight="1">
      <c r="A7" s="11" t="s">
        <v>41</v>
      </c>
      <c r="B7" s="6" t="s">
        <v>19</v>
      </c>
      <c r="C7" s="4" t="s">
        <v>14</v>
      </c>
      <c r="D7" s="4" t="s">
        <v>37</v>
      </c>
      <c r="E7" s="4" t="s">
        <v>15</v>
      </c>
      <c r="F7" s="4" t="s">
        <v>20</v>
      </c>
      <c r="G7" s="8">
        <v>4538.8999999999996</v>
      </c>
      <c r="H7" s="8">
        <v>6228</v>
      </c>
      <c r="I7" s="8">
        <v>0</v>
      </c>
      <c r="J7" s="8">
        <v>0</v>
      </c>
      <c r="K7" s="8">
        <f>G7+H7</f>
        <v>10766.9</v>
      </c>
      <c r="L7" s="8">
        <f t="shared" si="0"/>
        <v>1794.4833333333333</v>
      </c>
      <c r="M7" s="4">
        <v>8</v>
      </c>
      <c r="N7" s="31">
        <v>6</v>
      </c>
      <c r="O7" s="28" t="s">
        <v>69</v>
      </c>
    </row>
    <row r="8" spans="1:15" s="1" customFormat="1" ht="49.5" customHeight="1">
      <c r="A8" s="12" t="s">
        <v>42</v>
      </c>
      <c r="B8" s="6" t="s">
        <v>22</v>
      </c>
      <c r="C8" s="4" t="s">
        <v>14</v>
      </c>
      <c r="D8" s="5" t="s">
        <v>23</v>
      </c>
      <c r="E8" s="4" t="s">
        <v>15</v>
      </c>
      <c r="F8" s="4" t="s">
        <v>34</v>
      </c>
      <c r="G8" s="8">
        <v>0</v>
      </c>
      <c r="H8" s="8">
        <v>0</v>
      </c>
      <c r="I8" s="8">
        <v>3053.7</v>
      </c>
      <c r="J8" s="8">
        <v>0</v>
      </c>
      <c r="K8" s="8">
        <f>I8</f>
        <v>3053.7</v>
      </c>
      <c r="L8" s="8">
        <f t="shared" si="0"/>
        <v>3053.7</v>
      </c>
      <c r="M8" s="5">
        <v>45</v>
      </c>
      <c r="N8" s="31">
        <v>1</v>
      </c>
      <c r="O8" s="27" t="s">
        <v>70</v>
      </c>
    </row>
    <row r="9" spans="1:15" ht="49.5" customHeight="1">
      <c r="A9" s="12" t="s">
        <v>42</v>
      </c>
      <c r="B9" s="6" t="s">
        <v>24</v>
      </c>
      <c r="C9" s="4" t="s">
        <v>18</v>
      </c>
      <c r="D9" s="5" t="s">
        <v>23</v>
      </c>
      <c r="E9" s="5" t="s">
        <v>25</v>
      </c>
      <c r="F9" s="5" t="s">
        <v>43</v>
      </c>
      <c r="G9" s="8">
        <v>0</v>
      </c>
      <c r="H9" s="8">
        <v>0</v>
      </c>
      <c r="I9" s="8">
        <v>0</v>
      </c>
      <c r="J9" s="8">
        <v>0</v>
      </c>
      <c r="K9" s="8">
        <v>0</v>
      </c>
      <c r="L9" s="8">
        <f t="shared" si="0"/>
        <v>0</v>
      </c>
      <c r="M9" s="5">
        <v>2</v>
      </c>
      <c r="N9" s="31">
        <v>94</v>
      </c>
      <c r="O9" s="28" t="s">
        <v>71</v>
      </c>
    </row>
    <row r="10" spans="1:15" ht="49.5" customHeight="1">
      <c r="A10" s="12" t="s">
        <v>42</v>
      </c>
      <c r="B10" s="6" t="s">
        <v>26</v>
      </c>
      <c r="C10" s="4" t="s">
        <v>14</v>
      </c>
      <c r="D10" s="5" t="s">
        <v>23</v>
      </c>
      <c r="E10" s="4" t="s">
        <v>15</v>
      </c>
      <c r="F10" s="4" t="s">
        <v>20</v>
      </c>
      <c r="G10" s="8">
        <v>669</v>
      </c>
      <c r="H10" s="8">
        <v>2768</v>
      </c>
      <c r="I10" s="8">
        <v>0</v>
      </c>
      <c r="J10" s="8">
        <v>0</v>
      </c>
      <c r="K10" s="8">
        <f t="shared" ref="K10:K15" si="1">G10+H10+I10+J10</f>
        <v>3437</v>
      </c>
      <c r="L10" s="8">
        <f t="shared" si="0"/>
        <v>3437</v>
      </c>
      <c r="M10" s="4">
        <v>24</v>
      </c>
      <c r="N10" s="31">
        <v>1</v>
      </c>
      <c r="O10" s="28" t="s">
        <v>72</v>
      </c>
    </row>
    <row r="11" spans="1:15" ht="49.5" customHeight="1">
      <c r="A11" s="12" t="s">
        <v>42</v>
      </c>
      <c r="B11" s="7" t="s">
        <v>27</v>
      </c>
      <c r="C11" s="4" t="s">
        <v>18</v>
      </c>
      <c r="D11" s="5" t="s">
        <v>23</v>
      </c>
      <c r="E11" s="4" t="s">
        <v>28</v>
      </c>
      <c r="F11" s="4" t="s">
        <v>43</v>
      </c>
      <c r="G11" s="8">
        <v>0</v>
      </c>
      <c r="H11" s="8">
        <v>0</v>
      </c>
      <c r="I11" s="8">
        <v>1440</v>
      </c>
      <c r="J11" s="8">
        <v>615.6</v>
      </c>
      <c r="K11" s="8">
        <f t="shared" si="1"/>
        <v>2055.6</v>
      </c>
      <c r="L11" s="8">
        <f>K11/N11</f>
        <v>76.133333333333326</v>
      </c>
      <c r="M11" s="4">
        <v>9</v>
      </c>
      <c r="N11" s="31">
        <v>27</v>
      </c>
      <c r="O11" s="29" t="s">
        <v>73</v>
      </c>
    </row>
    <row r="12" spans="1:15" ht="49.5" customHeight="1">
      <c r="A12" s="12" t="s">
        <v>42</v>
      </c>
      <c r="B12" s="6" t="s">
        <v>29</v>
      </c>
      <c r="C12" s="4" t="s">
        <v>14</v>
      </c>
      <c r="D12" s="5" t="s">
        <v>38</v>
      </c>
      <c r="E12" s="4" t="s">
        <v>15</v>
      </c>
      <c r="F12" s="4" t="s">
        <v>20</v>
      </c>
      <c r="G12" s="8">
        <v>2047</v>
      </c>
      <c r="H12" s="8">
        <v>692</v>
      </c>
      <c r="I12" s="8">
        <v>0</v>
      </c>
      <c r="J12" s="8">
        <v>0</v>
      </c>
      <c r="K12" s="8">
        <f t="shared" si="1"/>
        <v>2739</v>
      </c>
      <c r="L12" s="8">
        <f t="shared" ref="L12:L14" si="2">K12/N12</f>
        <v>2739</v>
      </c>
      <c r="M12" s="4">
        <v>3</v>
      </c>
      <c r="N12" s="31">
        <v>1</v>
      </c>
      <c r="O12" s="28" t="s">
        <v>74</v>
      </c>
    </row>
    <row r="13" spans="1:15" ht="49.5" customHeight="1">
      <c r="A13" s="12" t="s">
        <v>42</v>
      </c>
      <c r="B13" s="6" t="s">
        <v>30</v>
      </c>
      <c r="C13" s="4" t="s">
        <v>14</v>
      </c>
      <c r="D13" s="4" t="s">
        <v>38</v>
      </c>
      <c r="E13" s="4" t="s">
        <v>15</v>
      </c>
      <c r="F13" s="4" t="s">
        <v>35</v>
      </c>
      <c r="G13" s="8">
        <v>748</v>
      </c>
      <c r="H13" s="8">
        <v>2768</v>
      </c>
      <c r="I13" s="8">
        <v>0</v>
      </c>
      <c r="J13" s="8">
        <v>0</v>
      </c>
      <c r="K13" s="8">
        <f t="shared" si="1"/>
        <v>3516</v>
      </c>
      <c r="L13" s="8">
        <f t="shared" si="2"/>
        <v>3516</v>
      </c>
      <c r="M13" s="4">
        <v>16</v>
      </c>
      <c r="N13" s="31">
        <v>1</v>
      </c>
      <c r="O13" s="28" t="s">
        <v>72</v>
      </c>
    </row>
    <row r="14" spans="1:15" ht="49.5" customHeight="1">
      <c r="A14" s="12" t="s">
        <v>42</v>
      </c>
      <c r="B14" s="6" t="s">
        <v>31</v>
      </c>
      <c r="C14" s="4" t="s">
        <v>14</v>
      </c>
      <c r="D14" s="4" t="s">
        <v>37</v>
      </c>
      <c r="E14" s="4" t="s">
        <v>15</v>
      </c>
      <c r="F14" s="4" t="s">
        <v>33</v>
      </c>
      <c r="G14" s="8">
        <v>0</v>
      </c>
      <c r="H14" s="8">
        <v>0</v>
      </c>
      <c r="I14" s="8">
        <v>11960</v>
      </c>
      <c r="J14" s="8">
        <v>0</v>
      </c>
      <c r="K14" s="8">
        <f t="shared" si="1"/>
        <v>11960</v>
      </c>
      <c r="L14" s="8">
        <f t="shared" si="2"/>
        <v>2392</v>
      </c>
      <c r="M14" s="4">
        <v>16</v>
      </c>
      <c r="N14" s="31">
        <v>5</v>
      </c>
      <c r="O14" s="28" t="s">
        <v>75</v>
      </c>
    </row>
    <row r="15" spans="1:15" s="3" customFormat="1" ht="49.5" customHeight="1">
      <c r="A15" s="12" t="s">
        <v>56</v>
      </c>
      <c r="B15" s="4" t="s">
        <v>22</v>
      </c>
      <c r="C15" s="4" t="s">
        <v>14</v>
      </c>
      <c r="D15" s="5" t="s">
        <v>23</v>
      </c>
      <c r="E15" s="5" t="s">
        <v>61</v>
      </c>
      <c r="F15" s="4" t="s">
        <v>65</v>
      </c>
      <c r="G15" s="15">
        <v>0</v>
      </c>
      <c r="H15" s="15">
        <v>0</v>
      </c>
      <c r="I15" s="15">
        <v>3053.7</v>
      </c>
      <c r="J15" s="15">
        <v>0</v>
      </c>
      <c r="K15" s="15">
        <f t="shared" si="1"/>
        <v>3053.7</v>
      </c>
      <c r="L15" s="15">
        <f>K15/N15</f>
        <v>3053.7</v>
      </c>
      <c r="M15" s="5">
        <v>45</v>
      </c>
      <c r="N15" s="31">
        <v>1</v>
      </c>
      <c r="O15" s="24" t="s">
        <v>70</v>
      </c>
    </row>
    <row r="16" spans="1:15" ht="49.5" customHeight="1">
      <c r="A16" s="12" t="s">
        <v>56</v>
      </c>
      <c r="B16" s="16" t="s">
        <v>47</v>
      </c>
      <c r="C16" s="4" t="s">
        <v>14</v>
      </c>
      <c r="D16" s="4" t="s">
        <v>23</v>
      </c>
      <c r="E16" s="4" t="s">
        <v>62</v>
      </c>
      <c r="F16" s="4" t="s">
        <v>66</v>
      </c>
      <c r="G16" s="15">
        <v>0</v>
      </c>
      <c r="H16" s="15">
        <v>0</v>
      </c>
      <c r="I16" s="15">
        <v>0</v>
      </c>
      <c r="J16" s="15">
        <v>0</v>
      </c>
      <c r="K16" s="15">
        <f t="shared" ref="K16:K24" si="3">G16+H16+I16+J16</f>
        <v>0</v>
      </c>
      <c r="L16" s="15">
        <f t="shared" ref="L16:L24" si="4">K16/N16</f>
        <v>0</v>
      </c>
      <c r="M16" s="4">
        <v>3</v>
      </c>
      <c r="N16" s="4">
        <v>2</v>
      </c>
      <c r="O16" s="24" t="s">
        <v>76</v>
      </c>
    </row>
    <row r="17" spans="1:15" ht="49.5" customHeight="1">
      <c r="A17" s="12" t="s">
        <v>56</v>
      </c>
      <c r="B17" s="4" t="s">
        <v>48</v>
      </c>
      <c r="C17" s="4" t="s">
        <v>14</v>
      </c>
      <c r="D17" s="4" t="s">
        <v>23</v>
      </c>
      <c r="E17" s="4" t="s">
        <v>62</v>
      </c>
      <c r="F17" s="4" t="s">
        <v>66</v>
      </c>
      <c r="G17" s="15">
        <v>0</v>
      </c>
      <c r="H17" s="15">
        <v>0</v>
      </c>
      <c r="I17" s="15">
        <v>0</v>
      </c>
      <c r="J17" s="15">
        <v>0</v>
      </c>
      <c r="K17" s="15">
        <f t="shared" si="3"/>
        <v>0</v>
      </c>
      <c r="L17" s="15">
        <f t="shared" si="4"/>
        <v>0</v>
      </c>
      <c r="M17" s="4">
        <v>3</v>
      </c>
      <c r="N17" s="4">
        <v>3</v>
      </c>
      <c r="O17" s="24" t="s">
        <v>77</v>
      </c>
    </row>
    <row r="18" spans="1:15" ht="49.5" customHeight="1">
      <c r="A18" s="12" t="s">
        <v>56</v>
      </c>
      <c r="B18" s="4" t="s">
        <v>49</v>
      </c>
      <c r="C18" s="4" t="s">
        <v>18</v>
      </c>
      <c r="D18" s="4" t="s">
        <v>23</v>
      </c>
      <c r="E18" s="4" t="s">
        <v>63</v>
      </c>
      <c r="F18" s="4" t="s">
        <v>66</v>
      </c>
      <c r="G18" s="15">
        <v>0</v>
      </c>
      <c r="H18" s="15">
        <v>0</v>
      </c>
      <c r="I18" s="15">
        <v>2190</v>
      </c>
      <c r="J18" s="15">
        <v>0</v>
      </c>
      <c r="K18" s="15">
        <f t="shared" si="3"/>
        <v>2190</v>
      </c>
      <c r="L18" s="15">
        <f t="shared" si="4"/>
        <v>136.875</v>
      </c>
      <c r="M18" s="4">
        <v>12</v>
      </c>
      <c r="N18" s="4">
        <v>16</v>
      </c>
      <c r="O18" s="24" t="s">
        <v>78</v>
      </c>
    </row>
    <row r="19" spans="1:15" ht="49.5" customHeight="1">
      <c r="A19" s="12" t="s">
        <v>56</v>
      </c>
      <c r="B19" s="4" t="s">
        <v>50</v>
      </c>
      <c r="C19" s="4" t="s">
        <v>18</v>
      </c>
      <c r="D19" s="4" t="s">
        <v>23</v>
      </c>
      <c r="E19" s="4" t="s">
        <v>63</v>
      </c>
      <c r="F19" s="4" t="s">
        <v>66</v>
      </c>
      <c r="G19" s="15">
        <v>0</v>
      </c>
      <c r="H19" s="15">
        <v>0</v>
      </c>
      <c r="I19" s="15">
        <v>3390</v>
      </c>
      <c r="J19" s="15">
        <v>0</v>
      </c>
      <c r="K19" s="15">
        <f t="shared" si="3"/>
        <v>3390</v>
      </c>
      <c r="L19" s="15">
        <f t="shared" si="4"/>
        <v>199.41176470588235</v>
      </c>
      <c r="M19" s="4">
        <v>18</v>
      </c>
      <c r="N19" s="4">
        <v>17</v>
      </c>
      <c r="O19" s="24" t="s">
        <v>79</v>
      </c>
    </row>
    <row r="20" spans="1:15" ht="49.5" customHeight="1">
      <c r="A20" s="12" t="s">
        <v>56</v>
      </c>
      <c r="B20" s="4" t="s">
        <v>51</v>
      </c>
      <c r="C20" s="4" t="s">
        <v>18</v>
      </c>
      <c r="D20" s="4" t="s">
        <v>23</v>
      </c>
      <c r="E20" s="4" t="s">
        <v>64</v>
      </c>
      <c r="F20" s="4" t="s">
        <v>66</v>
      </c>
      <c r="G20" s="15">
        <v>0</v>
      </c>
      <c r="H20" s="15">
        <v>0</v>
      </c>
      <c r="I20" s="15">
        <v>14700</v>
      </c>
      <c r="J20" s="15">
        <v>769.5</v>
      </c>
      <c r="K20" s="15">
        <f t="shared" si="3"/>
        <v>15469.5</v>
      </c>
      <c r="L20" s="15">
        <f t="shared" si="4"/>
        <v>909.97058823529414</v>
      </c>
      <c r="M20" s="4">
        <v>18</v>
      </c>
      <c r="N20" s="4">
        <v>17</v>
      </c>
      <c r="O20" s="24" t="s">
        <v>80</v>
      </c>
    </row>
    <row r="21" spans="1:15" ht="49.5" customHeight="1">
      <c r="A21" s="12" t="s">
        <v>56</v>
      </c>
      <c r="B21" s="4" t="s">
        <v>52</v>
      </c>
      <c r="C21" s="4" t="s">
        <v>14</v>
      </c>
      <c r="D21" s="4" t="s">
        <v>57</v>
      </c>
      <c r="E21" s="4" t="s">
        <v>15</v>
      </c>
      <c r="F21" s="4" t="s">
        <v>16</v>
      </c>
      <c r="G21" s="15">
        <v>2190</v>
      </c>
      <c r="H21" s="15">
        <f>1730*2</f>
        <v>3460</v>
      </c>
      <c r="I21" s="15">
        <f>2*3390</f>
        <v>6780</v>
      </c>
      <c r="J21" s="15">
        <v>0</v>
      </c>
      <c r="K21" s="15">
        <f t="shared" si="3"/>
        <v>12430</v>
      </c>
      <c r="L21" s="15">
        <f t="shared" si="4"/>
        <v>6215</v>
      </c>
      <c r="M21" s="4">
        <v>16</v>
      </c>
      <c r="N21" s="4">
        <v>2</v>
      </c>
      <c r="O21" s="24" t="s">
        <v>81</v>
      </c>
    </row>
    <row r="22" spans="1:15" ht="49.5" customHeight="1">
      <c r="A22" s="12" t="s">
        <v>56</v>
      </c>
      <c r="B22" s="4" t="s">
        <v>53</v>
      </c>
      <c r="C22" s="4" t="s">
        <v>14</v>
      </c>
      <c r="D22" s="4" t="s">
        <v>58</v>
      </c>
      <c r="E22" s="4" t="s">
        <v>15</v>
      </c>
      <c r="F22" s="4" t="s">
        <v>20</v>
      </c>
      <c r="G22" s="15">
        <v>5364</v>
      </c>
      <c r="H22" s="15">
        <f>4*2076</f>
        <v>8304</v>
      </c>
      <c r="I22" s="15">
        <v>0</v>
      </c>
      <c r="J22" s="15">
        <v>0</v>
      </c>
      <c r="K22" s="15">
        <f t="shared" si="3"/>
        <v>13668</v>
      </c>
      <c r="L22" s="15">
        <f t="shared" si="4"/>
        <v>3417</v>
      </c>
      <c r="M22" s="4">
        <v>16</v>
      </c>
      <c r="N22" s="4">
        <v>4</v>
      </c>
      <c r="O22" s="24" t="s">
        <v>82</v>
      </c>
    </row>
    <row r="23" spans="1:15" ht="49.5" customHeight="1">
      <c r="A23" s="12" t="s">
        <v>56</v>
      </c>
      <c r="B23" s="4" t="s">
        <v>54</v>
      </c>
      <c r="C23" s="4" t="s">
        <v>14</v>
      </c>
      <c r="D23" s="4" t="s">
        <v>59</v>
      </c>
      <c r="E23" s="4" t="s">
        <v>15</v>
      </c>
      <c r="F23" s="4" t="s">
        <v>33</v>
      </c>
      <c r="G23" s="15">
        <v>0</v>
      </c>
      <c r="H23" s="15">
        <v>0</v>
      </c>
      <c r="I23" s="15">
        <f>5129.88+1832.1+1540</f>
        <v>8501.98</v>
      </c>
      <c r="J23" s="15">
        <v>0</v>
      </c>
      <c r="K23" s="15">
        <f t="shared" si="3"/>
        <v>8501.98</v>
      </c>
      <c r="L23" s="15">
        <f t="shared" si="4"/>
        <v>708.49833333333333</v>
      </c>
      <c r="M23" s="4"/>
      <c r="N23" s="4">
        <v>12</v>
      </c>
      <c r="O23" s="24" t="s">
        <v>83</v>
      </c>
    </row>
    <row r="24" spans="1:15" ht="49.5" customHeight="1">
      <c r="A24" s="12" t="s">
        <v>56</v>
      </c>
      <c r="B24" s="4" t="s">
        <v>55</v>
      </c>
      <c r="C24" s="4" t="s">
        <v>14</v>
      </c>
      <c r="D24" s="4" t="s">
        <v>60</v>
      </c>
      <c r="E24" s="4" t="s">
        <v>15</v>
      </c>
      <c r="F24" s="4" t="s">
        <v>33</v>
      </c>
      <c r="G24" s="15">
        <v>0</v>
      </c>
      <c r="H24" s="15">
        <v>0</v>
      </c>
      <c r="I24" s="15">
        <v>6375</v>
      </c>
      <c r="J24" s="15">
        <v>0</v>
      </c>
      <c r="K24" s="15">
        <f t="shared" si="3"/>
        <v>6375</v>
      </c>
      <c r="L24" s="15">
        <f t="shared" si="4"/>
        <v>3187.5</v>
      </c>
      <c r="M24" s="4">
        <v>16</v>
      </c>
      <c r="N24" s="4">
        <v>2</v>
      </c>
      <c r="O24" s="24" t="s">
        <v>84</v>
      </c>
    </row>
    <row r="25" spans="1:15">
      <c r="A25" s="17" t="s">
        <v>8</v>
      </c>
      <c r="B25" s="18"/>
      <c r="C25" s="18"/>
      <c r="D25" s="18"/>
      <c r="E25" s="18"/>
      <c r="F25" s="18"/>
      <c r="G25" s="10">
        <f>SUM(G5:G24)</f>
        <v>17115.47</v>
      </c>
      <c r="H25" s="10">
        <f t="shared" ref="H25:O25" si="5">SUM(H5:H24)</f>
        <v>26296</v>
      </c>
      <c r="I25" s="10">
        <f>SUM(I5:I24)</f>
        <v>62344.380000000005</v>
      </c>
      <c r="J25" s="10">
        <f t="shared" si="5"/>
        <v>1385.1</v>
      </c>
      <c r="K25" s="10">
        <f t="shared" si="5"/>
        <v>107140.95</v>
      </c>
      <c r="L25" s="10">
        <f t="shared" si="5"/>
        <v>38570.842352941181</v>
      </c>
      <c r="M25" s="10">
        <f t="shared" si="5"/>
        <v>291</v>
      </c>
      <c r="N25" s="10">
        <f t="shared" si="5"/>
        <v>222</v>
      </c>
      <c r="O25" s="10"/>
    </row>
    <row r="26" spans="1:15">
      <c r="A26" s="19" t="s">
        <v>32</v>
      </c>
      <c r="B26" s="19"/>
      <c r="C26" s="19"/>
      <c r="D26" s="19"/>
      <c r="E26" s="19"/>
      <c r="F26" s="19"/>
      <c r="G26" s="19"/>
      <c r="H26" s="19"/>
      <c r="I26" s="19"/>
      <c r="J26" s="19"/>
      <c r="K26" s="19"/>
      <c r="L26" s="19"/>
      <c r="M26" s="19"/>
      <c r="N26" s="19"/>
    </row>
    <row r="27" spans="1:15">
      <c r="A27" s="14"/>
    </row>
    <row r="28" spans="1:15">
      <c r="A28" s="14"/>
    </row>
    <row r="29" spans="1:15">
      <c r="A29" s="14"/>
    </row>
    <row r="30" spans="1:15">
      <c r="A30" s="14"/>
    </row>
  </sheetData>
  <autoFilter ref="A2:F26"/>
  <mergeCells count="15">
    <mergeCell ref="O2:O3"/>
    <mergeCell ref="A1:O1"/>
    <mergeCell ref="A25:F25"/>
    <mergeCell ref="A26:N26"/>
    <mergeCell ref="A2:A3"/>
    <mergeCell ref="B2:B3"/>
    <mergeCell ref="C2:C3"/>
    <mergeCell ref="D2:D3"/>
    <mergeCell ref="E2:E3"/>
    <mergeCell ref="F2:F3"/>
    <mergeCell ref="G2:J2"/>
    <mergeCell ref="K2:K3"/>
    <mergeCell ref="L2:L3"/>
    <mergeCell ref="M2:M3"/>
    <mergeCell ref="N2:N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Capacitação Público Interno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2019-05-10T20:00:08Z</dcterms:modified>
</cp:coreProperties>
</file>