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360" yWindow="45" windowWidth="10515" windowHeight="490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M30" i="1" l="1"/>
  <c r="M38" i="1"/>
  <c r="B38" i="1"/>
  <c r="C30" i="1"/>
  <c r="D30" i="1"/>
  <c r="E30" i="1"/>
  <c r="F30" i="1"/>
  <c r="G30" i="1"/>
  <c r="H30" i="1"/>
  <c r="I30" i="1"/>
  <c r="J30" i="1"/>
  <c r="K30" i="1"/>
  <c r="L30" i="1"/>
  <c r="B30" i="1"/>
  <c r="C22" i="1"/>
  <c r="D22" i="1"/>
  <c r="E22" i="1"/>
  <c r="F22" i="1"/>
  <c r="G22" i="1"/>
  <c r="H22" i="1"/>
  <c r="I22" i="1"/>
  <c r="J22" i="1"/>
  <c r="K22" i="1"/>
  <c r="L22" i="1"/>
  <c r="B22" i="1"/>
  <c r="M22" i="1" l="1"/>
  <c r="J32" i="1"/>
  <c r="J15" i="1"/>
  <c r="M37" i="1" l="1"/>
  <c r="M36" i="1"/>
  <c r="M35" i="1"/>
  <c r="M34" i="1"/>
  <c r="M33" i="1"/>
  <c r="M21" i="1"/>
  <c r="M20" i="1"/>
  <c r="M19" i="1"/>
  <c r="M18" i="1"/>
  <c r="M17" i="1"/>
  <c r="M16" i="1"/>
  <c r="M14" i="1"/>
  <c r="M13" i="1"/>
  <c r="M6" i="1"/>
  <c r="M7" i="1"/>
  <c r="M8" i="1"/>
  <c r="M9" i="1"/>
  <c r="M10" i="1"/>
  <c r="M11" i="1"/>
  <c r="M5" i="1"/>
  <c r="L15" i="1" l="1"/>
  <c r="L32" i="1"/>
  <c r="L12" i="1" l="1"/>
  <c r="L4" i="1"/>
  <c r="L38" i="1" s="1"/>
  <c r="K32" i="1" l="1"/>
  <c r="K15" i="1"/>
  <c r="K12" i="1"/>
  <c r="K4" i="1"/>
  <c r="K38" i="1" l="1"/>
  <c r="J12" i="1"/>
  <c r="J4" i="1"/>
  <c r="J38" i="1" s="1"/>
  <c r="I32" i="1" l="1"/>
  <c r="I15" i="1"/>
  <c r="I12" i="1"/>
  <c r="I4" i="1"/>
  <c r="I38" i="1" l="1"/>
  <c r="H32" i="1"/>
  <c r="H15" i="1"/>
  <c r="H12" i="1"/>
  <c r="H4" i="1"/>
  <c r="H38" i="1" l="1"/>
  <c r="G32" i="1"/>
  <c r="G15" i="1"/>
  <c r="G12" i="1"/>
  <c r="G4" i="1"/>
  <c r="G38" i="1" l="1"/>
  <c r="F32" i="1"/>
  <c r="F15" i="1"/>
  <c r="F12" i="1"/>
  <c r="F4" i="1"/>
  <c r="F38" i="1" l="1"/>
  <c r="E32" i="1"/>
  <c r="E15" i="1"/>
  <c r="E12" i="1"/>
  <c r="E4" i="1"/>
  <c r="E38" i="1" l="1"/>
  <c r="D32" i="1"/>
  <c r="D15" i="1"/>
  <c r="D12" i="1"/>
  <c r="D4" i="1"/>
  <c r="C32" i="1"/>
  <c r="C15" i="1"/>
  <c r="C12" i="1"/>
  <c r="C4" i="1"/>
  <c r="B32" i="1"/>
  <c r="B15" i="1"/>
  <c r="B12" i="1"/>
  <c r="B4" i="1"/>
  <c r="C38" i="1" l="1"/>
  <c r="D38" i="1"/>
  <c r="M12" i="1"/>
  <c r="M4" i="1"/>
  <c r="M32" i="1"/>
  <c r="M15" i="1"/>
  <c r="N22" i="1" l="1"/>
  <c r="N38" i="1" l="1"/>
  <c r="N12" i="1"/>
  <c r="N32" i="1"/>
  <c r="N30" i="1"/>
  <c r="N15" i="1"/>
  <c r="N4" i="1"/>
</calcChain>
</file>

<file path=xl/sharedStrings.xml><?xml version="1.0" encoding="utf-8"?>
<sst xmlns="http://schemas.openxmlformats.org/spreadsheetml/2006/main" count="51" uniqueCount="51">
  <si>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</si>
  <si>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</si>
  <si>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</si>
  <si>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</si>
  <si>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</si>
  <si>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</si>
  <si>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</si>
  <si>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</si>
  <si>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</si>
  <si>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</si>
  <si>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</si>
  <si>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</si>
  <si>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</si>
  <si>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</si>
  <si>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</si>
  <si>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</si>
  <si>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</si>
  <si>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</si>
  <si>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</si>
  <si>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</si>
  <si>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</si>
  <si>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</si>
  <si>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</si>
  <si>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</si>
  <si>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</si>
  <si>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</si>
  <si>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</si>
  <si>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</si>
  <si>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</si>
  <si>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</si>
  <si>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</si>
  <si>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</si>
  <si>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</si>
  <si>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</si>
  <si>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</si>
  <si>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</si>
  <si>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</si>
  <si>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</si>
  <si>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</si>
  <si>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DADOS DO ACERVO</t>
  </si>
  <si>
    <t>Obras (Livros, Trabalhos acadêmicos etc.) - Títulos</t>
  </si>
  <si>
    <t>Obras (Livros, Trabalhos acadêmicos etc.) - Exemplares</t>
  </si>
  <si>
    <t>Periódicos (Revistas, jornais etc.) - Títulos</t>
  </si>
  <si>
    <t>Periódicos (Revistas, jornais etc.) - Exemplares</t>
  </si>
  <si>
    <t>Analíticas de Obras (Capítulos) e Periódicos (Artigos)</t>
  </si>
  <si>
    <t>Produção intelectual dos Membros e Servidores</t>
  </si>
  <si>
    <t>Legislação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</si>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</sst>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800000"/>
      </left>
      <right style="thin">
        <color rgb="FF800000"/>
      </right>
      <top/>
      <bottom style="thin">
        <color rgb="FF800000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rgb="FFC00000"/>
      </left>
      <right style="dashed">
        <color theme="0" tint="-0.14996795556505021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 style="dashed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164" fontId="8" fillId="6" borderId="3" xfId="1" applyNumberFormat="1" applyFont="1" applyFill="1" applyBorder="1" applyAlignment="1">
      <alignment horizontal="right" indent="1"/>
    </xf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164" fontId="0" fillId="0" borderId="0" xfId="0" applyNumberFormat="1"/>
    <xf numFmtId="0" fontId="6" fillId="0" borderId="0" xfId="0" applyFont="1" applyFill="1" applyBorder="1" applyAlignment="1">
      <alignment horizontal="center" wrapText="1"/>
    </xf>
    <xf numFmtId="2" fontId="6" fillId="6" borderId="13" xfId="0" applyNumberFormat="1" applyFont="1" applyFill="1" applyBorder="1" applyAlignment="1">
      <alignment horizontal="right" wrapText="1" indent="1"/>
    </xf>
    <xf numFmtId="2" fontId="6" fillId="6" borderId="0" xfId="0" applyNumberFormat="1" applyFont="1" applyFill="1" applyBorder="1" applyAlignment="1">
      <alignment horizontal="right" wrapText="1" indent="1"/>
    </xf>
    <xf numFmtId="0" fontId="7" fillId="2" borderId="15" xfId="0" applyFont="1" applyFill="1" applyBorder="1" applyAlignment="1">
      <alignment horizontal="right" wrapText="1" indent="1"/>
    </xf>
    <xf numFmtId="164" fontId="2" fillId="2" borderId="16" xfId="1" applyNumberFormat="1" applyFont="1" applyFill="1" applyBorder="1" applyAlignment="1">
      <alignment horizontal="right" indent="1"/>
    </xf>
    <xf numFmtId="164" fontId="6" fillId="6" borderId="14" xfId="1" applyNumberFormat="1" applyFont="1" applyFill="1" applyBorder="1" applyAlignment="1">
      <alignment horizontal="right" wrapText="1" indent="1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wrapText="1"/>
    </xf>
    <xf numFmtId="0" fontId="9" fillId="7" borderId="10" xfId="0" applyFont="1" applyFill="1" applyBorder="1" applyAlignment="1">
      <alignment wrapText="1"/>
    </xf>
    <xf numFmtId="164" fontId="8" fillId="6" borderId="18" xfId="1" applyNumberFormat="1" applyFont="1" applyFill="1" applyBorder="1" applyAlignment="1">
      <alignment horizontal="right" indent="1"/>
    </xf>
    <xf numFmtId="0" fontId="9" fillId="7" borderId="10" xfId="0" applyFont="1" applyFill="1" applyBorder="1"/>
    <xf numFmtId="0" fontId="6" fillId="6" borderId="19" xfId="0" applyFont="1" applyFill="1" applyBorder="1" applyAlignment="1">
      <alignment horizontal="right" wrapText="1" indent="1"/>
    </xf>
    <xf numFmtId="0" fontId="8" fillId="7" borderId="20" xfId="0" applyFont="1" applyFill="1" applyBorder="1" applyAlignment="1">
      <alignment wrapText="1"/>
    </xf>
    <xf numFmtId="2" fontId="6" fillId="6" borderId="20" xfId="0" applyNumberFormat="1" applyFont="1" applyFill="1" applyBorder="1" applyAlignment="1">
      <alignment horizontal="right" wrapText="1" indent="1"/>
    </xf>
    <xf numFmtId="0" fontId="9" fillId="7" borderId="20" xfId="0" applyFont="1" applyFill="1" applyBorder="1"/>
    <xf numFmtId="0" fontId="8" fillId="7" borderId="20" xfId="0" applyFont="1" applyFill="1" applyBorder="1" applyAlignment="1"/>
    <xf numFmtId="0" fontId="6" fillId="6" borderId="22" xfId="0" applyFont="1" applyFill="1" applyBorder="1" applyAlignment="1">
      <alignment horizontal="right" wrapText="1" indent="1"/>
    </xf>
    <xf numFmtId="164" fontId="8" fillId="6" borderId="21" xfId="1" applyNumberFormat="1" applyFont="1" applyFill="1" applyBorder="1" applyAlignment="1">
      <alignment horizontal="right" indent="1"/>
    </xf>
    <xf numFmtId="0" fontId="9" fillId="2" borderId="22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vertical="top" wrapText="1"/>
    </xf>
    <xf numFmtId="3" fontId="9" fillId="2" borderId="22" xfId="0" applyNumberFormat="1" applyFont="1" applyFill="1" applyBorder="1" applyAlignment="1">
      <alignment horizontal="center" wrapText="1"/>
    </xf>
    <xf numFmtId="164" fontId="8" fillId="2" borderId="21" xfId="1" applyNumberFormat="1" applyFont="1" applyFill="1" applyBorder="1" applyAlignment="1">
      <alignment horizontal="right" indent="1"/>
    </xf>
    <xf numFmtId="0" fontId="9" fillId="2" borderId="22" xfId="0" applyFont="1" applyFill="1" applyBorder="1" applyAlignment="1">
      <alignment horizontal="center"/>
    </xf>
    <xf numFmtId="0" fontId="9" fillId="2" borderId="21" xfId="0" applyFont="1" applyFill="1" applyBorder="1"/>
    <xf numFmtId="0" fontId="6" fillId="6" borderId="23" xfId="0" applyFont="1" applyFill="1" applyBorder="1" applyAlignment="1">
      <alignment horizontal="right" wrapText="1" indent="1"/>
    </xf>
    <xf numFmtId="0" fontId="6" fillId="6" borderId="24" xfId="0" applyFont="1" applyFill="1" applyBorder="1" applyAlignment="1">
      <alignment horizontal="right" wrapText="1" indent="1"/>
    </xf>
    <xf numFmtId="0" fontId="9" fillId="7" borderId="17" xfId="0" applyFont="1" applyFill="1" applyBorder="1" applyAlignment="1">
      <alignment wrapText="1"/>
    </xf>
    <xf numFmtId="0" fontId="8" fillId="7" borderId="25" xfId="0" applyFont="1" applyFill="1" applyBorder="1" applyAlignment="1">
      <alignment wrapText="1"/>
    </xf>
    <xf numFmtId="0" fontId="9" fillId="7" borderId="25" xfId="0" applyFont="1" applyFill="1" applyBorder="1" applyAlignment="1">
      <alignment wrapText="1"/>
    </xf>
    <xf numFmtId="0" fontId="8" fillId="7" borderId="25" xfId="0" applyFont="1" applyFill="1" applyBorder="1" applyAlignment="1"/>
    <xf numFmtId="0" fontId="6" fillId="0" borderId="17" xfId="0" applyFont="1" applyFill="1" applyBorder="1" applyAlignment="1">
      <alignment wrapText="1"/>
    </xf>
    <xf numFmtId="0" fontId="9" fillId="2" borderId="17" xfId="0" applyFont="1" applyFill="1" applyBorder="1" applyAlignment="1">
      <alignment horizontal="right" wrapText="1" indent="1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-fEV  / 2019</a:t>
            </a:r>
          </a:p>
        </c:rich>
      </c:tx>
      <c:layout>
        <c:manualLayout>
          <c:xMode val="edge"/>
          <c:yMode val="edge"/>
          <c:x val="0.23572828819248323"/>
          <c:y val="3.6656458660724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2433-46A5-9F13-6F7E1E4036C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2433-46A5-9F13-6F7E1E4036C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2433-46A5-9F13-6F7E1E4036C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2433-46A5-9F13-6F7E1E4036C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(Plan1!$A$4,Plan1!$A$12,Plan1!$A$15,Plan1!$A$22)</c:f>
              <c:strCache>
                <c:ptCount val="4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DADOS DO ACERVO</c:v>
                </c:pt>
              </c:strCache>
            </c:strRef>
          </c:cat>
          <c:val>
            <c:numRef>
              <c:f>(Plan1!$M$4,Plan1!$M$12,Plan1!$M$15,Plan1!$M$22)</c:f>
              <c:numCache>
                <c:formatCode>_-* #,##0_-;\-* #,##0_-;_-* "-"??_-;_-@_-</c:formatCode>
                <c:ptCount val="4"/>
                <c:pt idx="0">
                  <c:v>1091</c:v>
                </c:pt>
                <c:pt idx="1">
                  <c:v>421</c:v>
                </c:pt>
                <c:pt idx="2">
                  <c:v>362</c:v>
                </c:pt>
                <c:pt idx="3">
                  <c:v>52464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433-46A5-9F13-6F7E1E4036C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7268321055E-2"/>
          <c:y val="0.89044678109324416"/>
          <c:w val="0.8999998546335789"/>
          <c:h val="5.2209870164765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E7EAC8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2254249</xdr:colOff>
      <xdr:row>41</xdr:row>
      <xdr:rowOff>30690</xdr:rowOff>
    </xdr:from>
    <xdr:to>
      <xdr:col>7</xdr:col>
      <xdr:colOff>63500</xdr:colOff>
      <xdr:row>61</xdr:row>
      <xdr:rowOff>31751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5" zoomScale="90" zoomScaleNormal="90" workbookViewId="0">
      <selection activeCell="L47" sqref="L47"/>
    </sheetView>
  </sheetViews>
  <sheetFormatPr defaultRowHeight="15" x14ac:dyDescent="0.25"/>
  <cols>
    <col min="1" max="1" width="73.140625" customWidth="1"/>
    <col min="2" max="2" width="9.7109375" bestFit="1" customWidth="1"/>
    <col min="3" max="12" width="8.5703125" bestFit="1" customWidth="1"/>
    <col min="13" max="13" width="11" customWidth="1"/>
    <col min="14" max="14" width="9" customWidth="1"/>
  </cols>
  <sheetData>
    <row r="1" spans="1:14" ht="30" customHeight="1" thickBot="1" x14ac:dyDescent="0.3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2.5" customHeight="1" thickBot="1" x14ac:dyDescent="0.3">
      <c r="A2" s="20" t="s">
        <v>0</v>
      </c>
      <c r="B2" s="22">
        <v>2019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1.75" customHeight="1" thickBot="1" x14ac:dyDescent="0.3">
      <c r="A3" s="21"/>
      <c r="B3" s="9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2" t="s">
        <v>14</v>
      </c>
      <c r="N3" s="2" t="s">
        <v>30</v>
      </c>
    </row>
    <row r="4" spans="1:14" ht="15.75" x14ac:dyDescent="0.25">
      <c r="A4" s="4" t="s">
        <v>15</v>
      </c>
      <c r="B4" s="7">
        <f>SUM(B5:B11)</f>
        <v>1091</v>
      </c>
      <c r="C4" s="7">
        <f>SUM(C5:C11)</f>
        <v>0</v>
      </c>
      <c r="D4" s="7">
        <f>SUM(D5:D11)</f>
        <v>0</v>
      </c>
      <c r="E4" s="7">
        <f>SUM(E5:E11)</f>
        <v>0</v>
      </c>
      <c r="F4" s="7">
        <f>SUM(F5:F11)</f>
        <v>0</v>
      </c>
      <c r="G4" s="7">
        <f>SUM(G5:G11)</f>
        <v>0</v>
      </c>
      <c r="H4" s="7">
        <f>SUM(H5:H11)</f>
        <v>0</v>
      </c>
      <c r="I4" s="7">
        <f>SUM(I5:I11)</f>
        <v>0</v>
      </c>
      <c r="J4" s="7">
        <f>SUM(J5:J11)</f>
        <v>0</v>
      </c>
      <c r="K4" s="7">
        <f>SUM(K5:K11)</f>
        <v>0</v>
      </c>
      <c r="L4" s="7">
        <f>SUM(L5:L11)</f>
        <v>0</v>
      </c>
      <c r="M4" s="6">
        <f>SUM(B4:L4)</f>
        <v>1091</v>
      </c>
      <c r="N4" s="13">
        <f>(M4/M$38)*100</f>
        <v>1.9938229865311865</v>
      </c>
    </row>
    <row r="5" spans="1:14" ht="15.75" x14ac:dyDescent="0.25">
      <c r="A5" s="25" t="s">
        <v>20</v>
      </c>
      <c r="B5" s="49">
        <v>173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">
        <f>SUM(B5:L5)</f>
        <v>173</v>
      </c>
    </row>
    <row r="6" spans="1:14" ht="15.75" x14ac:dyDescent="0.25">
      <c r="A6" s="25" t="s">
        <v>31</v>
      </c>
      <c r="B6" s="49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">
        <f t="shared" ref="M6:M37" si="0">SUM(B6:L6)</f>
        <v>30</v>
      </c>
    </row>
    <row r="7" spans="1:14" ht="15.75" x14ac:dyDescent="0.25">
      <c r="A7" s="26" t="s">
        <v>16</v>
      </c>
      <c r="B7" s="49">
        <v>27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">
        <f t="shared" si="0"/>
        <v>27</v>
      </c>
    </row>
    <row r="8" spans="1:14" ht="15.75" x14ac:dyDescent="0.25">
      <c r="A8" s="26" t="s">
        <v>17</v>
      </c>
      <c r="B8" s="49">
        <v>17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">
        <f t="shared" si="0"/>
        <v>17</v>
      </c>
    </row>
    <row r="9" spans="1:14" ht="15.75" x14ac:dyDescent="0.25">
      <c r="A9" s="26" t="s">
        <v>32</v>
      </c>
      <c r="B9" s="49">
        <v>421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">
        <f t="shared" si="0"/>
        <v>421</v>
      </c>
    </row>
    <row r="10" spans="1:14" ht="15.75" x14ac:dyDescent="0.25">
      <c r="A10" s="26" t="s">
        <v>18</v>
      </c>
      <c r="B10" s="49">
        <v>393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">
        <f t="shared" si="0"/>
        <v>393</v>
      </c>
    </row>
    <row r="11" spans="1:14" ht="16.5" thickBot="1" x14ac:dyDescent="0.3">
      <c r="A11" s="26" t="s">
        <v>19</v>
      </c>
      <c r="B11" s="49">
        <v>30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">
        <f t="shared" si="0"/>
        <v>30</v>
      </c>
    </row>
    <row r="12" spans="1:14" ht="15.75" x14ac:dyDescent="0.25">
      <c r="A12" s="5" t="s">
        <v>21</v>
      </c>
      <c r="B12" s="8">
        <f>SUM(B13:B14)</f>
        <v>421</v>
      </c>
      <c r="C12" s="8">
        <f>SUM(C13:C14)</f>
        <v>0</v>
      </c>
      <c r="D12" s="8">
        <f>SUM(D13:D14)</f>
        <v>0</v>
      </c>
      <c r="E12" s="8">
        <f>SUM(E13:E14)</f>
        <v>0</v>
      </c>
      <c r="F12" s="8">
        <f>SUM(F13:F14)</f>
        <v>0</v>
      </c>
      <c r="G12" s="8">
        <f>SUM(G13:G14)</f>
        <v>0</v>
      </c>
      <c r="H12" s="8">
        <f>SUM(H13:H14)</f>
        <v>0</v>
      </c>
      <c r="I12" s="8">
        <f>SUM(I13:I14)</f>
        <v>0</v>
      </c>
      <c r="J12" s="8">
        <f>SUM(J13:J14)</f>
        <v>0</v>
      </c>
      <c r="K12" s="8">
        <f>SUM(K13:K14)</f>
        <v>0</v>
      </c>
      <c r="L12" s="8">
        <f>SUM(L13:L14)</f>
        <v>0</v>
      </c>
      <c r="M12" s="6">
        <f t="shared" ref="M12:M32" si="1">SUM(B12:L12)</f>
        <v>421</v>
      </c>
      <c r="N12" s="13">
        <f>(M12/M$38)*100</f>
        <v>0.76938540543504086</v>
      </c>
    </row>
    <row r="13" spans="1:14" ht="15.75" x14ac:dyDescent="0.25">
      <c r="A13" s="26" t="s">
        <v>33</v>
      </c>
      <c r="B13" s="49">
        <v>416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">
        <f t="shared" si="0"/>
        <v>416</v>
      </c>
    </row>
    <row r="14" spans="1:14" ht="16.5" thickBot="1" x14ac:dyDescent="0.3">
      <c r="A14" s="26" t="s">
        <v>34</v>
      </c>
      <c r="B14" s="49">
        <v>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">
        <f t="shared" si="0"/>
        <v>5</v>
      </c>
    </row>
    <row r="15" spans="1:14" ht="15.75" x14ac:dyDescent="0.25">
      <c r="A15" s="5" t="s">
        <v>22</v>
      </c>
      <c r="B15" s="8">
        <f>SUM(B16:B21)</f>
        <v>362</v>
      </c>
      <c r="C15" s="8">
        <f>SUM(C16:C21)</f>
        <v>0</v>
      </c>
      <c r="D15" s="8">
        <f>SUM(D16:D21)</f>
        <v>0</v>
      </c>
      <c r="E15" s="8">
        <f>SUM(E16:E21)</f>
        <v>0</v>
      </c>
      <c r="F15" s="8">
        <f>SUM(F16:F21)</f>
        <v>0</v>
      </c>
      <c r="G15" s="8">
        <f>SUM(G16:G21)</f>
        <v>0</v>
      </c>
      <c r="H15" s="8">
        <f>SUM(H16:H21)</f>
        <v>0</v>
      </c>
      <c r="I15" s="8">
        <f>SUM(I16:I21)</f>
        <v>0</v>
      </c>
      <c r="J15" s="8">
        <f>SUM(J16:J21)</f>
        <v>0</v>
      </c>
      <c r="K15" s="8">
        <f>SUM(K16:K21)</f>
        <v>0</v>
      </c>
      <c r="L15" s="8">
        <f>SUM(L16:L21)</f>
        <v>0</v>
      </c>
      <c r="M15" s="6">
        <f t="shared" si="1"/>
        <v>362</v>
      </c>
      <c r="N15" s="13">
        <f>(M15/M$38)*100</f>
        <v>0.6615617975474698</v>
      </c>
    </row>
    <row r="16" spans="1:14" ht="15.75" x14ac:dyDescent="0.25">
      <c r="A16" s="26" t="s">
        <v>23</v>
      </c>
      <c r="B16" s="49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">
        <f t="shared" si="0"/>
        <v>25</v>
      </c>
    </row>
    <row r="17" spans="1:14" ht="15.75" x14ac:dyDescent="0.25">
      <c r="A17" s="26" t="s">
        <v>35</v>
      </c>
      <c r="B17" s="49">
        <v>18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">
        <f t="shared" si="0"/>
        <v>18</v>
      </c>
    </row>
    <row r="18" spans="1:14" ht="15.75" customHeight="1" x14ac:dyDescent="0.25">
      <c r="A18" s="26" t="s">
        <v>36</v>
      </c>
      <c r="B18" s="49">
        <v>76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">
        <f t="shared" si="0"/>
        <v>76</v>
      </c>
    </row>
    <row r="19" spans="1:14" ht="15.75" x14ac:dyDescent="0.25">
      <c r="A19" s="26" t="s">
        <v>24</v>
      </c>
      <c r="B19" s="49">
        <v>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">
        <f t="shared" si="0"/>
        <v>0</v>
      </c>
    </row>
    <row r="20" spans="1:14" ht="15.75" x14ac:dyDescent="0.25">
      <c r="A20" s="26" t="s">
        <v>37</v>
      </c>
      <c r="B20" s="49">
        <v>93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">
        <f t="shared" si="0"/>
        <v>93</v>
      </c>
    </row>
    <row r="21" spans="1:14" ht="15.75" x14ac:dyDescent="0.25">
      <c r="A21" s="44" t="s">
        <v>38</v>
      </c>
      <c r="B21" s="49">
        <v>150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>
        <f t="shared" si="0"/>
        <v>150</v>
      </c>
    </row>
    <row r="22" spans="1:14" s="30" customFormat="1" ht="15.75" x14ac:dyDescent="0.25">
      <c r="A22" s="45" t="s">
        <v>39</v>
      </c>
      <c r="B22" s="42">
        <f>SUM(B23:B29)</f>
        <v>52464</v>
      </c>
      <c r="C22" s="34">
        <f t="shared" ref="C22:L22" si="2">SUM(C23:C29)</f>
        <v>0</v>
      </c>
      <c r="D22" s="34">
        <f t="shared" si="2"/>
        <v>0</v>
      </c>
      <c r="E22" s="34">
        <f t="shared" si="2"/>
        <v>0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4">
        <f t="shared" si="2"/>
        <v>0</v>
      </c>
      <c r="K22" s="34">
        <f t="shared" si="2"/>
        <v>0</v>
      </c>
      <c r="L22" s="34">
        <f t="shared" si="2"/>
        <v>0</v>
      </c>
      <c r="M22" s="35">
        <f>SUM(B22:L22)</f>
        <v>52464</v>
      </c>
      <c r="N22" s="31">
        <f>(M22/M$38)*100</f>
        <v>95.878945156161478</v>
      </c>
    </row>
    <row r="23" spans="1:14" s="32" customFormat="1" ht="15.75" x14ac:dyDescent="0.25">
      <c r="A23" s="46" t="s">
        <v>40</v>
      </c>
      <c r="B23" s="49">
        <v>6171</v>
      </c>
      <c r="C23" s="37"/>
      <c r="D23" s="38"/>
      <c r="E23" s="36"/>
      <c r="F23" s="36"/>
      <c r="G23" s="36"/>
      <c r="H23" s="36"/>
      <c r="I23" s="36"/>
      <c r="J23" s="36"/>
      <c r="K23" s="36"/>
      <c r="L23" s="36"/>
      <c r="M23" s="39"/>
    </row>
    <row r="24" spans="1:14" s="32" customFormat="1" ht="15.75" x14ac:dyDescent="0.25">
      <c r="A24" s="46" t="s">
        <v>41</v>
      </c>
      <c r="B24" s="49">
        <v>7602</v>
      </c>
      <c r="C24" s="37"/>
      <c r="D24" s="38"/>
      <c r="E24" s="36"/>
      <c r="F24" s="36"/>
      <c r="G24" s="36"/>
      <c r="H24" s="36"/>
      <c r="I24" s="36"/>
      <c r="J24" s="36"/>
      <c r="K24" s="36"/>
      <c r="L24" s="36"/>
      <c r="M24" s="39"/>
    </row>
    <row r="25" spans="1:14" s="32" customFormat="1" ht="15.75" x14ac:dyDescent="0.25">
      <c r="A25" s="46" t="s">
        <v>42</v>
      </c>
      <c r="B25" s="49">
        <v>203</v>
      </c>
      <c r="C25" s="37"/>
      <c r="D25" s="38"/>
      <c r="E25" s="36"/>
      <c r="F25" s="36"/>
      <c r="G25" s="36"/>
      <c r="H25" s="36"/>
      <c r="I25" s="36"/>
      <c r="J25" s="36"/>
      <c r="K25" s="36"/>
      <c r="L25" s="36"/>
      <c r="M25" s="39"/>
    </row>
    <row r="26" spans="1:14" s="32" customFormat="1" ht="15.75" x14ac:dyDescent="0.25">
      <c r="A26" s="46" t="s">
        <v>43</v>
      </c>
      <c r="B26" s="49">
        <v>4786</v>
      </c>
      <c r="C26" s="37"/>
      <c r="D26" s="38"/>
      <c r="E26" s="36"/>
      <c r="F26" s="36"/>
      <c r="G26" s="36"/>
      <c r="H26" s="36"/>
      <c r="I26" s="36"/>
      <c r="J26" s="36"/>
      <c r="K26" s="36"/>
      <c r="L26" s="36"/>
      <c r="M26" s="39"/>
    </row>
    <row r="27" spans="1:14" s="32" customFormat="1" ht="15.75" x14ac:dyDescent="0.25">
      <c r="A27" s="46" t="s">
        <v>44</v>
      </c>
      <c r="B27" s="49">
        <v>32201</v>
      </c>
      <c r="C27" s="37"/>
      <c r="D27" s="38"/>
      <c r="E27" s="36"/>
      <c r="F27" s="36"/>
      <c r="G27" s="36"/>
      <c r="H27" s="36"/>
      <c r="I27" s="36"/>
      <c r="J27" s="36"/>
      <c r="K27" s="36"/>
      <c r="L27" s="36"/>
      <c r="M27" s="39"/>
    </row>
    <row r="28" spans="1:14" s="32" customFormat="1" ht="15.75" x14ac:dyDescent="0.25">
      <c r="A28" s="46" t="s">
        <v>45</v>
      </c>
      <c r="B28" s="49">
        <v>669</v>
      </c>
      <c r="C28" s="37"/>
      <c r="D28" s="38"/>
      <c r="E28" s="36"/>
      <c r="F28" s="36"/>
      <c r="G28" s="36"/>
      <c r="H28" s="36"/>
      <c r="I28" s="36"/>
      <c r="J28" s="36"/>
      <c r="K28" s="36"/>
      <c r="L28" s="36"/>
      <c r="M28" s="39"/>
    </row>
    <row r="29" spans="1:14" s="32" customFormat="1" ht="15.75" x14ac:dyDescent="0.25">
      <c r="A29" s="46" t="s">
        <v>46</v>
      </c>
      <c r="B29" s="49">
        <v>832</v>
      </c>
      <c r="C29" s="37"/>
      <c r="D29" s="38"/>
      <c r="E29" s="36"/>
      <c r="F29" s="36"/>
      <c r="G29" s="36"/>
      <c r="H29" s="36"/>
      <c r="I29" s="36"/>
      <c r="J29" s="36"/>
      <c r="K29" s="36"/>
      <c r="L29" s="36"/>
      <c r="M29" s="39"/>
    </row>
    <row r="30" spans="1:14" s="33" customFormat="1" ht="15.75" x14ac:dyDescent="0.25">
      <c r="A30" s="47" t="s">
        <v>25</v>
      </c>
      <c r="B30" s="42">
        <f>SUM(B31)</f>
        <v>349</v>
      </c>
      <c r="C30" s="42">
        <f t="shared" ref="C30:M30" si="3">SUM(C31)</f>
        <v>0</v>
      </c>
      <c r="D30" s="42">
        <f t="shared" si="3"/>
        <v>0</v>
      </c>
      <c r="E30" s="42">
        <f t="shared" si="3"/>
        <v>0</v>
      </c>
      <c r="F30" s="42">
        <f t="shared" si="3"/>
        <v>0</v>
      </c>
      <c r="G30" s="42">
        <f t="shared" si="3"/>
        <v>0</v>
      </c>
      <c r="H30" s="42">
        <f t="shared" si="3"/>
        <v>0</v>
      </c>
      <c r="I30" s="42">
        <f t="shared" si="3"/>
        <v>0</v>
      </c>
      <c r="J30" s="42">
        <f t="shared" si="3"/>
        <v>0</v>
      </c>
      <c r="K30" s="42">
        <f t="shared" si="3"/>
        <v>0</v>
      </c>
      <c r="L30" s="42">
        <f t="shared" si="3"/>
        <v>0</v>
      </c>
      <c r="M30" s="35">
        <f>SUM(B30:L30)</f>
        <v>349</v>
      </c>
      <c r="N30" s="31">
        <f>(M30/M$38)*100</f>
        <v>0.63780405343664914</v>
      </c>
    </row>
    <row r="31" spans="1:14" s="32" customFormat="1" ht="15.75" x14ac:dyDescent="0.25">
      <c r="A31" s="46" t="s">
        <v>47</v>
      </c>
      <c r="B31" s="49">
        <v>349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4" ht="15.75" x14ac:dyDescent="0.25">
      <c r="A32" s="48" t="s">
        <v>26</v>
      </c>
      <c r="B32" s="43">
        <f t="shared" ref="B32:L32" si="4">SUM(B33:B37)</f>
        <v>32</v>
      </c>
      <c r="C32" s="29">
        <f t="shared" si="4"/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29">
        <f t="shared" si="4"/>
        <v>0</v>
      </c>
      <c r="I32" s="29">
        <f t="shared" si="4"/>
        <v>0</v>
      </c>
      <c r="J32" s="29">
        <f t="shared" si="4"/>
        <v>0</v>
      </c>
      <c r="K32" s="29">
        <f t="shared" si="4"/>
        <v>0</v>
      </c>
      <c r="L32" s="29">
        <f t="shared" si="4"/>
        <v>0</v>
      </c>
      <c r="M32" s="27">
        <f t="shared" si="1"/>
        <v>32</v>
      </c>
      <c r="N32" s="13">
        <f>(M32/M$38)*100</f>
        <v>5.8480600888174125E-2</v>
      </c>
    </row>
    <row r="33" spans="1:14" ht="15.75" x14ac:dyDescent="0.25">
      <c r="A33" s="28" t="s">
        <v>48</v>
      </c>
      <c r="B33" s="49">
        <v>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">
        <f t="shared" si="0"/>
        <v>7</v>
      </c>
    </row>
    <row r="34" spans="1:14" ht="15.75" x14ac:dyDescent="0.25">
      <c r="A34" s="28" t="s">
        <v>27</v>
      </c>
      <c r="B34" s="49">
        <v>23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">
        <f t="shared" si="0"/>
        <v>23</v>
      </c>
    </row>
    <row r="35" spans="1:14" ht="15.75" x14ac:dyDescent="0.25">
      <c r="A35" s="26" t="s">
        <v>49</v>
      </c>
      <c r="B35" s="49">
        <v>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">
        <f t="shared" si="0"/>
        <v>1</v>
      </c>
    </row>
    <row r="36" spans="1:14" ht="15.75" x14ac:dyDescent="0.25">
      <c r="A36" s="26" t="s">
        <v>28</v>
      </c>
      <c r="B36" s="49">
        <v>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">
        <f t="shared" si="0"/>
        <v>1</v>
      </c>
    </row>
    <row r="37" spans="1:14" ht="15.75" x14ac:dyDescent="0.25">
      <c r="A37" s="26" t="s">
        <v>50</v>
      </c>
      <c r="B37" s="49">
        <v>0</v>
      </c>
      <c r="C37" s="15"/>
      <c r="D37" s="15"/>
      <c r="E37" s="15"/>
      <c r="F37" s="15"/>
      <c r="G37" s="15"/>
      <c r="H37" s="15"/>
      <c r="I37" s="15"/>
      <c r="J37" s="10"/>
      <c r="K37" s="10"/>
      <c r="L37" s="10"/>
      <c r="M37" s="16">
        <f t="shared" si="0"/>
        <v>0</v>
      </c>
    </row>
    <row r="38" spans="1:14" ht="15.75" x14ac:dyDescent="0.25">
      <c r="A38" s="12" t="s">
        <v>29</v>
      </c>
      <c r="B38" s="17">
        <f>B4+B12+B15+B22+B30+B32</f>
        <v>54719</v>
      </c>
      <c r="C38" s="17">
        <f>C4+C12+C15+C30+C32</f>
        <v>0</v>
      </c>
      <c r="D38" s="17">
        <f>D4+D12+D15+D30+D32</f>
        <v>0</v>
      </c>
      <c r="E38" s="17">
        <f>E4+E12+E15+E30+E32</f>
        <v>0</v>
      </c>
      <c r="F38" s="17">
        <f>F4+F12+F15+F30+F32</f>
        <v>0</v>
      </c>
      <c r="G38" s="17">
        <f>G4+G12+G15+G30+G32</f>
        <v>0</v>
      </c>
      <c r="H38" s="17">
        <f>H4+H12+H15+H30+H32</f>
        <v>0</v>
      </c>
      <c r="I38" s="17">
        <f>I4+I12+I15+I30+I32</f>
        <v>0</v>
      </c>
      <c r="J38" s="17">
        <f>J4+J12+J15+J30+J32</f>
        <v>0</v>
      </c>
      <c r="K38" s="17">
        <f>K4+K12+K15+K30+K32</f>
        <v>0</v>
      </c>
      <c r="L38" s="17">
        <f>L4+L12+L15+L30+L32</f>
        <v>0</v>
      </c>
      <c r="M38" s="17">
        <f>M4+M12+M15+M22+M30+M32</f>
        <v>54719</v>
      </c>
      <c r="N38" s="14">
        <f>(M38/M$38)*100</f>
        <v>100</v>
      </c>
    </row>
    <row r="39" spans="1:14" x14ac:dyDescent="0.25">
      <c r="A39" s="18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4" x14ac:dyDescent="0.25">
      <c r="M40" s="11"/>
    </row>
  </sheetData>
  <mergeCells count="4">
    <mergeCell ref="A39:M39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2012-05-08T19:18:37Z</dcterms:created>
  <dcterms:modified xsi:type="dcterms:W3CDTF">2019-03-07T21:11:36Z</dcterms:modified>
</cp:coreProperties>
</file>