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1"/>
  <c r="D22"/>
  <c r="E22"/>
  <c r="F22"/>
  <c r="G22"/>
  <c r="H22"/>
  <c r="I22"/>
  <c r="J22"/>
  <c r="K22"/>
  <c r="L22"/>
  <c r="B22"/>
  <c r="M22" l="1"/>
  <c r="J24"/>
  <c r="J15"/>
  <c r="M29" l="1"/>
  <c r="M28"/>
  <c r="M27"/>
  <c r="M26"/>
  <c r="M25"/>
  <c r="M21"/>
  <c r="M20"/>
  <c r="M19"/>
  <c r="M18"/>
  <c r="M17"/>
  <c r="M16"/>
  <c r="M14"/>
  <c r="M13"/>
  <c r="M6"/>
  <c r="M7"/>
  <c r="M8"/>
  <c r="M9"/>
  <c r="M10"/>
  <c r="M11"/>
  <c r="M5"/>
  <c r="L15" l="1"/>
  <c r="L24"/>
  <c r="L12" l="1"/>
  <c r="L4"/>
  <c r="L30" l="1"/>
  <c r="K24"/>
  <c r="K15"/>
  <c r="K12"/>
  <c r="K4"/>
  <c r="K30" l="1"/>
  <c r="J12"/>
  <c r="J4"/>
  <c r="J30" l="1"/>
  <c r="I24"/>
  <c r="I15"/>
  <c r="I12"/>
  <c r="I4"/>
  <c r="I30" l="1"/>
  <c r="H24"/>
  <c r="H15"/>
  <c r="H12"/>
  <c r="H4"/>
  <c r="H30" l="1"/>
  <c r="G24"/>
  <c r="G15"/>
  <c r="G12"/>
  <c r="G4"/>
  <c r="G30" l="1"/>
  <c r="F24"/>
  <c r="F15"/>
  <c r="F12"/>
  <c r="F4"/>
  <c r="F30" l="1"/>
  <c r="E24"/>
  <c r="E15"/>
  <c r="E12"/>
  <c r="E4"/>
  <c r="E30" l="1"/>
  <c r="D24"/>
  <c r="D15"/>
  <c r="D12"/>
  <c r="D4"/>
  <c r="C24"/>
  <c r="C15"/>
  <c r="C12"/>
  <c r="C4"/>
  <c r="B24"/>
  <c r="B15"/>
  <c r="B12"/>
  <c r="B4"/>
  <c r="B30" l="1"/>
  <c r="C30"/>
  <c r="D30"/>
  <c r="M12"/>
  <c r="M4"/>
  <c r="M24"/>
  <c r="M15"/>
  <c r="M30" l="1"/>
  <c r="N24" s="1"/>
  <c r="N22" l="1"/>
  <c r="N4"/>
  <c r="N15"/>
  <c r="N30"/>
  <c r="N12"/>
</calcChain>
</file>

<file path=xl/sharedStrings.xml><?xml version="1.0" encoding="utf-8"?>
<sst xmlns="http://schemas.openxmlformats.org/spreadsheetml/2006/main" count="43" uniqueCount="43">
  <si>
    <t>ATIVIDADES</t>
  </si>
  <si>
    <t xml:space="preserve">TABELA 22 - ATIVIDADES DA BIBLIOTECA </t>
  </si>
  <si>
    <t>FONTE: Biblioteca "Conselheiro Nereu Corrêa"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</si>
  <si>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</si>
  <si>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</si>
  <si>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</si>
  <si>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</si>
  <si>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</si>
  <si>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</si>
  <si>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</si>
  <si>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</si>
  <si>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</si>
  <si>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</si>
  <si>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</si>
  <si>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</si>
  <si>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</si>
  <si>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por e-mail</t>
  </si>
  <si>
    <t>Consulta por telefone</t>
  </si>
  <si>
    <t>Devolução de material</t>
  </si>
  <si>
    <t>Renovação terminal Web</t>
  </si>
  <si>
    <t>Terminal de consulta local</t>
  </si>
  <si>
    <t>EMPRÉSTIMO DOMICILIAR POR TIPO DE USUÁRIO</t>
  </si>
  <si>
    <t>PROCESSO TÉCNICO</t>
  </si>
  <si>
    <t>Inclusão - Livros</t>
  </si>
  <si>
    <t xml:space="preserve">Inclusão - Produção Intelectual do TCE/SC </t>
  </si>
  <si>
    <t>SERVIÇOS ADMINISTRATIVOS</t>
  </si>
  <si>
    <t>OUTROS</t>
  </si>
  <si>
    <t>Bibliotroca - Obras doadas</t>
  </si>
  <si>
    <t>Orientações normas técnicas - Trabalhos acadêmicos</t>
  </si>
  <si>
    <t>T O T A L</t>
  </si>
  <si>
    <t>%</t>
  </si>
  <si>
    <t>Terminal de consulta web</t>
  </si>
  <si>
    <t xml:space="preserve">Empréstimo domiciliar/renovação de livros </t>
  </si>
  <si>
    <t>Servidores TCE e MPC</t>
  </si>
  <si>
    <t>Estagiários e Alunos Icon Pós</t>
  </si>
  <si>
    <t>Inclusão - Fascículos de periódicos (Revistas)</t>
  </si>
  <si>
    <t>Inclusão - Analíticas - capítulos de obras e Artigos de periódicos</t>
  </si>
  <si>
    <t>Manutenção Tabela Autoridades - Autorizadas - Pessoa</t>
  </si>
  <si>
    <t>Manutenção Tabela Autoridades - Autorizadas - Termo tópico</t>
  </si>
  <si>
    <t>Histórico de e-mails aos usuários (Intervenientes)</t>
  </si>
  <si>
    <t>Bibliotroca - Doadores</t>
  </si>
  <si>
    <t>Ficha catalográfica - Elaboração</t>
  </si>
  <si>
    <t xml:space="preserve">Participação (Servidores) em cursos e eventos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</si>
</sst>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/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0" fontId="9" fillId="6" borderId="2" xfId="0" applyFont="1" applyFill="1" applyBorder="1"/>
    <xf numFmtId="0" fontId="8" fillId="6" borderId="2" xfId="0" applyFont="1" applyFill="1" applyBorder="1" applyAlignment="1"/>
    <xf numFmtId="0" fontId="9" fillId="6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right" wrapText="1" indent="1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wrapText="1"/>
    </xf>
    <xf numFmtId="0" fontId="8" fillId="6" borderId="3" xfId="0" applyFont="1" applyFill="1" applyBorder="1" applyAlignment="1"/>
    <xf numFmtId="0" fontId="9" fillId="6" borderId="3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wrapText="1" indent="1"/>
    </xf>
    <xf numFmtId="164" fontId="8" fillId="5" borderId="1" xfId="1" applyNumberFormat="1" applyFont="1" applyFill="1" applyBorder="1" applyAlignment="1">
      <alignment horizontal="right" indent="1"/>
    </xf>
    <xf numFmtId="2" fontId="6" fillId="5" borderId="1" xfId="0" applyNumberFormat="1" applyFont="1" applyFill="1" applyBorder="1" applyAlignment="1">
      <alignment horizontal="right" wrapText="1" indent="1"/>
    </xf>
    <xf numFmtId="0" fontId="9" fillId="0" borderId="1" xfId="0" applyFont="1" applyFill="1" applyBorder="1" applyAlignment="1">
      <alignment wrapText="1"/>
    </xf>
    <xf numFmtId="0" fontId="7" fillId="6" borderId="1" xfId="0" applyFont="1" applyFill="1" applyBorder="1" applyAlignment="1">
      <alignment horizontal="right" wrapText="1" indent="1"/>
    </xf>
    <xf numFmtId="164" fontId="2" fillId="6" borderId="1" xfId="1" applyNumberFormat="1" applyFont="1" applyFill="1" applyBorder="1" applyAlignment="1">
      <alignment horizontal="right" indent="1"/>
    </xf>
    <xf numFmtId="0" fontId="0" fillId="0" borderId="1" xfId="0" applyBorder="1"/>
    <xf numFmtId="0" fontId="8" fillId="6" borderId="1" xfId="0" applyFont="1" applyFill="1" applyBorder="1" applyAlignment="1"/>
    <xf numFmtId="0" fontId="9" fillId="6" borderId="1" xfId="0" applyFont="1" applyFill="1" applyBorder="1"/>
    <xf numFmtId="0" fontId="6" fillId="0" borderId="1" xfId="0" applyFont="1" applyFill="1" applyBorder="1" applyAlignment="1">
      <alignment horizontal="center" wrapText="1"/>
    </xf>
    <xf numFmtId="164" fontId="6" fillId="5" borderId="1" xfId="1" applyNumberFormat="1" applyFont="1" applyFill="1" applyBorder="1" applyAlignment="1">
      <alignment horizontal="right" wrapText="1" indent="1"/>
    </xf>
    <xf numFmtId="0" fontId="5" fillId="0" borderId="0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3">
    <cellStyle name="Normal" xfId="0" builtinId="0"/>
    <cellStyle name="Separador de milhares" xfId="1" builtinId="3"/>
    <cellStyle name="Vírgula 2" xfId="2"/>
  </cellStyles>
  <dxfs count="0"/>
  <tableStyles count="0" defaultTableStyle="TableStyleMedium9" defaultPivotStyle="PivotStyleLight16"/>
  <colors>
    <mruColors>
      <color rgb="FFE7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0.24462060154742943"/>
          <c:y val="0.19517406021772155"/>
          <c:w val="0.51630573584159722"/>
          <c:h val="0.78797775048761109"/>
        </c:manualLayout>
      </c:layout>
      <c:pie3DChart>
        <c:varyColors val="1"/>
        <c:ser>
          <c:idx val="0"/>
          <c:order val="0"/>
          <c:spPr>
            <a:effectLst>
              <a:innerShdw blurRad="114300">
                <a:prstClr val="black"/>
              </a:innerShdw>
            </a:effectLst>
            <a:scene3d>
              <a:camera prst="orthographicFront"/>
              <a:lightRig rig="threePt" dir="t"/>
            </a:scene3d>
            <a:sp3d/>
          </c:spPr>
          <c:dLbls>
            <c:spPr>
              <a:noFill/>
              <a:ln cap="rnd" cmpd="dbl">
                <a:noFill/>
                <a:prstDash val="sysDot"/>
              </a:ln>
            </c:spPr>
            <c:dLblPos val="outEnd"/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(Plan1!$A$4,Plan1!$A$12,Plan1!$A$15,Plan1!$A$22,Plan1!$A$24)</c:f>
              <c:strCache>
                <c:ptCount val="5"/>
                <c:pt idx="0">
                  <c:v>ATENDIMENTO</c:v>
                </c:pt>
                <c:pt idx="1">
                  <c:v>EMPRÉSTIMO DOMICILIAR POR TIPO DE USUÁRIO</c:v>
                </c:pt>
                <c:pt idx="2">
                  <c:v>PROCESSO TÉCNICO</c:v>
                </c:pt>
                <c:pt idx="3">
                  <c:v>SERVIÇOS ADMINISTRATIVOS</c:v>
                </c:pt>
                <c:pt idx="4">
                  <c:v>OUTROS</c:v>
                </c:pt>
              </c:strCache>
            </c:strRef>
          </c:cat>
          <c:val>
            <c:numRef>
              <c:f>(Plan1!$N$4,Plan1!$N$12,Plan1!$N$15,Plan1!$N$22,Plan1!$N$24)</c:f>
              <c:numCache>
                <c:formatCode>0.00</c:formatCode>
                <c:ptCount val="5"/>
                <c:pt idx="0">
                  <c:v>47.74892806098142</c:v>
                </c:pt>
                <c:pt idx="1">
                  <c:v>18.282515483563603</c:v>
                </c:pt>
                <c:pt idx="2">
                  <c:v>15.15007146260124</c:v>
                </c:pt>
                <c:pt idx="3">
                  <c:v>17.782277274892806</c:v>
                </c:pt>
                <c:pt idx="4">
                  <c:v>1.0362077179609339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91-44DB-AC45-61FB1AC6AED3}"/>
            </c:ext>
          </c:extLst>
        </c:ser>
        <c:dLbls/>
      </c:pie3DChart>
    </c:plotArea>
    <c:plotVisOnly val="1"/>
    <c:dispBlanksAs val="zero"/>
  </c:chart>
  <c:spPr>
    <a:solidFill>
      <a:schemeClr val="accent3">
        <a:lumMod val="40000"/>
        <a:lumOff val="60000"/>
      </a:schemeClr>
    </a:solidFill>
    <a:effectLst>
      <a:innerShdw blurRad="114300">
        <a:prstClr val="black"/>
      </a:innerShdw>
    </a:effectLst>
  </c:spPr>
  <c:printSettings>
    <c:headerFooter/>
    <c:pageMargins b="0.78740157499999996" l="0.511811024" r="0.511811024" t="0.78740157499999996" header="0.31496062000000008" footer="0.31496062000000008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941915</xdr:colOff>
      <xdr:row>31</xdr:row>
      <xdr:rowOff>127000</xdr:rowOff>
    </xdr:from>
    <xdr:to>
      <xdr:col>5</xdr:col>
      <xdr:colOff>42332</xdr:colOff>
      <xdr:row>51</xdr:row>
      <xdr:rowOff>179916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0.37062</cdr:x>
      <cdr:y>0.06301</cdr:y>
    </cdr:from>
    <cdr:to>
      <cdr:x>0.69449</cdr:x>
      <cdr:y>0.17534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349501" y="243416"/>
          <a:ext cx="2053167" cy="433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0.25543</cdr:x>
      <cdr:y>0.03288</cdr:y>
    </cdr:from>
    <cdr:to>
      <cdr:x>0.78297</cdr:x>
      <cdr:y>0.16438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619252" y="127000"/>
          <a:ext cx="3344333" cy="50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0.23706</cdr:x>
      <cdr:y>0.0411</cdr:y>
    </cdr:from>
    <cdr:to>
      <cdr:x>0.76795</cdr:x>
      <cdr:y>0.20274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502835" y="158750"/>
          <a:ext cx="3365500" cy="624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rtl="0"/>
          <a:r>
            <a:rPr lang="pt-BR" sz="1100" b="1" i="0" cap="all" baseline="0">
              <a:latin typeface="+mn-lt"/>
              <a:ea typeface="+mn-ea"/>
              <a:cs typeface="+mn-cs"/>
            </a:rPr>
            <a:t>Atividades da Biblioteca Cons. Nereu Corrêa</a:t>
          </a:r>
          <a:endParaRPr lang="pt-BR"/>
        </a:p>
        <a:p xmlns:a="http://schemas.openxmlformats.org/drawingml/2006/main">
          <a:pPr algn="ctr" rtl="0"/>
          <a:r>
            <a:rPr lang="pt-BR" sz="1100" b="0" i="1" cap="all" baseline="0">
              <a:latin typeface="+mn-lt"/>
              <a:ea typeface="+mn-ea"/>
              <a:cs typeface="+mn-cs"/>
            </a:rPr>
            <a:t>Período: Jan - Mar / 2019</a:t>
          </a:r>
          <a:endParaRPr lang="pt-BR"/>
        </a:p>
        <a:p xmlns:a="http://schemas.openxmlformats.org/drawingml/2006/main">
          <a:endParaRPr lang="pt-BR" sz="1100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zoomScale="90" zoomScaleNormal="90" workbookViewId="0">
      <selection activeCell="A8" sqref="A8"/>
    </sheetView>
  </sheetViews>
  <sheetFormatPr defaultRowHeight="15"/>
  <cols>
    <col min="1" max="1" width="73.140625" customWidth="1"/>
    <col min="2" max="2" width="9.7109375" bestFit="1" customWidth="1"/>
    <col min="3" max="4" width="8.5703125" bestFit="1" customWidth="1"/>
    <col min="5" max="9" width="5.28515625" bestFit="1" customWidth="1"/>
    <col min="10" max="12" width="8.5703125" bestFit="1" customWidth="1"/>
    <col min="13" max="13" width="11" customWidth="1"/>
    <col min="14" max="14" width="9" customWidth="1"/>
  </cols>
  <sheetData>
    <row r="1" spans="1:14" ht="30" customHeight="1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2.5" customHeight="1">
      <c r="A2" s="25" t="s">
        <v>0</v>
      </c>
      <c r="B2" s="26">
        <v>2019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21.75" customHeight="1">
      <c r="A3" s="25"/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1" t="s">
        <v>14</v>
      </c>
      <c r="N3" s="11" t="s">
        <v>30</v>
      </c>
    </row>
    <row r="4" spans="1:14" ht="15.75">
      <c r="A4" s="5" t="s">
        <v>15</v>
      </c>
      <c r="B4" s="13">
        <f t="shared" ref="B4:L4" si="0">SUM(B5:B11)</f>
        <v>1091</v>
      </c>
      <c r="C4" s="13">
        <f t="shared" si="0"/>
        <v>1195</v>
      </c>
      <c r="D4" s="13">
        <f t="shared" si="0"/>
        <v>1723</v>
      </c>
      <c r="E4" s="13">
        <f t="shared" si="0"/>
        <v>0</v>
      </c>
      <c r="F4" s="13">
        <f t="shared" si="0"/>
        <v>0</v>
      </c>
      <c r="G4" s="13">
        <f t="shared" si="0"/>
        <v>0</v>
      </c>
      <c r="H4" s="13">
        <f t="shared" si="0"/>
        <v>0</v>
      </c>
      <c r="I4" s="13">
        <f t="shared" si="0"/>
        <v>0</v>
      </c>
      <c r="J4" s="13">
        <f t="shared" si="0"/>
        <v>0</v>
      </c>
      <c r="K4" s="13">
        <f t="shared" si="0"/>
        <v>0</v>
      </c>
      <c r="L4" s="13">
        <f t="shared" si="0"/>
        <v>0</v>
      </c>
      <c r="M4" s="14">
        <f>SUM(B4:L4)</f>
        <v>4009</v>
      </c>
      <c r="N4" s="15">
        <f>(M4/M$30)*100</f>
        <v>47.74892806098142</v>
      </c>
    </row>
    <row r="5" spans="1:14" ht="15.75">
      <c r="A5" s="16" t="s">
        <v>20</v>
      </c>
      <c r="B5" s="6">
        <v>173</v>
      </c>
      <c r="C5" s="17">
        <v>137</v>
      </c>
      <c r="D5" s="17">
        <v>188</v>
      </c>
      <c r="E5" s="17"/>
      <c r="F5" s="17"/>
      <c r="G5" s="17"/>
      <c r="H5" s="17"/>
      <c r="I5" s="17"/>
      <c r="J5" s="17"/>
      <c r="K5" s="17"/>
      <c r="L5" s="17"/>
      <c r="M5" s="18">
        <f>SUM(B5:L5)</f>
        <v>498</v>
      </c>
      <c r="N5" s="19"/>
    </row>
    <row r="6" spans="1:14" ht="15.75">
      <c r="A6" s="16" t="s">
        <v>31</v>
      </c>
      <c r="B6" s="6">
        <v>30</v>
      </c>
      <c r="C6" s="17">
        <v>76</v>
      </c>
      <c r="D6" s="17">
        <v>136</v>
      </c>
      <c r="E6" s="17"/>
      <c r="F6" s="17"/>
      <c r="G6" s="17"/>
      <c r="H6" s="17"/>
      <c r="I6" s="17"/>
      <c r="J6" s="17"/>
      <c r="K6" s="17"/>
      <c r="L6" s="17"/>
      <c r="M6" s="18">
        <f t="shared" ref="M6:M29" si="1">SUM(B6:L6)</f>
        <v>242</v>
      </c>
      <c r="N6" s="19"/>
    </row>
    <row r="7" spans="1:14" ht="15.75">
      <c r="A7" s="4" t="s">
        <v>16</v>
      </c>
      <c r="B7" s="6">
        <v>27</v>
      </c>
      <c r="C7" s="17">
        <v>34</v>
      </c>
      <c r="D7" s="17">
        <v>41</v>
      </c>
      <c r="E7" s="17"/>
      <c r="F7" s="17"/>
      <c r="G7" s="17"/>
      <c r="H7" s="17"/>
      <c r="I7" s="17"/>
      <c r="J7" s="17"/>
      <c r="K7" s="17"/>
      <c r="L7" s="17"/>
      <c r="M7" s="18">
        <f t="shared" si="1"/>
        <v>102</v>
      </c>
      <c r="N7" s="19"/>
    </row>
    <row r="8" spans="1:14" ht="15.75">
      <c r="A8" s="4" t="s">
        <v>17</v>
      </c>
      <c r="B8" s="6">
        <v>17</v>
      </c>
      <c r="C8" s="17">
        <v>23</v>
      </c>
      <c r="D8" s="17">
        <v>29</v>
      </c>
      <c r="E8" s="17"/>
      <c r="F8" s="17"/>
      <c r="G8" s="17"/>
      <c r="H8" s="17"/>
      <c r="I8" s="17"/>
      <c r="J8" s="17"/>
      <c r="K8" s="17"/>
      <c r="L8" s="17"/>
      <c r="M8" s="18">
        <f t="shared" si="1"/>
        <v>69</v>
      </c>
      <c r="N8" s="19"/>
    </row>
    <row r="9" spans="1:14" ht="15.75">
      <c r="A9" s="4" t="s">
        <v>32</v>
      </c>
      <c r="B9" s="6">
        <v>421</v>
      </c>
      <c r="C9" s="17">
        <v>443</v>
      </c>
      <c r="D9" s="17">
        <v>671</v>
      </c>
      <c r="E9" s="17"/>
      <c r="F9" s="17"/>
      <c r="G9" s="17"/>
      <c r="H9" s="17"/>
      <c r="I9" s="17"/>
      <c r="J9" s="17"/>
      <c r="K9" s="17"/>
      <c r="L9" s="17"/>
      <c r="M9" s="18">
        <f t="shared" si="1"/>
        <v>1535</v>
      </c>
      <c r="N9" s="19"/>
    </row>
    <row r="10" spans="1:14" ht="15.75">
      <c r="A10" s="4" t="s">
        <v>18</v>
      </c>
      <c r="B10" s="6">
        <v>393</v>
      </c>
      <c r="C10" s="17">
        <v>441</v>
      </c>
      <c r="D10" s="17">
        <v>606</v>
      </c>
      <c r="E10" s="17"/>
      <c r="F10" s="17"/>
      <c r="G10" s="17"/>
      <c r="H10" s="17"/>
      <c r="I10" s="17"/>
      <c r="J10" s="17"/>
      <c r="K10" s="17"/>
      <c r="L10" s="17"/>
      <c r="M10" s="18">
        <f t="shared" si="1"/>
        <v>1440</v>
      </c>
      <c r="N10" s="19"/>
    </row>
    <row r="11" spans="1:14" ht="15.75">
      <c r="A11" s="4" t="s">
        <v>19</v>
      </c>
      <c r="B11" s="6">
        <v>30</v>
      </c>
      <c r="C11" s="17">
        <v>41</v>
      </c>
      <c r="D11" s="17">
        <v>52</v>
      </c>
      <c r="E11" s="17"/>
      <c r="F11" s="17"/>
      <c r="G11" s="17"/>
      <c r="H11" s="17"/>
      <c r="I11" s="17"/>
      <c r="J11" s="17"/>
      <c r="K11" s="17"/>
      <c r="L11" s="17"/>
      <c r="M11" s="18">
        <f t="shared" si="1"/>
        <v>123</v>
      </c>
      <c r="N11" s="19"/>
    </row>
    <row r="12" spans="1:14" ht="15.75">
      <c r="A12" s="5" t="s">
        <v>21</v>
      </c>
      <c r="B12" s="13">
        <f t="shared" ref="B12:L12" si="2">SUM(B13:B14)</f>
        <v>421</v>
      </c>
      <c r="C12" s="13">
        <f t="shared" si="2"/>
        <v>443</v>
      </c>
      <c r="D12" s="13">
        <f t="shared" si="2"/>
        <v>671</v>
      </c>
      <c r="E12" s="13">
        <f t="shared" si="2"/>
        <v>0</v>
      </c>
      <c r="F12" s="13">
        <f t="shared" si="2"/>
        <v>0</v>
      </c>
      <c r="G12" s="13">
        <f t="shared" si="2"/>
        <v>0</v>
      </c>
      <c r="H12" s="13">
        <f t="shared" si="2"/>
        <v>0</v>
      </c>
      <c r="I12" s="13">
        <f t="shared" si="2"/>
        <v>0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4">
        <f t="shared" ref="M12:M24" si="3">SUM(B12:L12)</f>
        <v>1535</v>
      </c>
      <c r="N12" s="15">
        <f>(M12/M$30)*100</f>
        <v>18.282515483563603</v>
      </c>
    </row>
    <row r="13" spans="1:14" ht="15.75">
      <c r="A13" s="4" t="s">
        <v>33</v>
      </c>
      <c r="B13" s="6">
        <v>416</v>
      </c>
      <c r="C13" s="17">
        <v>443</v>
      </c>
      <c r="D13" s="17">
        <v>669</v>
      </c>
      <c r="E13" s="17"/>
      <c r="F13" s="17"/>
      <c r="G13" s="17"/>
      <c r="H13" s="17"/>
      <c r="I13" s="17"/>
      <c r="J13" s="17"/>
      <c r="K13" s="17"/>
      <c r="L13" s="17"/>
      <c r="M13" s="18">
        <f t="shared" si="1"/>
        <v>1528</v>
      </c>
      <c r="N13" s="19"/>
    </row>
    <row r="14" spans="1:14" ht="15.75">
      <c r="A14" s="4" t="s">
        <v>34</v>
      </c>
      <c r="B14" s="6">
        <v>5</v>
      </c>
      <c r="C14" s="17">
        <v>0</v>
      </c>
      <c r="D14" s="17">
        <v>2</v>
      </c>
      <c r="E14" s="17"/>
      <c r="F14" s="17"/>
      <c r="G14" s="17"/>
      <c r="H14" s="17"/>
      <c r="I14" s="17"/>
      <c r="J14" s="17"/>
      <c r="K14" s="17"/>
      <c r="L14" s="17"/>
      <c r="M14" s="18">
        <f t="shared" si="1"/>
        <v>7</v>
      </c>
      <c r="N14" s="19"/>
    </row>
    <row r="15" spans="1:14" ht="15.75">
      <c r="A15" s="5" t="s">
        <v>22</v>
      </c>
      <c r="B15" s="13">
        <f t="shared" ref="B15:L15" si="4">SUM(B16:B21)</f>
        <v>362</v>
      </c>
      <c r="C15" s="13">
        <f t="shared" si="4"/>
        <v>349</v>
      </c>
      <c r="D15" s="13">
        <f t="shared" si="4"/>
        <v>561</v>
      </c>
      <c r="E15" s="13">
        <f t="shared" si="4"/>
        <v>0</v>
      </c>
      <c r="F15" s="13">
        <f t="shared" si="4"/>
        <v>0</v>
      </c>
      <c r="G15" s="13">
        <f t="shared" si="4"/>
        <v>0</v>
      </c>
      <c r="H15" s="13">
        <f t="shared" si="4"/>
        <v>0</v>
      </c>
      <c r="I15" s="13">
        <f t="shared" si="4"/>
        <v>0</v>
      </c>
      <c r="J15" s="13">
        <f t="shared" si="4"/>
        <v>0</v>
      </c>
      <c r="K15" s="13">
        <f t="shared" si="4"/>
        <v>0</v>
      </c>
      <c r="L15" s="13">
        <f t="shared" si="4"/>
        <v>0</v>
      </c>
      <c r="M15" s="14">
        <f t="shared" si="3"/>
        <v>1272</v>
      </c>
      <c r="N15" s="15">
        <f>(M15/M$30)*100</f>
        <v>15.15007146260124</v>
      </c>
    </row>
    <row r="16" spans="1:14" ht="15.75">
      <c r="A16" s="4" t="s">
        <v>23</v>
      </c>
      <c r="B16" s="6">
        <v>25</v>
      </c>
      <c r="C16" s="17">
        <v>37</v>
      </c>
      <c r="D16" s="17">
        <v>36</v>
      </c>
      <c r="E16" s="17"/>
      <c r="F16" s="17"/>
      <c r="G16" s="17"/>
      <c r="H16" s="17"/>
      <c r="I16" s="17"/>
      <c r="J16" s="17"/>
      <c r="K16" s="17"/>
      <c r="L16" s="17"/>
      <c r="M16" s="18">
        <f t="shared" si="1"/>
        <v>98</v>
      </c>
      <c r="N16" s="19"/>
    </row>
    <row r="17" spans="1:15" ht="15.75">
      <c r="A17" s="4" t="s">
        <v>35</v>
      </c>
      <c r="B17" s="6">
        <v>18</v>
      </c>
      <c r="C17" s="17">
        <v>9</v>
      </c>
      <c r="D17" s="17">
        <v>16</v>
      </c>
      <c r="E17" s="17"/>
      <c r="F17" s="17"/>
      <c r="G17" s="17"/>
      <c r="H17" s="17"/>
      <c r="I17" s="17"/>
      <c r="J17" s="17"/>
      <c r="K17" s="17"/>
      <c r="L17" s="17"/>
      <c r="M17" s="18">
        <f t="shared" si="1"/>
        <v>43</v>
      </c>
      <c r="N17" s="19"/>
    </row>
    <row r="18" spans="1:15" ht="15.75" customHeight="1">
      <c r="A18" s="4" t="s">
        <v>36</v>
      </c>
      <c r="B18" s="6">
        <v>76</v>
      </c>
      <c r="C18" s="17">
        <v>71</v>
      </c>
      <c r="D18" s="17">
        <v>140</v>
      </c>
      <c r="E18" s="17"/>
      <c r="F18" s="17"/>
      <c r="G18" s="17"/>
      <c r="H18" s="17"/>
      <c r="I18" s="17"/>
      <c r="J18" s="17"/>
      <c r="K18" s="17"/>
      <c r="L18" s="17"/>
      <c r="M18" s="18">
        <f t="shared" si="1"/>
        <v>287</v>
      </c>
      <c r="N18" s="19"/>
    </row>
    <row r="19" spans="1:15" ht="15.75">
      <c r="A19" s="4" t="s">
        <v>24</v>
      </c>
      <c r="B19" s="6">
        <v>0</v>
      </c>
      <c r="C19" s="17">
        <v>5</v>
      </c>
      <c r="D19" s="17">
        <v>3</v>
      </c>
      <c r="E19" s="17"/>
      <c r="F19" s="17"/>
      <c r="G19" s="17"/>
      <c r="H19" s="17"/>
      <c r="I19" s="17"/>
      <c r="J19" s="17"/>
      <c r="K19" s="17"/>
      <c r="L19" s="17"/>
      <c r="M19" s="18">
        <f t="shared" si="1"/>
        <v>8</v>
      </c>
      <c r="N19" s="19"/>
    </row>
    <row r="20" spans="1:15" ht="15.75">
      <c r="A20" s="4" t="s">
        <v>37</v>
      </c>
      <c r="B20" s="6">
        <v>93</v>
      </c>
      <c r="C20" s="17">
        <v>68</v>
      </c>
      <c r="D20" s="17">
        <v>130</v>
      </c>
      <c r="E20" s="17"/>
      <c r="F20" s="17"/>
      <c r="G20" s="17"/>
      <c r="H20" s="17"/>
      <c r="I20" s="17"/>
      <c r="J20" s="17"/>
      <c r="K20" s="17"/>
      <c r="L20" s="17"/>
      <c r="M20" s="18">
        <f t="shared" si="1"/>
        <v>291</v>
      </c>
      <c r="N20" s="19"/>
    </row>
    <row r="21" spans="1:15" ht="15.75">
      <c r="A21" s="4" t="s">
        <v>38</v>
      </c>
      <c r="B21" s="6">
        <v>150</v>
      </c>
      <c r="C21" s="17">
        <v>159</v>
      </c>
      <c r="D21" s="17">
        <v>236</v>
      </c>
      <c r="E21" s="17"/>
      <c r="F21" s="17"/>
      <c r="G21" s="17"/>
      <c r="H21" s="17"/>
      <c r="I21" s="17"/>
      <c r="J21" s="17"/>
      <c r="K21" s="17"/>
      <c r="L21" s="17"/>
      <c r="M21" s="18">
        <f t="shared" si="1"/>
        <v>545</v>
      </c>
      <c r="N21" s="19"/>
    </row>
    <row r="22" spans="1:15" s="3" customFormat="1" ht="15.75">
      <c r="A22" s="20" t="s">
        <v>25</v>
      </c>
      <c r="B22" s="13">
        <f>SUM(B23)</f>
        <v>349</v>
      </c>
      <c r="C22" s="13">
        <f t="shared" ref="C22:L22" si="5">SUM(C23)</f>
        <v>497</v>
      </c>
      <c r="D22" s="13">
        <f t="shared" si="5"/>
        <v>647</v>
      </c>
      <c r="E22" s="13">
        <f t="shared" si="5"/>
        <v>0</v>
      </c>
      <c r="F22" s="13">
        <f t="shared" si="5"/>
        <v>0</v>
      </c>
      <c r="G22" s="13">
        <f t="shared" si="5"/>
        <v>0</v>
      </c>
      <c r="H22" s="13">
        <f t="shared" si="5"/>
        <v>0</v>
      </c>
      <c r="I22" s="13">
        <f t="shared" si="5"/>
        <v>0</v>
      </c>
      <c r="J22" s="13">
        <f t="shared" si="5"/>
        <v>0</v>
      </c>
      <c r="K22" s="13">
        <f t="shared" si="5"/>
        <v>0</v>
      </c>
      <c r="L22" s="13">
        <f t="shared" si="5"/>
        <v>0</v>
      </c>
      <c r="M22" s="14">
        <f>SUM(B22:L22)</f>
        <v>1493</v>
      </c>
      <c r="N22" s="15">
        <f>(M22/M$30)*100</f>
        <v>17.782277274892806</v>
      </c>
      <c r="O22" s="9"/>
    </row>
    <row r="23" spans="1:15" s="2" customFormat="1" ht="15.75">
      <c r="A23" s="4" t="s">
        <v>39</v>
      </c>
      <c r="B23" s="6">
        <v>349</v>
      </c>
      <c r="C23" s="7">
        <v>497</v>
      </c>
      <c r="D23" s="7">
        <v>647</v>
      </c>
      <c r="E23" s="7"/>
      <c r="F23" s="7"/>
      <c r="G23" s="7"/>
      <c r="H23" s="7"/>
      <c r="I23" s="7"/>
      <c r="J23" s="7"/>
      <c r="K23" s="7"/>
      <c r="L23" s="7"/>
      <c r="M23" s="21"/>
      <c r="N23" s="21"/>
      <c r="O23" s="10"/>
    </row>
    <row r="24" spans="1:15" ht="15.75">
      <c r="A24" s="5" t="s">
        <v>26</v>
      </c>
      <c r="B24" s="13">
        <f t="shared" ref="B24:L24" si="6">SUM(B25:B29)</f>
        <v>32</v>
      </c>
      <c r="C24" s="13">
        <f t="shared" si="6"/>
        <v>39</v>
      </c>
      <c r="D24" s="13">
        <f t="shared" si="6"/>
        <v>16</v>
      </c>
      <c r="E24" s="13">
        <f t="shared" si="6"/>
        <v>0</v>
      </c>
      <c r="F24" s="13">
        <f t="shared" si="6"/>
        <v>0</v>
      </c>
      <c r="G24" s="13">
        <f t="shared" si="6"/>
        <v>0</v>
      </c>
      <c r="H24" s="13">
        <f t="shared" si="6"/>
        <v>0</v>
      </c>
      <c r="I24" s="13">
        <f t="shared" si="6"/>
        <v>0</v>
      </c>
      <c r="J24" s="13">
        <f t="shared" si="6"/>
        <v>0</v>
      </c>
      <c r="K24" s="13">
        <f t="shared" si="6"/>
        <v>0</v>
      </c>
      <c r="L24" s="13">
        <f t="shared" si="6"/>
        <v>0</v>
      </c>
      <c r="M24" s="14">
        <f t="shared" si="3"/>
        <v>87</v>
      </c>
      <c r="N24" s="15">
        <f>(M24/M$30)*100</f>
        <v>1.0362077179609339</v>
      </c>
    </row>
    <row r="25" spans="1:15" ht="15.75">
      <c r="A25" s="21" t="s">
        <v>40</v>
      </c>
      <c r="B25" s="6">
        <v>7</v>
      </c>
      <c r="C25" s="7">
        <v>9</v>
      </c>
      <c r="D25" s="17">
        <v>3</v>
      </c>
      <c r="E25" s="17"/>
      <c r="F25" s="17"/>
      <c r="G25" s="17"/>
      <c r="H25" s="17"/>
      <c r="I25" s="17"/>
      <c r="J25" s="17"/>
      <c r="K25" s="17"/>
      <c r="L25" s="17"/>
      <c r="M25" s="18">
        <f t="shared" si="1"/>
        <v>19</v>
      </c>
      <c r="N25" s="19"/>
    </row>
    <row r="26" spans="1:15" ht="15.75">
      <c r="A26" s="21" t="s">
        <v>27</v>
      </c>
      <c r="B26" s="6">
        <v>23</v>
      </c>
      <c r="C26" s="7">
        <v>22</v>
      </c>
      <c r="D26" s="17">
        <v>7</v>
      </c>
      <c r="E26" s="17"/>
      <c r="F26" s="17"/>
      <c r="G26" s="17"/>
      <c r="H26" s="17"/>
      <c r="I26" s="17"/>
      <c r="J26" s="17"/>
      <c r="K26" s="17"/>
      <c r="L26" s="17"/>
      <c r="M26" s="18">
        <f t="shared" si="1"/>
        <v>52</v>
      </c>
      <c r="N26" s="19"/>
    </row>
    <row r="27" spans="1:15" ht="15.75">
      <c r="A27" s="4" t="s">
        <v>41</v>
      </c>
      <c r="B27" s="6">
        <v>1</v>
      </c>
      <c r="C27" s="8">
        <v>1</v>
      </c>
      <c r="D27" s="17">
        <v>1</v>
      </c>
      <c r="E27" s="17"/>
      <c r="F27" s="17"/>
      <c r="G27" s="17"/>
      <c r="H27" s="17"/>
      <c r="I27" s="17"/>
      <c r="J27" s="17"/>
      <c r="K27" s="17"/>
      <c r="L27" s="17"/>
      <c r="M27" s="18">
        <f t="shared" si="1"/>
        <v>3</v>
      </c>
      <c r="N27" s="19"/>
    </row>
    <row r="28" spans="1:15" ht="15.75">
      <c r="A28" s="4" t="s">
        <v>28</v>
      </c>
      <c r="B28" s="6">
        <v>1</v>
      </c>
      <c r="C28" s="8">
        <v>3</v>
      </c>
      <c r="D28" s="17">
        <v>5</v>
      </c>
      <c r="E28" s="17"/>
      <c r="F28" s="17"/>
      <c r="G28" s="17"/>
      <c r="H28" s="17"/>
      <c r="I28" s="17"/>
      <c r="J28" s="17"/>
      <c r="K28" s="17"/>
      <c r="L28" s="17"/>
      <c r="M28" s="18">
        <f t="shared" si="1"/>
        <v>9</v>
      </c>
      <c r="N28" s="19"/>
    </row>
    <row r="29" spans="1:15" ht="15.75">
      <c r="A29" s="4" t="s">
        <v>42</v>
      </c>
      <c r="B29" s="6">
        <v>0</v>
      </c>
      <c r="C29" s="8">
        <v>4</v>
      </c>
      <c r="D29" s="17">
        <v>0</v>
      </c>
      <c r="E29" s="17"/>
      <c r="F29" s="17"/>
      <c r="G29" s="17"/>
      <c r="H29" s="17"/>
      <c r="I29" s="17"/>
      <c r="J29" s="17"/>
      <c r="K29" s="17"/>
      <c r="L29" s="17"/>
      <c r="M29" s="18">
        <f t="shared" si="1"/>
        <v>4</v>
      </c>
      <c r="N29" s="19"/>
    </row>
    <row r="30" spans="1:15" ht="15.75">
      <c r="A30" s="22" t="s">
        <v>29</v>
      </c>
      <c r="B30" s="23">
        <f t="shared" ref="B30:M30" si="7">B4+B12+B15+B22+B24</f>
        <v>2255</v>
      </c>
      <c r="C30" s="23">
        <f t="shared" si="7"/>
        <v>2523</v>
      </c>
      <c r="D30" s="23">
        <f t="shared" si="7"/>
        <v>3618</v>
      </c>
      <c r="E30" s="23">
        <f t="shared" si="7"/>
        <v>0</v>
      </c>
      <c r="F30" s="23">
        <f t="shared" si="7"/>
        <v>0</v>
      </c>
      <c r="G30" s="23">
        <f t="shared" si="7"/>
        <v>0</v>
      </c>
      <c r="H30" s="23">
        <f t="shared" si="7"/>
        <v>0</v>
      </c>
      <c r="I30" s="23">
        <f t="shared" si="7"/>
        <v>0</v>
      </c>
      <c r="J30" s="23">
        <f t="shared" si="7"/>
        <v>0</v>
      </c>
      <c r="K30" s="23">
        <f t="shared" si="7"/>
        <v>0</v>
      </c>
      <c r="L30" s="23">
        <f t="shared" si="7"/>
        <v>0</v>
      </c>
      <c r="M30" s="23">
        <f t="shared" si="7"/>
        <v>8396</v>
      </c>
      <c r="N30" s="15">
        <f>(M30/M$30)*100</f>
        <v>100</v>
      </c>
    </row>
    <row r="31" spans="1:15">
      <c r="A31" s="24" t="s">
        <v>2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5">
      <c r="M32" s="1"/>
    </row>
  </sheetData>
  <mergeCells count="4">
    <mergeCell ref="A31:M31"/>
    <mergeCell ref="A2:A3"/>
    <mergeCell ref="B2:N2"/>
    <mergeCell ref="A1:N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2019-04-04T21:07:19Z</cp:lastPrinted>
  <dcterms:created xsi:type="dcterms:W3CDTF">2012-05-08T19:18:37Z</dcterms:created>
  <dcterms:modified xsi:type="dcterms:W3CDTF">2019-05-09T21:37:55Z</dcterms:modified>
</cp:coreProperties>
</file>