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60" tabRatio="563" activeTab="2"/>
  </bookViews>
  <sheets>
    <sheet name="JANEIRO" sheetId="39" r:id="rId1"/>
    <sheet name="FEVEREIRO" sheetId="40" r:id="rId2"/>
    <sheet name="MARÇO" sheetId="41" r:id="rId3"/>
  </sheets>
  <definedNames>
    <definedName name="_xlnm._FilterDatabase" localSheetId="2" hidden="1">MARÇO!$A$3:$M$3</definedName>
    <definedName name="viagem">MARÇO!$A$4:$A$37</definedName>
  </definedNames>
  <calcPr calcId="125725"/>
</workbook>
</file>

<file path=xl/calcChain.xml><?xml version="1.0" encoding="utf-8"?>
<calcChain xmlns="http://schemas.openxmlformats.org/spreadsheetml/2006/main">
  <c r="D47" i="41"/>
  <c r="D46"/>
  <c r="D45"/>
  <c r="D42"/>
  <c r="D41"/>
  <c r="E217" i="40" l="1"/>
  <c r="E27" i="39"/>
  <c r="E189" i="40" l="1"/>
  <c r="E144"/>
  <c r="E133"/>
  <c r="E53"/>
  <c r="E41"/>
  <c r="E35"/>
  <c r="E29"/>
  <c r="E23"/>
  <c r="E233"/>
  <c r="E229"/>
  <c r="E212"/>
  <c r="E178"/>
  <c r="E167"/>
  <c r="E161"/>
  <c r="E155"/>
  <c r="E102"/>
  <c r="E91"/>
  <c r="E75" l="1"/>
  <c r="E59"/>
  <c r="E47"/>
  <c r="E2" l="1"/>
  <c r="E244"/>
  <c r="D244"/>
  <c r="E210"/>
  <c r="E195"/>
  <c r="E13" i="39" l="1"/>
  <c r="E2"/>
  <c r="D27" l="1"/>
  <c r="E22" l="1"/>
</calcChain>
</file>

<file path=xl/sharedStrings.xml><?xml version="1.0" encoding="utf-8"?>
<sst xmlns="http://schemas.openxmlformats.org/spreadsheetml/2006/main" count="736" uniqueCount="230">
  <si>
    <t>Valor Total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</si>
  <si>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</si>
  <si>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</si>
  <si>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</si>
  <si>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</si>
  <si>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</si>
  <si>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</si>
  <si>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</si>
  <si>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</si>
  <si>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</si>
  <si>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</si>
  <si>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T O T A L*</t>
  </si>
  <si>
    <t>FUNCIONÁRIO(S):  02</t>
  </si>
  <si>
    <t>Diária(s):</t>
  </si>
  <si>
    <t xml:space="preserve">Valor Total:   </t>
  </si>
  <si>
    <t>Auditoria: NÃO</t>
  </si>
  <si>
    <t>Período:</t>
  </si>
  <si>
    <t>Destino:</t>
  </si>
  <si>
    <t>Objetivo:</t>
  </si>
  <si>
    <t>BRASÍLIA/DF</t>
  </si>
  <si>
    <t>DIÁRIA(S): 2,0</t>
  </si>
  <si>
    <t>FUNCIONÁRIO(S):  01</t>
  </si>
  <si>
    <t>ADIRCÉLIO DE MORAES FERREIRA JÚNIOR</t>
  </si>
  <si>
    <t>CONSELHEIRO VICE-PRESIDENTE</t>
  </si>
  <si>
    <t>SABRINA NUNES IOCKEN</t>
  </si>
  <si>
    <t>MOTORISTA</t>
  </si>
  <si>
    <t>CONS. VICE-PRESIDENTE</t>
  </si>
  <si>
    <t>DIÁRIA(S): 3,5</t>
  </si>
  <si>
    <t>CURITIBA/PR</t>
  </si>
  <si>
    <t>JAIRO DE CAMPOS</t>
  </si>
  <si>
    <t>Viagem nº:  01</t>
  </si>
  <si>
    <t>23/01/2019 08:00 a 23/01/2019 22:00</t>
  </si>
  <si>
    <t>Representar o TCESC e ATRICON durante atos de posse da nova gestão diretiva do TCEPR.</t>
  </si>
  <si>
    <t>Conduzir o Conselheiro Vice-Presidente para representar o TCESC e ATRICON durante atos de posse da nova gestão diretiva do TCEPR.</t>
  </si>
  <si>
    <t>Viagem nº: 07</t>
  </si>
  <si>
    <t>AUD. SUBS. CONSELHEIRO</t>
  </si>
  <si>
    <t>05/02/2019 19:45 a 08/02/2019 09:25</t>
  </si>
  <si>
    <t>Participar da 2ª Reunião do Acordo de Cooperação Técnica STN/ATRICON/IRB Nº 01/2018.</t>
  </si>
  <si>
    <t>Viagem nº:  02</t>
  </si>
  <si>
    <t>DIÁRIA(S): 6,0</t>
  </si>
  <si>
    <t>FUNCIONÁRIO(S):  04</t>
  </si>
  <si>
    <t>MARCELO BROGNOLI DA COSTA</t>
  </si>
  <si>
    <t>DIRETOR DGCE</t>
  </si>
  <si>
    <t>12/02/2019 04:40 a 12/02/2019 21:40</t>
  </si>
  <si>
    <t>SÃO PAULO/SP</t>
  </si>
  <si>
    <t>Participar do evento "Al+Tour", promovido pela Microsoft, sobre inteligência artificial.</t>
  </si>
  <si>
    <t>JULIANA FRANCISCONI CARDOSO</t>
  </si>
  <si>
    <t>CHEFE DE GABINETE DA PRESIDÊNCIA</t>
  </si>
  <si>
    <t>NÍLSOM ZANATTO</t>
  </si>
  <si>
    <t>COORDENADOR NIE</t>
  </si>
  <si>
    <t>ALESSANDRO MARINHO DE ALBUQUERQUE</t>
  </si>
  <si>
    <t>AUD. FISC. CONTR. EXTERNO</t>
  </si>
  <si>
    <t>Viagem nº:  03</t>
  </si>
  <si>
    <t>DIÁRIA(S): 3,0</t>
  </si>
  <si>
    <t>WILSON ROGÉRIO WAN-DALL</t>
  </si>
  <si>
    <t>CONSELHEIRO</t>
  </si>
  <si>
    <t>06/02/2019 09:35 a 08/02/2019 14:50</t>
  </si>
  <si>
    <t>MANAUS/AM</t>
  </si>
  <si>
    <t>Participar de reunião sobre a realização do II Simpósio Internacional sobre Gestão Ambiental e Controle da Contas Públicas, a convite do presidente do TCE/AM.</t>
  </si>
  <si>
    <t>Viagem nº:  04</t>
  </si>
  <si>
    <t>DIÁRIA(S): 9,5</t>
  </si>
  <si>
    <t>HERNEUS DE NADAL</t>
  </si>
  <si>
    <t>09/02/2019 12:40 a 18/02/2019 10:15</t>
  </si>
  <si>
    <t>Participar do III Congresso Internacional de Controle Público e Luta contra a corrupção.</t>
  </si>
  <si>
    <t>CONSELHEIRO PRESIDENTE</t>
  </si>
  <si>
    <t>DIÁRIA(S): 1,5</t>
  </si>
  <si>
    <t>COIMBRA/POR e SALAMANCA/ESP</t>
  </si>
  <si>
    <t>Viagem nº:  06</t>
  </si>
  <si>
    <t>RICARDO JOSÉ DA SILVA</t>
  </si>
  <si>
    <t>05/02/2019 14:30 a 07/02/2019 22:15</t>
  </si>
  <si>
    <t>Participar da 2ª Reunião do Acordo de Cooperação Técnica STN/Atricon nº 01/2018..</t>
  </si>
  <si>
    <t>Viagem nº:  08</t>
  </si>
  <si>
    <t>RICARDO ANDRÉ CABRAL RIBAS</t>
  </si>
  <si>
    <t>06/02/2019 08:00 a 07/02/2019 14:40</t>
  </si>
  <si>
    <t>Viagem nº:  09</t>
  </si>
  <si>
    <t>LUIZ EDUARDO CHEREM</t>
  </si>
  <si>
    <t>06/02/2019 06:00 a 07/02/2019 11:40</t>
  </si>
  <si>
    <t>Viagem nº:  10</t>
  </si>
  <si>
    <t>DIÁRIA(S): 15,0</t>
  </si>
  <si>
    <t>FUNCIONÁRIO(S):  03</t>
  </si>
  <si>
    <t>GUSTAVO SIMON WESTPHAL</t>
  </si>
  <si>
    <t>Auditoria: SIM</t>
  </si>
  <si>
    <t>18/02/2019 07:00 a 22/02/2019 19:00</t>
  </si>
  <si>
    <t>TIMBÓ e BLUMENAU/SC</t>
  </si>
  <si>
    <t>Auditar as obras de construção: 1) ponte sobre o rio Benedito (CT 95/2017); Fórum da Comarca de Timbó (CC 014/2017); 3) Terminais Integrados Oeste e Norte (CT 146/2017).</t>
  </si>
  <si>
    <t>MATHEUS LAPOLLI BRIGHENTI</t>
  </si>
  <si>
    <t>RICARDO DA COSTA MERTENS</t>
  </si>
  <si>
    <t>AUX. ATIV. ADM. E CONT. EXTERNO</t>
  </si>
  <si>
    <t>Conduzir técnicos para auditarem as obras de construção: 1) ponte sobre o rio Benedito (CT 95/2017); Fórum da Comarca de Timbó (CC 014/2017); 3) Terminais Integrados Oeste e Norte (CT 146/2017).</t>
  </si>
  <si>
    <t>Viagem nº:  11</t>
  </si>
  <si>
    <t>18/02/2019 08:00 a 22/02/2019 20:30</t>
  </si>
  <si>
    <t>ARARANGUÁ/SC</t>
  </si>
  <si>
    <t>Auditar as despesas com educação, mediante avaliação por meio do marco de medição do desempenho dos Tribunais de Contas, nos termos do acordo de cooperação técnica celebrado entre o MEC, FNDE, ATRICON e IRB.</t>
  </si>
  <si>
    <t>PAULO SOTO DE MIRANDA</t>
  </si>
  <si>
    <t>MAYKON CARMINATTI DE FREITAS</t>
  </si>
  <si>
    <t>LEANDRO GRANEMANN GAUDÊNCIO</t>
  </si>
  <si>
    <t>Viagem nº:  12</t>
  </si>
  <si>
    <t>WALLACE DA SILVA PEREIRA</t>
  </si>
  <si>
    <t>JAIRO WENSING</t>
  </si>
  <si>
    <t>ASSESSOR ESP. GAB. PRESIDÊNCIA</t>
  </si>
  <si>
    <t>Viagem nº:  13</t>
  </si>
  <si>
    <t>DIÁRIA(S): 24,0</t>
  </si>
  <si>
    <t>FUNCIONÁRIO(S):  06</t>
  </si>
  <si>
    <t>LEONIR SANTINI</t>
  </si>
  <si>
    <t>18/02/2019 07:00 a 21/02/2019 19:00</t>
  </si>
  <si>
    <t>BLUMENAU e JOINVILLE/SC</t>
  </si>
  <si>
    <t>Auditar obras municipais financiadas com recursos do BID, nas prefeituras de Blumenau e Joinville.</t>
  </si>
  <si>
    <t>ANTÔNIO CÉSAR MALICESKI</t>
  </si>
  <si>
    <t>NELSON COSTA JÚNIOR</t>
  </si>
  <si>
    <t>LUIZ ALEXANDRE STEINBACH</t>
  </si>
  <si>
    <t>DAMIANY DA FONSSECA</t>
  </si>
  <si>
    <t>ERASMO MANOEL DOS SANTOS</t>
  </si>
  <si>
    <t>Conduzir técnicos para auditarem obras municipais financiadas com recursos do BID, nas prefeituras de Blumenau e Joinville.</t>
  </si>
  <si>
    <t>Viagem nº:  14</t>
  </si>
  <si>
    <t>DIÁRIA(S): 10,0</t>
  </si>
  <si>
    <t>25/02/2019 07:00 a 01/03/2019 19:00</t>
  </si>
  <si>
    <t>RIO NEGRINHO, SÃO LOURENÇO D'OESTE, JABORÁ e OTACÍLIO COSTA/SC</t>
  </si>
  <si>
    <t>Auditar obras rodoviárias executadas pelo DEINFRA, que integram o Programa de Infraestrutura logística de Santa Catarina - Etapa VI, co-financiadas pelo BID.</t>
  </si>
  <si>
    <t>Viagem nº:  15</t>
  </si>
  <si>
    <t>DIÁRIA(S): 1,0</t>
  </si>
  <si>
    <t>EDNA SOUZA VALVERDE DA SILVA</t>
  </si>
  <si>
    <t>ASSIST. SOCIAL</t>
  </si>
  <si>
    <t>BALNEÁRIO CAMBORIÚ/SC</t>
  </si>
  <si>
    <t>Realizar visita domiciliar para fins de subsidiar licença para tratamento de saúde de pessoa da família de servidor deste Tribunal.</t>
  </si>
  <si>
    <t>PAULO ROBERTO TEIXEIRA</t>
  </si>
  <si>
    <t>AUX. ADM. OPERACIONAL</t>
  </si>
  <si>
    <t>Conduzir técnico para realizar visita domiciliar para fins de subsidiar licença para tratamento de saúde de pessoa da família de servidor deste Tribunal.</t>
  </si>
  <si>
    <t>Viagem nº:  17</t>
  </si>
  <si>
    <t>DIÁRIA(S): 2,5</t>
  </si>
  <si>
    <t>GERSON DOS SANTOS SICCA</t>
  </si>
  <si>
    <t>Participar do Seminário Internacional Educação Já: prioridades para a educação básica e os desafios da implementação.</t>
  </si>
  <si>
    <t>Viagem nº:  22</t>
  </si>
  <si>
    <t>19/02/2019 17:30 a 20/02/2019 20:55</t>
  </si>
  <si>
    <t>18/02/2019 04:40 a 19/02/2019 21:40</t>
  </si>
  <si>
    <t>14/02/2019 08:00 a 14/02/2019 14:00</t>
  </si>
  <si>
    <t>Ministrar palestra no Seminário "Eficiência do gasto público em saúde", no Hospital da Criança, em Brasília.</t>
  </si>
  <si>
    <t>Viagem nº:  25</t>
  </si>
  <si>
    <t>DIÁRIA(S): 5,0</t>
  </si>
  <si>
    <t>ANTÔNIO FELIPE OLIVEIRA RODRIGUES</t>
  </si>
  <si>
    <t>19/02/2019 19:45 a 21/02/2019 20:50</t>
  </si>
  <si>
    <t>Apresentar o resultado do estudo econométrico relativo à eficiência dos hospitais públicos estaduais de Santa Catarina, no Seminário de Eficiência do Gasto Público em Saúde.</t>
  </si>
  <si>
    <t>SÍLVIO BHERIN SALLUN</t>
  </si>
  <si>
    <t>Viagem nº:  29</t>
  </si>
  <si>
    <t>DIÁRIA(S): 7,0</t>
  </si>
  <si>
    <t>SIDNEY ANTÔNIO TAVARES JÚNIOR</t>
  </si>
  <si>
    <t>DIRETOR DCE</t>
  </si>
  <si>
    <t>20/02/2019 19:50 a 23/02/2019 15:15</t>
  </si>
  <si>
    <t>Participar do evento "Desafio + BRASIL", promovido pela Secretaria de Gestão da Secretaria Especial de Desburocratização, Gestão e Governo Digital e a Confederação Nacional dos Municípios.</t>
  </si>
  <si>
    <t>CRISTIANO FRANCIS MATOS DE MACEDO</t>
  </si>
  <si>
    <t>Viagem nº:  30</t>
  </si>
  <si>
    <t>JOSÉ NEI ALBERTON ASCARI</t>
  </si>
  <si>
    <t>25/02/2019 07:45 a 25/02/2019 22:15</t>
  </si>
  <si>
    <t>Representar o Presidente do TCESC na primeira Assembleia Geral do IRB.</t>
  </si>
  <si>
    <t>Viagem nº: 31</t>
  </si>
  <si>
    <t>26/02/2019 04:40 a 26/02/2019 23:45</t>
  </si>
  <si>
    <t>Participar de reunião com o sr. Ministro de Estado da Justiça e da Segurança Pública e de reunião do Colégio Nacional de presidentes de Tribunais de Contas, para fins de eleição de novos dirigentes.</t>
  </si>
  <si>
    <t>CONS. PRESIDENTE</t>
  </si>
  <si>
    <t>ASS.ESP. GAB. PRESIDÊNCIA</t>
  </si>
  <si>
    <t>CHEFE GAB.PRESIDÊNCIA</t>
  </si>
  <si>
    <t>AUX. ATIV. ADM. CONT. EXT.</t>
  </si>
  <si>
    <t>FONTE: Diretoria de Administração e Finanças - DAF &gt; DOTC-e nº 2609, 12/03/2019, págs. 31-32.</t>
  </si>
  <si>
    <t>FONTE: Diretoria de Administração e Finanças - DAF &gt; DOTC-e nº 2592, 14/02/2019, pág. 38.</t>
  </si>
  <si>
    <t>São Paulo/SP</t>
  </si>
  <si>
    <t>Alysson Mattje</t>
  </si>
  <si>
    <t>Vitória/ES</t>
  </si>
  <si>
    <t>Solicitada a participação do servidor em evento sobre a Nova Lei de Licitações e Reunião Geral do Ibraop</t>
  </si>
  <si>
    <t>Solicitada a participação do servidor em reunião para elaboração do documento Procedimentos de Auditoria de Limpeza Urbana e Destinação Final de Resíduos Sólidos</t>
  </si>
  <si>
    <t>Curitiba/PR</t>
  </si>
  <si>
    <t>Reunião sobre o sistema Via Juris</t>
  </si>
  <si>
    <t>Claudio Felicio Elias</t>
  </si>
  <si>
    <t>Wallace da Silva Pereira</t>
  </si>
  <si>
    <t>Leonardo Manzoni</t>
  </si>
  <si>
    <t>George Brasil Paschoal Pitsica</t>
  </si>
  <si>
    <t>Distrito Federal/DF</t>
  </si>
  <si>
    <t>Representação do TCE em Audiências com Senadores da República e o Ministro da Economia</t>
  </si>
  <si>
    <t>Adircélio de Moraes Ferreira Júnior</t>
  </si>
  <si>
    <t>Rafael Queiroz</t>
  </si>
  <si>
    <t>Jairo Wesing</t>
  </si>
  <si>
    <t>Goiânia/GO</t>
  </si>
  <si>
    <t>Reunião de Lançamento do sistema eletrônico e-Siproc/FPE pelo TCMGO</t>
  </si>
  <si>
    <t>Alessandro Marinho de Albuquerque</t>
  </si>
  <si>
    <t>Rio de Janeiro/RJ</t>
  </si>
  <si>
    <t>Apresentação do e-siproc no 2º Encontro Técnico de TI dos TCS</t>
  </si>
  <si>
    <t>Nilsom Zanatto</t>
  </si>
  <si>
    <t>Argentina</t>
  </si>
  <si>
    <t>Reunião anual da Associação de Entidades Oficiais de Controle Público do Mercosul - ASUR</t>
  </si>
  <si>
    <t>Wilson Rogerio Wan Dall</t>
  </si>
  <si>
    <t>Jonny Winston Drews</t>
  </si>
  <si>
    <t>Ararangua/SC</t>
  </si>
  <si>
    <t>Paulo Roberto Teixeira</t>
  </si>
  <si>
    <t>Marcos Andre Alves Monteiro</t>
  </si>
  <si>
    <t>Participação na Roda de Conversa "fundo da Infância e Adolescência e a Gestão de Recursos" organizado pela FECAM</t>
  </si>
  <si>
    <t>Representação do TCE em posse AMPCON e CNPGC, e lançamento da Frente Parlamentar Mista contra a Corrupção</t>
  </si>
  <si>
    <t>Sabrina Nunes Iocken</t>
  </si>
  <si>
    <t>Representação do TCE em evento promovido pela NSC comunicações</t>
  </si>
  <si>
    <t>Tubarao/SC Lages/SC Rio do Sul/SC Canoinhas/SC</t>
  </si>
  <si>
    <t>Análise das Demonstrações Financeiras e Notas Explicativas do Exercício de 2017 e 2018</t>
  </si>
  <si>
    <t>Jairo Wessler</t>
  </si>
  <si>
    <t>Antonio Cesar Maliceski</t>
  </si>
  <si>
    <t>Damiany da Fonseca</t>
  </si>
  <si>
    <t xml:space="preserve">Participação no primeiro Encontro da Fiscalização e Repasses Públicos ao Terceiro Setor </t>
  </si>
  <si>
    <t xml:space="preserve">Araquari/SC Canoinhas/SC Joinville/SC </t>
  </si>
  <si>
    <t>Erasmo Manoel dos Santos</t>
  </si>
  <si>
    <t>Primeiro monitoramento da AOP conforme programação de fiscalização</t>
  </si>
  <si>
    <t>Rosemari Machado</t>
  </si>
  <si>
    <t>Cleiton Wessler</t>
  </si>
  <si>
    <t>Blumenau/SC Joinville/SC Itajai/SC</t>
  </si>
  <si>
    <t>Auditoria operacional para avaliar a gestão do sistema socioeducativo de SC</t>
  </si>
  <si>
    <t>Michelle Fernanda de Conto El ackar</t>
  </si>
  <si>
    <t>Gláucia da Cunha</t>
  </si>
  <si>
    <t>Luiz Cesar Veríssimo</t>
  </si>
  <si>
    <t>DESTINO</t>
  </si>
  <si>
    <t>OBJETIVO</t>
  </si>
  <si>
    <t>SERVIDOR</t>
  </si>
  <si>
    <t>Início</t>
  </si>
  <si>
    <t>Fim</t>
  </si>
  <si>
    <t>Data</t>
  </si>
  <si>
    <t>Hora</t>
  </si>
  <si>
    <t>Deslocamento Oficial</t>
  </si>
  <si>
    <t>Diárias</t>
  </si>
  <si>
    <t>Adic. Embarque/Desembarque</t>
  </si>
  <si>
    <t>Quantidade</t>
  </si>
  <si>
    <t>Viagem</t>
  </si>
  <si>
    <t>Nº</t>
  </si>
  <si>
    <t>Valor R$</t>
  </si>
  <si>
    <t>VALOR TOTAL ADICIONAL EMBARQUE</t>
  </si>
  <si>
    <t>VALOR DESPENDIDO NO MÊS</t>
  </si>
  <si>
    <t>Quantidade de diárias</t>
  </si>
  <si>
    <t>Quantidade Adicional Embarque</t>
  </si>
  <si>
    <t>RESUMO MARÇO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</si>
</sst>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"/>
    <numFmt numFmtId="167" formatCode="#,##0.00_ ;\-#,##0.00\ "/>
    <numFmt numFmtId="168" formatCode="[$-F400]h:mm:ss\ AM/PM"/>
    <numFmt numFmtId="169" formatCode="_-[$R$-416]\ * #,##0.00_-;\-[$R$-416]\ * #,##0.00_-;_-[$R$-416]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43" fontId="0" fillId="0" borderId="0" xfId="1" applyFont="1"/>
    <xf numFmtId="0" fontId="6" fillId="7" borderId="1" xfId="0" applyFont="1" applyFill="1" applyBorder="1" applyAlignment="1">
      <alignment horizontal="left"/>
    </xf>
    <xf numFmtId="166" fontId="8" fillId="0" borderId="1" xfId="1" applyNumberFormat="1" applyFont="1" applyFill="1" applyBorder="1" applyAlignment="1">
      <alignment horizontal="left" vertical="center" indent="5"/>
    </xf>
    <xf numFmtId="164" fontId="4" fillId="3" borderId="2" xfId="1" applyNumberFormat="1" applyFont="1" applyFill="1" applyBorder="1" applyAlignment="1"/>
    <xf numFmtId="165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6" fontId="7" fillId="9" borderId="1" xfId="1" applyNumberFormat="1" applyFont="1" applyFill="1" applyBorder="1" applyAlignment="1">
      <alignment horizontal="left" vertical="center" indent="5"/>
    </xf>
    <xf numFmtId="166" fontId="3" fillId="0" borderId="0" xfId="0" applyNumberFormat="1" applyFont="1"/>
    <xf numFmtId="0" fontId="3" fillId="0" borderId="0" xfId="0" applyFont="1" applyBorder="1" applyAlignment="1">
      <alignment horizontal="left" vertical="center" indent="2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/>
    <xf numFmtId="4" fontId="4" fillId="9" borderId="0" xfId="0" applyNumberFormat="1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7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44" fontId="0" fillId="0" borderId="0" xfId="2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7" fontId="0" fillId="0" borderId="1" xfId="2" applyNumberFormat="1" applyFont="1" applyBorder="1" applyAlignment="1">
      <alignment vertical="center" wrapText="1"/>
    </xf>
    <xf numFmtId="0" fontId="4" fillId="3" borderId="11" xfId="0" applyFont="1" applyFill="1" applyBorder="1" applyAlignment="1">
      <alignment wrapText="1"/>
    </xf>
    <xf numFmtId="44" fontId="4" fillId="3" borderId="11" xfId="2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2" borderId="1" xfId="0" applyFont="1" applyFill="1" applyBorder="1" applyAlignment="1"/>
    <xf numFmtId="165" fontId="4" fillId="3" borderId="1" xfId="1" applyNumberFormat="1" applyFont="1" applyFill="1" applyBorder="1" applyAlignment="1"/>
    <xf numFmtId="165" fontId="4" fillId="3" borderId="1" xfId="1" applyNumberFormat="1" applyFont="1" applyFill="1" applyBorder="1"/>
    <xf numFmtId="0" fontId="0" fillId="2" borderId="1" xfId="0" applyFill="1" applyBorder="1" applyAlignment="1"/>
    <xf numFmtId="168" fontId="0" fillId="0" borderId="1" xfId="0" applyNumberFormat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 wrapText="1"/>
    </xf>
    <xf numFmtId="169" fontId="4" fillId="3" borderId="1" xfId="1" applyNumberFormat="1" applyFont="1" applyFill="1" applyBorder="1"/>
    <xf numFmtId="44" fontId="0" fillId="10" borderId="1" xfId="2" applyFont="1" applyFill="1" applyBorder="1" applyAlignment="1">
      <alignment horizontal="center" vertical="center" wrapText="1"/>
    </xf>
    <xf numFmtId="44" fontId="0" fillId="11" borderId="1" xfId="2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8" borderId="12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28</xdr:row>
      <xdr:rowOff>129886</xdr:rowOff>
    </xdr:from>
    <xdr:to>
      <xdr:col>11</xdr:col>
      <xdr:colOff>190500</xdr:colOff>
      <xdr:row>33</xdr:row>
      <xdr:rowOff>58447</xdr:rowOff>
    </xdr:to>
    <xdr:sp macro="" textlink="">
      <xdr:nvSpPr>
        <xdr:cNvPr id="2" name="CaixaDeTexto 1"/>
        <xdr:cNvSpPr txBox="1"/>
      </xdr:nvSpPr>
      <xdr:spPr>
        <a:xfrm>
          <a:off x="34637" y="5818909"/>
          <a:ext cx="1010515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Fonte:  Diretoria de Administração e Finanças</a:t>
          </a:r>
          <a:r>
            <a:rPr lang="pt-BR" sz="1100" baseline="0"/>
            <a:t> - DAF</a:t>
          </a:r>
          <a:br>
            <a:rPr lang="pt-BR" sz="1100" baseline="0"/>
          </a:br>
          <a:r>
            <a:rPr lang="pt-BR" sz="1100" baseline="0"/>
            <a:t>Fundamento Legal:  1) LEi nº 6745/1985, art 98 - 103 , e  2)Portaria N. TC- 434/2017. Disponíveis em:</a:t>
          </a:r>
          <a:br>
            <a:rPr lang="pt-BR" sz="1100" baseline="0"/>
          </a:br>
          <a:r>
            <a:rPr lang="pt-BR" sz="1100" baseline="0"/>
            <a:t>1)(</a:t>
          </a:r>
          <a:r>
            <a:rPr lang="pt-BR">
              <a:hlinkClick xmlns:r="http://schemas.openxmlformats.org/officeDocument/2006/relationships" r:id=""/>
            </a:rPr>
            <a:t>http://www.portaldoservidor.sc.gov.br/ckfinder/userfiles/arquivos/Legislacao%20Correlata/Estatutos/Estatudo_dos_Servidores_Civis_do_Estado_de_Santa_Catarina.pdf</a:t>
          </a:r>
          <a:r>
            <a:rPr lang="pt-BR"/>
            <a:t>) </a:t>
          </a:r>
          <a:br>
            <a:rPr lang="pt-BR"/>
          </a:br>
          <a:r>
            <a:rPr lang="pt-BR"/>
            <a:t>2) (</a:t>
          </a:r>
          <a:r>
            <a:rPr lang="pt-BR">
              <a:hlinkClick xmlns:r="http://schemas.openxmlformats.org/officeDocument/2006/relationships" r:id=""/>
            </a:rPr>
            <a:t>http://www.tce.sc.gov.br/sites/default/files/leis_normas/PORTARIA%20N.TC%20434-2017%20CONSOLIDADA_0_0.pdf</a:t>
          </a:r>
          <a:r>
            <a:rPr lang="pt-BR"/>
            <a:t>)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246</xdr:row>
      <xdr:rowOff>43295</xdr:rowOff>
    </xdr:from>
    <xdr:to>
      <xdr:col>18</xdr:col>
      <xdr:colOff>106075</xdr:colOff>
      <xdr:row>250</xdr:row>
      <xdr:rowOff>162356</xdr:rowOff>
    </xdr:to>
    <xdr:sp macro="" textlink="">
      <xdr:nvSpPr>
        <xdr:cNvPr id="2" name="CaixaDeTexto 1"/>
        <xdr:cNvSpPr txBox="1"/>
      </xdr:nvSpPr>
      <xdr:spPr>
        <a:xfrm>
          <a:off x="51955" y="52015159"/>
          <a:ext cx="1426368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Fonte:  Diretoria de Administração e Finanças</a:t>
          </a:r>
          <a:r>
            <a:rPr lang="pt-BR" sz="1100" baseline="0"/>
            <a:t> - DAF</a:t>
          </a:r>
          <a:br>
            <a:rPr lang="pt-BR" sz="1100" baseline="0"/>
          </a:br>
          <a:r>
            <a:rPr lang="pt-BR" sz="1100" baseline="0"/>
            <a:t>Fundamento Legal:  1) LEi nº 6745/1985, art 98 - 103 , e  2)Portaria N. TC- 434/2017. Disponíveis em:</a:t>
          </a:r>
          <a:br>
            <a:rPr lang="pt-BR" sz="1100" baseline="0"/>
          </a:br>
          <a:r>
            <a:rPr lang="pt-BR" sz="1100" baseline="0"/>
            <a:t>1)(</a:t>
          </a:r>
          <a:r>
            <a:rPr lang="pt-BR">
              <a:hlinkClick xmlns:r="http://schemas.openxmlformats.org/officeDocument/2006/relationships" r:id=""/>
            </a:rPr>
            <a:t>http://www.portaldoservidor.sc.gov.br/ckfinder/userfiles/arquivos/Legislacao%20Correlata/Estatutos/Estatudo_dos_Servidores_Civis_do_Estado_de_Santa_Catarina.pdf</a:t>
          </a:r>
          <a:r>
            <a:rPr lang="pt-BR"/>
            <a:t>) </a:t>
          </a:r>
          <a:br>
            <a:rPr lang="pt-BR"/>
          </a:br>
          <a:r>
            <a:rPr lang="pt-BR"/>
            <a:t>2) (</a:t>
          </a:r>
          <a:r>
            <a:rPr lang="pt-BR">
              <a:hlinkClick xmlns:r="http://schemas.openxmlformats.org/officeDocument/2006/relationships" r:id=""/>
            </a:rPr>
            <a:t>http://www.tce.sc.gov.br/sites/default/files/leis_normas/PORTARIA%20N.TC%20434-2017%20CONSOLIDADA_0_0.pdf</a:t>
          </a:r>
          <a:r>
            <a:rPr lang="pt-BR"/>
            <a:t>)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47</xdr:row>
      <xdr:rowOff>114300</xdr:rowOff>
    </xdr:from>
    <xdr:to>
      <xdr:col>16</xdr:col>
      <xdr:colOff>604838</xdr:colOff>
      <xdr:row>52</xdr:row>
      <xdr:rowOff>42861</xdr:rowOff>
    </xdr:to>
    <xdr:sp macro="" textlink="">
      <xdr:nvSpPr>
        <xdr:cNvPr id="2" name="CaixaDeTexto 1"/>
        <xdr:cNvSpPr txBox="1"/>
      </xdr:nvSpPr>
      <xdr:spPr>
        <a:xfrm>
          <a:off x="133350" y="20212050"/>
          <a:ext cx="1624488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Fonte:  Diretoria de Administração e Finanças</a:t>
          </a:r>
          <a:r>
            <a:rPr lang="pt-BR" sz="1100" baseline="0"/>
            <a:t> - DAF</a:t>
          </a:r>
          <a:br>
            <a:rPr lang="pt-BR" sz="1100" baseline="0"/>
          </a:br>
          <a:r>
            <a:rPr lang="pt-BR" sz="1100" baseline="0"/>
            <a:t>Fundamento Legal:  1) LEi nº 6745/1985, art 98 - 103 , e  2)Portaria N. TC- 434/2017. Disponíveis em:</a:t>
          </a:r>
          <a:br>
            <a:rPr lang="pt-BR" sz="1100" baseline="0"/>
          </a:br>
          <a:r>
            <a:rPr lang="pt-BR" sz="1100" baseline="0"/>
            <a:t>1)(</a:t>
          </a:r>
          <a:r>
            <a:rPr lang="pt-BR">
              <a:hlinkClick xmlns:r="http://schemas.openxmlformats.org/officeDocument/2006/relationships" r:id=""/>
            </a:rPr>
            <a:t>http://www.portaldoservidor.sc.gov.br/ckfinder/userfiles/arquivos/Legislacao%20Correlata/Estatutos/Estatudo_dos_Servidores_Civis_do_Estado_de_Santa_Catarina.pdf</a:t>
          </a:r>
          <a:r>
            <a:rPr lang="pt-BR"/>
            <a:t>) </a:t>
          </a:r>
          <a:br>
            <a:rPr lang="pt-BR"/>
          </a:br>
          <a:r>
            <a:rPr lang="pt-BR"/>
            <a:t>2) (</a:t>
          </a:r>
          <a:r>
            <a:rPr lang="pt-BR">
              <a:hlinkClick xmlns:r="http://schemas.openxmlformats.org/officeDocument/2006/relationships" r:id=""/>
            </a:rPr>
            <a:t>http://www.tce.sc.gov.br/sites/default/files/leis_normas/PORTARIA%20N.TC%20434-2017%20CONSOLIDADA_0_0.pdf</a:t>
          </a:r>
          <a:r>
            <a:rPr lang="pt-BR"/>
            <a:t>)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zoomScale="110" zoomScaleNormal="110" workbookViewId="0">
      <selection activeCell="H11" sqref="H11"/>
    </sheetView>
  </sheetViews>
  <sheetFormatPr defaultRowHeight="15"/>
  <cols>
    <col min="1" max="1" width="13.85546875" style="1" customWidth="1"/>
    <col min="2" max="2" width="31.5703125" style="1" customWidth="1"/>
    <col min="3" max="3" width="23" style="1" customWidth="1"/>
    <col min="4" max="4" width="13" style="1" customWidth="1"/>
    <col min="5" max="5" width="13.28515625" style="1" customWidth="1"/>
  </cols>
  <sheetData>
    <row r="1" spans="1:5" ht="28.5" customHeight="1">
      <c r="A1" s="50" t="s">
        <v>10</v>
      </c>
      <c r="B1" s="50"/>
      <c r="C1" s="50"/>
      <c r="D1" s="50"/>
      <c r="E1" s="50"/>
    </row>
    <row r="2" spans="1:5">
      <c r="A2" s="10" t="s">
        <v>30</v>
      </c>
      <c r="B2" s="11" t="s">
        <v>20</v>
      </c>
      <c r="C2" s="12" t="s">
        <v>12</v>
      </c>
      <c r="D2" s="13" t="s">
        <v>0</v>
      </c>
      <c r="E2" s="14">
        <f>D9+D4</f>
        <v>1640</v>
      </c>
    </row>
    <row r="3" spans="1:5">
      <c r="A3" s="51" t="s">
        <v>22</v>
      </c>
      <c r="B3" s="52"/>
      <c r="C3" s="53" t="s">
        <v>23</v>
      </c>
      <c r="D3" s="54"/>
      <c r="E3" s="54"/>
    </row>
    <row r="4" spans="1:5">
      <c r="A4" s="17" t="s">
        <v>13</v>
      </c>
      <c r="B4" s="18">
        <v>1</v>
      </c>
      <c r="C4" s="19" t="s">
        <v>14</v>
      </c>
      <c r="D4" s="20">
        <v>948</v>
      </c>
      <c r="E4" s="21" t="s">
        <v>15</v>
      </c>
    </row>
    <row r="5" spans="1:5">
      <c r="A5" s="17" t="s">
        <v>16</v>
      </c>
      <c r="B5" s="21" t="s">
        <v>31</v>
      </c>
      <c r="C5" s="21"/>
      <c r="D5" s="21"/>
      <c r="E5" s="21"/>
    </row>
    <row r="6" spans="1:5">
      <c r="A6" s="17" t="s">
        <v>17</v>
      </c>
      <c r="B6" s="21" t="s">
        <v>28</v>
      </c>
      <c r="C6" s="21"/>
      <c r="D6" s="21"/>
      <c r="E6" s="21"/>
    </row>
    <row r="7" spans="1:5">
      <c r="A7" s="17" t="s">
        <v>18</v>
      </c>
      <c r="B7" s="55" t="s">
        <v>32</v>
      </c>
      <c r="C7" s="55"/>
      <c r="D7" s="55"/>
      <c r="E7" s="55"/>
    </row>
    <row r="8" spans="1:5">
      <c r="A8" s="51" t="s">
        <v>29</v>
      </c>
      <c r="B8" s="52"/>
      <c r="C8" s="53" t="s">
        <v>25</v>
      </c>
      <c r="D8" s="54"/>
      <c r="E8" s="54"/>
    </row>
    <row r="9" spans="1:5">
      <c r="A9" s="17" t="s">
        <v>13</v>
      </c>
      <c r="B9" s="18">
        <v>1</v>
      </c>
      <c r="C9" s="19" t="s">
        <v>14</v>
      </c>
      <c r="D9" s="20">
        <v>692</v>
      </c>
      <c r="E9" s="21" t="s">
        <v>15</v>
      </c>
    </row>
    <row r="10" spans="1:5">
      <c r="A10" s="17" t="s">
        <v>16</v>
      </c>
      <c r="B10" s="21" t="s">
        <v>31</v>
      </c>
      <c r="C10" s="21"/>
      <c r="D10" s="21"/>
      <c r="E10" s="21"/>
    </row>
    <row r="11" spans="1:5">
      <c r="A11" s="17" t="s">
        <v>17</v>
      </c>
      <c r="B11" s="21" t="s">
        <v>28</v>
      </c>
      <c r="C11" s="21"/>
      <c r="D11" s="21"/>
      <c r="E11" s="21"/>
    </row>
    <row r="12" spans="1:5" ht="29.25" customHeight="1">
      <c r="A12" s="17" t="s">
        <v>18</v>
      </c>
      <c r="B12" s="55" t="s">
        <v>33</v>
      </c>
      <c r="C12" s="55"/>
      <c r="D12" s="55"/>
      <c r="E12" s="55"/>
    </row>
    <row r="13" spans="1:5">
      <c r="A13" s="10" t="s">
        <v>34</v>
      </c>
      <c r="B13" s="11" t="s">
        <v>27</v>
      </c>
      <c r="C13" s="12" t="s">
        <v>21</v>
      </c>
      <c r="D13" s="13" t="s">
        <v>0</v>
      </c>
      <c r="E13" s="14">
        <f>D15</f>
        <v>3318</v>
      </c>
    </row>
    <row r="14" spans="1:5">
      <c r="A14" s="51" t="s">
        <v>24</v>
      </c>
      <c r="B14" s="52"/>
      <c r="C14" s="53" t="s">
        <v>35</v>
      </c>
      <c r="D14" s="54"/>
      <c r="E14" s="54"/>
    </row>
    <row r="15" spans="1:5">
      <c r="A15" s="17" t="s">
        <v>13</v>
      </c>
      <c r="B15" s="18">
        <v>3.5</v>
      </c>
      <c r="C15" s="19" t="s">
        <v>14</v>
      </c>
      <c r="D15" s="20">
        <v>3318</v>
      </c>
      <c r="E15" s="21" t="s">
        <v>15</v>
      </c>
    </row>
    <row r="16" spans="1:5">
      <c r="A16" s="17" t="s">
        <v>16</v>
      </c>
      <c r="B16" s="21" t="s">
        <v>36</v>
      </c>
      <c r="C16" s="21"/>
      <c r="D16" s="21"/>
      <c r="E16" s="21"/>
    </row>
    <row r="17" spans="1:5">
      <c r="A17" s="17" t="s">
        <v>17</v>
      </c>
      <c r="B17" s="21" t="s">
        <v>19</v>
      </c>
      <c r="C17" s="21"/>
      <c r="D17" s="21"/>
      <c r="E17" s="21"/>
    </row>
    <row r="18" spans="1:5">
      <c r="A18" s="17" t="s">
        <v>18</v>
      </c>
      <c r="B18" s="55" t="s">
        <v>37</v>
      </c>
      <c r="C18" s="55"/>
      <c r="D18" s="55"/>
      <c r="E18" s="55"/>
    </row>
    <row r="19" spans="1:5" ht="15" customHeight="1">
      <c r="A19" s="57" t="s">
        <v>1</v>
      </c>
      <c r="B19" s="58"/>
      <c r="C19" s="56" t="s">
        <v>2</v>
      </c>
      <c r="D19" s="56"/>
      <c r="E19" s="5">
        <v>5.5</v>
      </c>
    </row>
    <row r="20" spans="1:5" ht="15" customHeight="1">
      <c r="A20" s="59"/>
      <c r="B20" s="60"/>
      <c r="C20" s="56" t="s">
        <v>3</v>
      </c>
      <c r="D20" s="56"/>
      <c r="E20" s="6">
        <v>3</v>
      </c>
    </row>
    <row r="21" spans="1:5" s="2" customFormat="1" ht="15" customHeight="1">
      <c r="A21" s="59"/>
      <c r="B21" s="60"/>
      <c r="C21" s="56" t="s">
        <v>4</v>
      </c>
      <c r="D21" s="56"/>
      <c r="E21" s="6">
        <v>2</v>
      </c>
    </row>
    <row r="22" spans="1:5" s="2" customFormat="1" ht="15" customHeight="1">
      <c r="A22" s="61"/>
      <c r="B22" s="62"/>
      <c r="C22" s="63" t="s">
        <v>9</v>
      </c>
      <c r="D22" s="56"/>
      <c r="E22" s="7">
        <f>SUM(E24:E26)</f>
        <v>4958</v>
      </c>
    </row>
    <row r="23" spans="1:5" s="2" customFormat="1">
      <c r="A23" s="67" t="s">
        <v>5</v>
      </c>
      <c r="B23" s="68"/>
      <c r="C23" s="24" t="s">
        <v>6</v>
      </c>
      <c r="D23" s="24" t="s">
        <v>7</v>
      </c>
      <c r="E23" s="8" t="s">
        <v>8</v>
      </c>
    </row>
    <row r="24" spans="1:5" s="2" customFormat="1">
      <c r="A24" s="69" t="s">
        <v>22</v>
      </c>
      <c r="B24" s="70"/>
      <c r="C24" s="3" t="s">
        <v>26</v>
      </c>
      <c r="D24" s="4">
        <v>1</v>
      </c>
      <c r="E24" s="9">
        <v>948</v>
      </c>
    </row>
    <row r="25" spans="1:5" s="2" customFormat="1">
      <c r="A25" s="69" t="s">
        <v>29</v>
      </c>
      <c r="B25" s="70"/>
      <c r="C25" s="3" t="s">
        <v>25</v>
      </c>
      <c r="D25" s="4">
        <v>1</v>
      </c>
      <c r="E25" s="9">
        <v>692</v>
      </c>
    </row>
    <row r="26" spans="1:5" s="2" customFormat="1">
      <c r="A26" s="69" t="s">
        <v>24</v>
      </c>
      <c r="B26" s="70"/>
      <c r="C26" s="3" t="s">
        <v>35</v>
      </c>
      <c r="D26" s="4">
        <v>3.5</v>
      </c>
      <c r="E26" s="9">
        <v>3318</v>
      </c>
    </row>
    <row r="27" spans="1:5" s="2" customFormat="1">
      <c r="A27" s="64" t="s">
        <v>11</v>
      </c>
      <c r="B27" s="65"/>
      <c r="C27" s="65"/>
      <c r="D27" s="15">
        <f>SUM(D24:D26)</f>
        <v>5.5</v>
      </c>
      <c r="E27" s="23">
        <f>SUM(E24:E26)</f>
        <v>4958</v>
      </c>
    </row>
    <row r="28" spans="1:5" s="2" customFormat="1" ht="15" customHeight="1">
      <c r="A28" s="66" t="s">
        <v>161</v>
      </c>
      <c r="B28" s="66"/>
      <c r="C28" s="66"/>
      <c r="D28" s="66"/>
      <c r="E28" s="66"/>
    </row>
    <row r="29" spans="1:5">
      <c r="D29" s="16"/>
      <c r="E29" s="22"/>
    </row>
    <row r="30" spans="1:5">
      <c r="E30" s="22"/>
    </row>
  </sheetData>
  <mergeCells count="21">
    <mergeCell ref="A27:C27"/>
    <mergeCell ref="A28:E28"/>
    <mergeCell ref="A23:B23"/>
    <mergeCell ref="A24:B24"/>
    <mergeCell ref="A25:B25"/>
    <mergeCell ref="A26:B26"/>
    <mergeCell ref="A1:E1"/>
    <mergeCell ref="A8:B8"/>
    <mergeCell ref="C8:E8"/>
    <mergeCell ref="B12:E12"/>
    <mergeCell ref="C21:D21"/>
    <mergeCell ref="A3:B3"/>
    <mergeCell ref="C3:E3"/>
    <mergeCell ref="B7:E7"/>
    <mergeCell ref="A19:B22"/>
    <mergeCell ref="C19:D19"/>
    <mergeCell ref="C20:D20"/>
    <mergeCell ref="C22:D22"/>
    <mergeCell ref="A14:B14"/>
    <mergeCell ref="C14:E14"/>
    <mergeCell ref="B18:E1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7"/>
  <sheetViews>
    <sheetView zoomScale="90" zoomScaleNormal="90" workbookViewId="0">
      <selection activeCell="H16" sqref="H16"/>
    </sheetView>
  </sheetViews>
  <sheetFormatPr defaultRowHeight="15"/>
  <cols>
    <col min="1" max="1" width="13.85546875" style="1" customWidth="1"/>
    <col min="2" max="2" width="31.5703125" style="1" customWidth="1"/>
    <col min="3" max="3" width="23.28515625" style="1" customWidth="1"/>
    <col min="4" max="4" width="13" style="1" customWidth="1"/>
    <col min="5" max="5" width="13.28515625" style="1" customWidth="1"/>
  </cols>
  <sheetData>
    <row r="1" spans="1:5" ht="28.5" customHeight="1">
      <c r="A1" s="50" t="s">
        <v>10</v>
      </c>
      <c r="B1" s="50"/>
      <c r="C1" s="50"/>
      <c r="D1" s="50"/>
      <c r="E1" s="50"/>
    </row>
    <row r="2" spans="1:5">
      <c r="A2" s="10" t="s">
        <v>38</v>
      </c>
      <c r="B2" s="11" t="s">
        <v>39</v>
      </c>
      <c r="C2" s="12" t="s">
        <v>40</v>
      </c>
      <c r="D2" s="13" t="s">
        <v>0</v>
      </c>
      <c r="E2" s="14">
        <f>D19+D4+D9+D14</f>
        <v>4152</v>
      </c>
    </row>
    <row r="3" spans="1:5">
      <c r="A3" s="51" t="s">
        <v>41</v>
      </c>
      <c r="B3" s="52"/>
      <c r="C3" s="53" t="s">
        <v>42</v>
      </c>
      <c r="D3" s="54"/>
      <c r="E3" s="54"/>
    </row>
    <row r="4" spans="1:5">
      <c r="A4" s="17" t="s">
        <v>13</v>
      </c>
      <c r="B4" s="18">
        <v>1.5</v>
      </c>
      <c r="C4" s="19" t="s">
        <v>14</v>
      </c>
      <c r="D4" s="20">
        <v>1038</v>
      </c>
      <c r="E4" s="21" t="s">
        <v>15</v>
      </c>
    </row>
    <row r="5" spans="1:5">
      <c r="A5" s="17" t="s">
        <v>16</v>
      </c>
      <c r="B5" s="21" t="s">
        <v>43</v>
      </c>
      <c r="C5" s="21"/>
      <c r="D5" s="21"/>
      <c r="E5" s="21"/>
    </row>
    <row r="6" spans="1:5">
      <c r="A6" s="17" t="s">
        <v>17</v>
      </c>
      <c r="B6" s="21" t="s">
        <v>44</v>
      </c>
      <c r="C6" s="21"/>
      <c r="D6" s="21"/>
      <c r="E6" s="21"/>
    </row>
    <row r="7" spans="1:5">
      <c r="A7" s="17" t="s">
        <v>18</v>
      </c>
      <c r="B7" s="55" t="s">
        <v>45</v>
      </c>
      <c r="C7" s="55"/>
      <c r="D7" s="55"/>
      <c r="E7" s="55"/>
    </row>
    <row r="8" spans="1:5">
      <c r="A8" s="51" t="s">
        <v>46</v>
      </c>
      <c r="B8" s="52"/>
      <c r="C8" s="53" t="s">
        <v>47</v>
      </c>
      <c r="D8" s="54"/>
      <c r="E8" s="54"/>
    </row>
    <row r="9" spans="1:5">
      <c r="A9" s="17" t="s">
        <v>13</v>
      </c>
      <c r="B9" s="18">
        <v>1.5</v>
      </c>
      <c r="C9" s="19" t="s">
        <v>14</v>
      </c>
      <c r="D9" s="20">
        <v>1038</v>
      </c>
      <c r="E9" s="21" t="s">
        <v>15</v>
      </c>
    </row>
    <row r="10" spans="1:5">
      <c r="A10" s="17" t="s">
        <v>16</v>
      </c>
      <c r="B10" s="21" t="s">
        <v>43</v>
      </c>
      <c r="C10" s="21"/>
      <c r="D10" s="21"/>
      <c r="E10" s="21"/>
    </row>
    <row r="11" spans="1:5">
      <c r="A11" s="17" t="s">
        <v>17</v>
      </c>
      <c r="B11" s="21" t="s">
        <v>44</v>
      </c>
      <c r="C11" s="21"/>
      <c r="D11" s="21"/>
      <c r="E11" s="21"/>
    </row>
    <row r="12" spans="1:5">
      <c r="A12" s="17" t="s">
        <v>18</v>
      </c>
      <c r="B12" s="55" t="s">
        <v>45</v>
      </c>
      <c r="C12" s="55"/>
      <c r="D12" s="55"/>
      <c r="E12" s="55"/>
    </row>
    <row r="13" spans="1:5">
      <c r="A13" s="51" t="s">
        <v>48</v>
      </c>
      <c r="B13" s="52"/>
      <c r="C13" s="53" t="s">
        <v>49</v>
      </c>
      <c r="D13" s="54"/>
      <c r="E13" s="54"/>
    </row>
    <row r="14" spans="1:5">
      <c r="A14" s="17" t="s">
        <v>13</v>
      </c>
      <c r="B14" s="18">
        <v>1.5</v>
      </c>
      <c r="C14" s="19" t="s">
        <v>14</v>
      </c>
      <c r="D14" s="20">
        <v>1038</v>
      </c>
      <c r="E14" s="21" t="s">
        <v>15</v>
      </c>
    </row>
    <row r="15" spans="1:5">
      <c r="A15" s="17" t="s">
        <v>16</v>
      </c>
      <c r="B15" s="21" t="s">
        <v>43</v>
      </c>
      <c r="C15" s="21"/>
      <c r="D15" s="21"/>
      <c r="E15" s="21"/>
    </row>
    <row r="16" spans="1:5">
      <c r="A16" s="17" t="s">
        <v>17</v>
      </c>
      <c r="B16" s="21" t="s">
        <v>44</v>
      </c>
      <c r="C16" s="21"/>
      <c r="D16" s="21"/>
      <c r="E16" s="21"/>
    </row>
    <row r="17" spans="1:5">
      <c r="A17" s="17" t="s">
        <v>18</v>
      </c>
      <c r="B17" s="55" t="s">
        <v>45</v>
      </c>
      <c r="C17" s="55"/>
      <c r="D17" s="55"/>
      <c r="E17" s="55"/>
    </row>
    <row r="18" spans="1:5">
      <c r="A18" s="51" t="s">
        <v>50</v>
      </c>
      <c r="B18" s="52"/>
      <c r="C18" s="53" t="s">
        <v>51</v>
      </c>
      <c r="D18" s="54"/>
      <c r="E18" s="54"/>
    </row>
    <row r="19" spans="1:5">
      <c r="A19" s="17" t="s">
        <v>13</v>
      </c>
      <c r="B19" s="18">
        <v>1.5</v>
      </c>
      <c r="C19" s="19" t="s">
        <v>14</v>
      </c>
      <c r="D19" s="20">
        <v>1038</v>
      </c>
      <c r="E19" s="21" t="s">
        <v>15</v>
      </c>
    </row>
    <row r="20" spans="1:5">
      <c r="A20" s="17" t="s">
        <v>16</v>
      </c>
      <c r="B20" s="21" t="s">
        <v>43</v>
      </c>
      <c r="C20" s="21"/>
      <c r="D20" s="21"/>
      <c r="E20" s="21"/>
    </row>
    <row r="21" spans="1:5">
      <c r="A21" s="17" t="s">
        <v>17</v>
      </c>
      <c r="B21" s="21" t="s">
        <v>44</v>
      </c>
      <c r="C21" s="21"/>
      <c r="D21" s="21"/>
      <c r="E21" s="21"/>
    </row>
    <row r="22" spans="1:5">
      <c r="A22" s="17" t="s">
        <v>18</v>
      </c>
      <c r="B22" s="55" t="s">
        <v>45</v>
      </c>
      <c r="C22" s="55"/>
      <c r="D22" s="55"/>
      <c r="E22" s="55"/>
    </row>
    <row r="23" spans="1:5">
      <c r="A23" s="10" t="s">
        <v>52</v>
      </c>
      <c r="B23" s="11" t="s">
        <v>53</v>
      </c>
      <c r="C23" s="12" t="s">
        <v>21</v>
      </c>
      <c r="D23" s="13" t="s">
        <v>0</v>
      </c>
      <c r="E23" s="14">
        <f>D25</f>
        <v>2844</v>
      </c>
    </row>
    <row r="24" spans="1:5">
      <c r="A24" s="51" t="s">
        <v>54</v>
      </c>
      <c r="B24" s="52"/>
      <c r="C24" s="53" t="s">
        <v>55</v>
      </c>
      <c r="D24" s="54"/>
      <c r="E24" s="54"/>
    </row>
    <row r="25" spans="1:5">
      <c r="A25" s="17" t="s">
        <v>13</v>
      </c>
      <c r="B25" s="18">
        <v>3</v>
      </c>
      <c r="C25" s="19" t="s">
        <v>14</v>
      </c>
      <c r="D25" s="20">
        <v>2844</v>
      </c>
      <c r="E25" s="21" t="s">
        <v>15</v>
      </c>
    </row>
    <row r="26" spans="1:5">
      <c r="A26" s="17" t="s">
        <v>16</v>
      </c>
      <c r="B26" s="21" t="s">
        <v>56</v>
      </c>
      <c r="C26" s="21"/>
      <c r="D26" s="21"/>
      <c r="E26" s="21"/>
    </row>
    <row r="27" spans="1:5">
      <c r="A27" s="17" t="s">
        <v>17</v>
      </c>
      <c r="B27" s="21" t="s">
        <v>57</v>
      </c>
      <c r="C27" s="21"/>
      <c r="D27" s="21"/>
      <c r="E27" s="21"/>
    </row>
    <row r="28" spans="1:5" ht="30" customHeight="1">
      <c r="A28" s="17" t="s">
        <v>18</v>
      </c>
      <c r="B28" s="55" t="s">
        <v>58</v>
      </c>
      <c r="C28" s="55"/>
      <c r="D28" s="55"/>
      <c r="E28" s="55"/>
    </row>
    <row r="29" spans="1:5">
      <c r="A29" s="10" t="s">
        <v>59</v>
      </c>
      <c r="B29" s="11" t="s">
        <v>60</v>
      </c>
      <c r="C29" s="12" t="s">
        <v>21</v>
      </c>
      <c r="D29" s="13" t="s">
        <v>0</v>
      </c>
      <c r="E29" s="14">
        <f>D31</f>
        <v>17401.72</v>
      </c>
    </row>
    <row r="30" spans="1:5">
      <c r="A30" s="51" t="s">
        <v>61</v>
      </c>
      <c r="B30" s="52"/>
      <c r="C30" s="53" t="s">
        <v>23</v>
      </c>
      <c r="D30" s="54"/>
      <c r="E30" s="54"/>
    </row>
    <row r="31" spans="1:5">
      <c r="A31" s="17" t="s">
        <v>13</v>
      </c>
      <c r="B31" s="18">
        <v>9.5</v>
      </c>
      <c r="C31" s="19" t="s">
        <v>14</v>
      </c>
      <c r="D31" s="20">
        <v>17401.72</v>
      </c>
      <c r="E31" s="21" t="s">
        <v>15</v>
      </c>
    </row>
    <row r="32" spans="1:5">
      <c r="A32" s="17" t="s">
        <v>16</v>
      </c>
      <c r="B32" s="21" t="s">
        <v>62</v>
      </c>
      <c r="C32" s="21"/>
      <c r="D32" s="21"/>
      <c r="E32" s="21"/>
    </row>
    <row r="33" spans="1:5">
      <c r="A33" s="17" t="s">
        <v>17</v>
      </c>
      <c r="B33" s="27" t="s">
        <v>66</v>
      </c>
      <c r="C33" s="21"/>
      <c r="D33" s="21"/>
      <c r="E33" s="21"/>
    </row>
    <row r="34" spans="1:5">
      <c r="A34" s="17" t="s">
        <v>18</v>
      </c>
      <c r="B34" s="55" t="s">
        <v>63</v>
      </c>
      <c r="C34" s="55"/>
      <c r="D34" s="55"/>
      <c r="E34" s="55"/>
    </row>
    <row r="35" spans="1:5">
      <c r="A35" s="10" t="s">
        <v>52</v>
      </c>
      <c r="B35" s="11" t="s">
        <v>65</v>
      </c>
      <c r="C35" s="12" t="s">
        <v>21</v>
      </c>
      <c r="D35" s="13" t="s">
        <v>0</v>
      </c>
      <c r="E35" s="14">
        <f>D37</f>
        <v>1422</v>
      </c>
    </row>
    <row r="36" spans="1:5">
      <c r="A36" s="51" t="s">
        <v>22</v>
      </c>
      <c r="B36" s="52"/>
      <c r="C36" s="53" t="s">
        <v>64</v>
      </c>
      <c r="D36" s="54"/>
      <c r="E36" s="54"/>
    </row>
    <row r="37" spans="1:5">
      <c r="A37" s="17" t="s">
        <v>13</v>
      </c>
      <c r="B37" s="18">
        <v>1.5</v>
      </c>
      <c r="C37" s="19" t="s">
        <v>14</v>
      </c>
      <c r="D37" s="20">
        <v>1422</v>
      </c>
      <c r="E37" s="21" t="s">
        <v>15</v>
      </c>
    </row>
    <row r="38" spans="1:5">
      <c r="A38" s="17" t="s">
        <v>16</v>
      </c>
      <c r="B38" s="21" t="s">
        <v>43</v>
      </c>
      <c r="C38" s="21"/>
      <c r="D38" s="21"/>
      <c r="E38" s="21"/>
    </row>
    <row r="39" spans="1:5">
      <c r="A39" s="17" t="s">
        <v>17</v>
      </c>
      <c r="B39" s="21" t="s">
        <v>44</v>
      </c>
      <c r="C39" s="21"/>
      <c r="D39" s="21"/>
      <c r="E39" s="21"/>
    </row>
    <row r="40" spans="1:5">
      <c r="A40" s="17" t="s">
        <v>18</v>
      </c>
      <c r="B40" s="55" t="s">
        <v>45</v>
      </c>
      <c r="C40" s="55"/>
      <c r="D40" s="55"/>
      <c r="E40" s="55"/>
    </row>
    <row r="41" spans="1:5">
      <c r="A41" s="10" t="s">
        <v>67</v>
      </c>
      <c r="B41" s="11" t="s">
        <v>53</v>
      </c>
      <c r="C41" s="12" t="s">
        <v>21</v>
      </c>
      <c r="D41" s="13" t="s">
        <v>0</v>
      </c>
      <c r="E41" s="14">
        <f>D43</f>
        <v>2076</v>
      </c>
    </row>
    <row r="42" spans="1:5">
      <c r="A42" s="51" t="s">
        <v>68</v>
      </c>
      <c r="B42" s="52"/>
      <c r="C42" s="53" t="s">
        <v>51</v>
      </c>
      <c r="D42" s="54"/>
      <c r="E42" s="54"/>
    </row>
    <row r="43" spans="1:5">
      <c r="A43" s="17" t="s">
        <v>13</v>
      </c>
      <c r="B43" s="18">
        <v>3</v>
      </c>
      <c r="C43" s="19" t="s">
        <v>14</v>
      </c>
      <c r="D43" s="20">
        <v>2076</v>
      </c>
      <c r="E43" s="21" t="s">
        <v>15</v>
      </c>
    </row>
    <row r="44" spans="1:5">
      <c r="A44" s="17" t="s">
        <v>16</v>
      </c>
      <c r="B44" s="21" t="s">
        <v>69</v>
      </c>
      <c r="C44" s="21"/>
      <c r="D44" s="21"/>
      <c r="E44" s="21"/>
    </row>
    <row r="45" spans="1:5">
      <c r="A45" s="17" t="s">
        <v>17</v>
      </c>
      <c r="B45" s="21" t="s">
        <v>19</v>
      </c>
      <c r="C45" s="21"/>
      <c r="D45" s="21"/>
      <c r="E45" s="21"/>
    </row>
    <row r="46" spans="1:5">
      <c r="A46" s="17" t="s">
        <v>18</v>
      </c>
      <c r="B46" s="55" t="s">
        <v>70</v>
      </c>
      <c r="C46" s="55"/>
      <c r="D46" s="55"/>
      <c r="E46" s="55"/>
    </row>
    <row r="47" spans="1:5">
      <c r="A47" s="10" t="s">
        <v>71</v>
      </c>
      <c r="B47" s="11" t="s">
        <v>65</v>
      </c>
      <c r="C47" s="12" t="s">
        <v>21</v>
      </c>
      <c r="D47" s="13" t="s">
        <v>0</v>
      </c>
      <c r="E47" s="14">
        <f>D130+D49+D54+D95</f>
        <v>1038</v>
      </c>
    </row>
    <row r="48" spans="1:5">
      <c r="A48" s="51" t="s">
        <v>72</v>
      </c>
      <c r="B48" s="52"/>
      <c r="C48" s="53" t="s">
        <v>51</v>
      </c>
      <c r="D48" s="54"/>
      <c r="E48" s="54"/>
    </row>
    <row r="49" spans="1:5">
      <c r="A49" s="17" t="s">
        <v>13</v>
      </c>
      <c r="B49" s="18">
        <v>1.5</v>
      </c>
      <c r="C49" s="19" t="s">
        <v>14</v>
      </c>
      <c r="D49" s="20">
        <v>1038</v>
      </c>
      <c r="E49" s="21" t="s">
        <v>15</v>
      </c>
    </row>
    <row r="50" spans="1:5">
      <c r="A50" s="17" t="s">
        <v>16</v>
      </c>
      <c r="B50" s="21" t="s">
        <v>73</v>
      </c>
      <c r="C50" s="21"/>
      <c r="D50" s="21"/>
      <c r="E50" s="21"/>
    </row>
    <row r="51" spans="1:5">
      <c r="A51" s="17" t="s">
        <v>17</v>
      </c>
      <c r="B51" s="21" t="s">
        <v>19</v>
      </c>
      <c r="C51" s="21"/>
      <c r="D51" s="21"/>
      <c r="E51" s="21"/>
    </row>
    <row r="52" spans="1:5">
      <c r="A52" s="17" t="s">
        <v>18</v>
      </c>
      <c r="B52" s="55" t="s">
        <v>70</v>
      </c>
      <c r="C52" s="55"/>
      <c r="D52" s="55"/>
      <c r="E52" s="55"/>
    </row>
    <row r="53" spans="1:5">
      <c r="A53" s="10" t="s">
        <v>74</v>
      </c>
      <c r="B53" s="11" t="s">
        <v>20</v>
      </c>
      <c r="C53" s="12" t="s">
        <v>21</v>
      </c>
      <c r="D53" s="13" t="s">
        <v>0</v>
      </c>
      <c r="E53" s="14">
        <f>D55</f>
        <v>1896</v>
      </c>
    </row>
    <row r="54" spans="1:5">
      <c r="A54" s="51" t="s">
        <v>75</v>
      </c>
      <c r="B54" s="52"/>
      <c r="C54" s="53" t="s">
        <v>55</v>
      </c>
      <c r="D54" s="54"/>
      <c r="E54" s="54"/>
    </row>
    <row r="55" spans="1:5">
      <c r="A55" s="17" t="s">
        <v>13</v>
      </c>
      <c r="B55" s="18">
        <v>2</v>
      </c>
      <c r="C55" s="19" t="s">
        <v>14</v>
      </c>
      <c r="D55" s="20">
        <v>1896</v>
      </c>
      <c r="E55" s="21" t="s">
        <v>15</v>
      </c>
    </row>
    <row r="56" spans="1:5">
      <c r="A56" s="17" t="s">
        <v>16</v>
      </c>
      <c r="B56" s="21" t="s">
        <v>76</v>
      </c>
      <c r="C56" s="21"/>
      <c r="D56" s="21"/>
      <c r="E56" s="21"/>
    </row>
    <row r="57" spans="1:5">
      <c r="A57" s="17" t="s">
        <v>17</v>
      </c>
      <c r="B57" s="21" t="s">
        <v>19</v>
      </c>
      <c r="C57" s="21"/>
      <c r="D57" s="21"/>
      <c r="E57" s="21"/>
    </row>
    <row r="58" spans="1:5">
      <c r="A58" s="17" t="s">
        <v>18</v>
      </c>
      <c r="B58" s="55" t="s">
        <v>70</v>
      </c>
      <c r="C58" s="55"/>
      <c r="D58" s="55"/>
      <c r="E58" s="55"/>
    </row>
    <row r="59" spans="1:5">
      <c r="A59" s="10" t="s">
        <v>77</v>
      </c>
      <c r="B59" s="11" t="s">
        <v>78</v>
      </c>
      <c r="C59" s="12" t="s">
        <v>79</v>
      </c>
      <c r="D59" s="13" t="s">
        <v>0</v>
      </c>
      <c r="E59" s="14">
        <f>D61+D66+D71</f>
        <v>6579</v>
      </c>
    </row>
    <row r="60" spans="1:5">
      <c r="A60" s="51" t="s">
        <v>80</v>
      </c>
      <c r="B60" s="52"/>
      <c r="C60" s="53" t="s">
        <v>51</v>
      </c>
      <c r="D60" s="54"/>
      <c r="E60" s="54"/>
    </row>
    <row r="61" spans="1:5">
      <c r="A61" s="17" t="s">
        <v>13</v>
      </c>
      <c r="B61" s="18">
        <v>5</v>
      </c>
      <c r="C61" s="19" t="s">
        <v>14</v>
      </c>
      <c r="D61" s="20">
        <v>2322</v>
      </c>
      <c r="E61" s="21" t="s">
        <v>81</v>
      </c>
    </row>
    <row r="62" spans="1:5">
      <c r="A62" s="17" t="s">
        <v>16</v>
      </c>
      <c r="B62" s="21" t="s">
        <v>82</v>
      </c>
      <c r="C62" s="21"/>
      <c r="D62" s="21"/>
      <c r="E62" s="21"/>
    </row>
    <row r="63" spans="1:5">
      <c r="A63" s="17" t="s">
        <v>17</v>
      </c>
      <c r="B63" s="21" t="s">
        <v>83</v>
      </c>
      <c r="C63" s="21"/>
      <c r="D63" s="21"/>
      <c r="E63" s="21"/>
    </row>
    <row r="64" spans="1:5" ht="27" customHeight="1">
      <c r="A64" s="17" t="s">
        <v>18</v>
      </c>
      <c r="B64" s="55" t="s">
        <v>84</v>
      </c>
      <c r="C64" s="55"/>
      <c r="D64" s="55"/>
      <c r="E64" s="55"/>
    </row>
    <row r="65" spans="1:5">
      <c r="A65" s="51" t="s">
        <v>85</v>
      </c>
      <c r="B65" s="52"/>
      <c r="C65" s="53" t="s">
        <v>51</v>
      </c>
      <c r="D65" s="54"/>
      <c r="E65" s="54"/>
    </row>
    <row r="66" spans="1:5">
      <c r="A66" s="17" t="s">
        <v>13</v>
      </c>
      <c r="B66" s="18">
        <v>5</v>
      </c>
      <c r="C66" s="19" t="s">
        <v>14</v>
      </c>
      <c r="D66" s="20">
        <v>2322</v>
      </c>
      <c r="E66" s="21" t="s">
        <v>81</v>
      </c>
    </row>
    <row r="67" spans="1:5">
      <c r="A67" s="17" t="s">
        <v>16</v>
      </c>
      <c r="B67" s="21" t="s">
        <v>82</v>
      </c>
      <c r="C67" s="21"/>
      <c r="D67" s="21"/>
      <c r="E67" s="21"/>
    </row>
    <row r="68" spans="1:5">
      <c r="A68" s="17" t="s">
        <v>17</v>
      </c>
      <c r="B68" s="21" t="s">
        <v>83</v>
      </c>
      <c r="C68" s="21"/>
      <c r="D68" s="21"/>
      <c r="E68" s="21"/>
    </row>
    <row r="69" spans="1:5" ht="28.5" customHeight="1">
      <c r="A69" s="17" t="s">
        <v>18</v>
      </c>
      <c r="B69" s="55" t="s">
        <v>84</v>
      </c>
      <c r="C69" s="55"/>
      <c r="D69" s="55"/>
      <c r="E69" s="55"/>
    </row>
    <row r="70" spans="1:5">
      <c r="A70" s="51" t="s">
        <v>86</v>
      </c>
      <c r="B70" s="52"/>
      <c r="C70" s="53" t="s">
        <v>87</v>
      </c>
      <c r="D70" s="54"/>
      <c r="E70" s="54"/>
    </row>
    <row r="71" spans="1:5">
      <c r="A71" s="17" t="s">
        <v>13</v>
      </c>
      <c r="B71" s="18">
        <v>5</v>
      </c>
      <c r="C71" s="19" t="s">
        <v>14</v>
      </c>
      <c r="D71" s="20">
        <v>1935</v>
      </c>
      <c r="E71" s="21" t="s">
        <v>81</v>
      </c>
    </row>
    <row r="72" spans="1:5">
      <c r="A72" s="17" t="s">
        <v>16</v>
      </c>
      <c r="B72" s="21" t="s">
        <v>82</v>
      </c>
      <c r="C72" s="21"/>
      <c r="D72" s="21"/>
      <c r="E72" s="21"/>
    </row>
    <row r="73" spans="1:5">
      <c r="A73" s="17" t="s">
        <v>17</v>
      </c>
      <c r="B73" s="21" t="s">
        <v>83</v>
      </c>
      <c r="C73" s="21"/>
      <c r="D73" s="21"/>
      <c r="E73" s="21"/>
    </row>
    <row r="74" spans="1:5" ht="36.75" customHeight="1">
      <c r="A74" s="17" t="s">
        <v>18</v>
      </c>
      <c r="B74" s="55" t="s">
        <v>88</v>
      </c>
      <c r="C74" s="55"/>
      <c r="D74" s="55"/>
      <c r="E74" s="55"/>
    </row>
    <row r="75" spans="1:5">
      <c r="A75" s="10" t="s">
        <v>89</v>
      </c>
      <c r="B75" s="11" t="s">
        <v>78</v>
      </c>
      <c r="C75" s="12" t="s">
        <v>79</v>
      </c>
      <c r="D75" s="13" t="s">
        <v>0</v>
      </c>
      <c r="E75" s="14">
        <f>D77+D82+D87</f>
        <v>6966</v>
      </c>
    </row>
    <row r="76" spans="1:5">
      <c r="A76" s="51" t="s">
        <v>93</v>
      </c>
      <c r="B76" s="52"/>
      <c r="C76" s="53" t="s">
        <v>51</v>
      </c>
      <c r="D76" s="54"/>
      <c r="E76" s="54"/>
    </row>
    <row r="77" spans="1:5">
      <c r="A77" s="17" t="s">
        <v>13</v>
      </c>
      <c r="B77" s="18">
        <v>5</v>
      </c>
      <c r="C77" s="19" t="s">
        <v>14</v>
      </c>
      <c r="D77" s="20">
        <v>2322</v>
      </c>
      <c r="E77" s="21" t="s">
        <v>81</v>
      </c>
    </row>
    <row r="78" spans="1:5">
      <c r="A78" s="17" t="s">
        <v>16</v>
      </c>
      <c r="B78" s="21" t="s">
        <v>90</v>
      </c>
      <c r="C78" s="21"/>
      <c r="D78" s="21"/>
      <c r="E78" s="21"/>
    </row>
    <row r="79" spans="1:5">
      <c r="A79" s="17" t="s">
        <v>17</v>
      </c>
      <c r="B79" s="21" t="s">
        <v>91</v>
      </c>
      <c r="C79" s="21"/>
      <c r="D79" s="21"/>
      <c r="E79" s="21"/>
    </row>
    <row r="80" spans="1:5" ht="39" customHeight="1">
      <c r="A80" s="17" t="s">
        <v>18</v>
      </c>
      <c r="B80" s="55" t="s">
        <v>92</v>
      </c>
      <c r="C80" s="55"/>
      <c r="D80" s="55"/>
      <c r="E80" s="55"/>
    </row>
    <row r="81" spans="1:5">
      <c r="A81" s="51" t="s">
        <v>94</v>
      </c>
      <c r="B81" s="52"/>
      <c r="C81" s="53" t="s">
        <v>51</v>
      </c>
      <c r="D81" s="54"/>
      <c r="E81" s="54"/>
    </row>
    <row r="82" spans="1:5">
      <c r="A82" s="17" t="s">
        <v>13</v>
      </c>
      <c r="B82" s="18">
        <v>5</v>
      </c>
      <c r="C82" s="19" t="s">
        <v>14</v>
      </c>
      <c r="D82" s="20">
        <v>2322</v>
      </c>
      <c r="E82" s="21" t="s">
        <v>81</v>
      </c>
    </row>
    <row r="83" spans="1:5">
      <c r="A83" s="17" t="s">
        <v>16</v>
      </c>
      <c r="B83" s="21" t="s">
        <v>90</v>
      </c>
      <c r="C83" s="21"/>
      <c r="D83" s="21"/>
      <c r="E83" s="21"/>
    </row>
    <row r="84" spans="1:5">
      <c r="A84" s="17" t="s">
        <v>17</v>
      </c>
      <c r="B84" s="21" t="s">
        <v>91</v>
      </c>
      <c r="C84" s="21"/>
      <c r="D84" s="21"/>
      <c r="E84" s="21"/>
    </row>
    <row r="85" spans="1:5" ht="39" customHeight="1">
      <c r="A85" s="17" t="s">
        <v>18</v>
      </c>
      <c r="B85" s="55" t="s">
        <v>92</v>
      </c>
      <c r="C85" s="55"/>
      <c r="D85" s="55"/>
      <c r="E85" s="55"/>
    </row>
    <row r="86" spans="1:5">
      <c r="A86" s="51" t="s">
        <v>95</v>
      </c>
      <c r="B86" s="52"/>
      <c r="C86" s="53" t="s">
        <v>51</v>
      </c>
      <c r="D86" s="54"/>
      <c r="E86" s="54"/>
    </row>
    <row r="87" spans="1:5">
      <c r="A87" s="17" t="s">
        <v>13</v>
      </c>
      <c r="B87" s="18">
        <v>5</v>
      </c>
      <c r="C87" s="19" t="s">
        <v>14</v>
      </c>
      <c r="D87" s="20">
        <v>2322</v>
      </c>
      <c r="E87" s="21" t="s">
        <v>81</v>
      </c>
    </row>
    <row r="88" spans="1:5">
      <c r="A88" s="17" t="s">
        <v>16</v>
      </c>
      <c r="B88" s="21" t="s">
        <v>90</v>
      </c>
      <c r="C88" s="21"/>
      <c r="D88" s="21"/>
      <c r="E88" s="21"/>
    </row>
    <row r="89" spans="1:5">
      <c r="A89" s="17" t="s">
        <v>17</v>
      </c>
      <c r="B89" s="21" t="s">
        <v>91</v>
      </c>
      <c r="C89" s="21"/>
      <c r="D89" s="21"/>
      <c r="E89" s="21"/>
    </row>
    <row r="90" spans="1:5" ht="40.5" customHeight="1">
      <c r="A90" s="17" t="s">
        <v>18</v>
      </c>
      <c r="B90" s="55" t="s">
        <v>92</v>
      </c>
      <c r="C90" s="55"/>
      <c r="D90" s="55"/>
      <c r="E90" s="55"/>
    </row>
    <row r="91" spans="1:5">
      <c r="A91" s="10" t="s">
        <v>96</v>
      </c>
      <c r="B91" s="11" t="s">
        <v>53</v>
      </c>
      <c r="C91" s="12" t="s">
        <v>12</v>
      </c>
      <c r="D91" s="13" t="s">
        <v>0</v>
      </c>
      <c r="E91" s="14">
        <f>D93+D98</f>
        <v>2076</v>
      </c>
    </row>
    <row r="92" spans="1:5">
      <c r="A92" s="51" t="s">
        <v>97</v>
      </c>
      <c r="B92" s="52"/>
      <c r="C92" s="53" t="s">
        <v>87</v>
      </c>
      <c r="D92" s="54"/>
      <c r="E92" s="54"/>
    </row>
    <row r="93" spans="1:5">
      <c r="A93" s="17" t="s">
        <v>13</v>
      </c>
      <c r="B93" s="18">
        <v>1.5</v>
      </c>
      <c r="C93" s="19" t="s">
        <v>14</v>
      </c>
      <c r="D93" s="20">
        <v>1038</v>
      </c>
      <c r="E93" s="21" t="s">
        <v>15</v>
      </c>
    </row>
    <row r="94" spans="1:5">
      <c r="A94" s="17" t="s">
        <v>16</v>
      </c>
      <c r="B94" s="21" t="s">
        <v>43</v>
      </c>
      <c r="C94" s="21"/>
      <c r="D94" s="21"/>
      <c r="E94" s="21"/>
    </row>
    <row r="95" spans="1:5">
      <c r="A95" s="17" t="s">
        <v>17</v>
      </c>
      <c r="B95" s="21" t="s">
        <v>44</v>
      </c>
      <c r="C95" s="21"/>
      <c r="D95" s="21"/>
      <c r="E95" s="21"/>
    </row>
    <row r="96" spans="1:5" ht="15" customHeight="1">
      <c r="A96" s="17" t="s">
        <v>18</v>
      </c>
      <c r="B96" s="55" t="s">
        <v>45</v>
      </c>
      <c r="C96" s="55"/>
      <c r="D96" s="55"/>
      <c r="E96" s="55"/>
    </row>
    <row r="97" spans="1:5" ht="15" customHeight="1">
      <c r="A97" s="51" t="s">
        <v>98</v>
      </c>
      <c r="B97" s="52"/>
      <c r="C97" s="53" t="s">
        <v>99</v>
      </c>
      <c r="D97" s="54"/>
      <c r="E97" s="54"/>
    </row>
    <row r="98" spans="1:5" ht="15" customHeight="1">
      <c r="A98" s="17" t="s">
        <v>13</v>
      </c>
      <c r="B98" s="18">
        <v>1.5</v>
      </c>
      <c r="C98" s="19" t="s">
        <v>14</v>
      </c>
      <c r="D98" s="20">
        <v>1038</v>
      </c>
      <c r="E98" s="21" t="s">
        <v>15</v>
      </c>
    </row>
    <row r="99" spans="1:5" ht="15" customHeight="1">
      <c r="A99" s="17" t="s">
        <v>16</v>
      </c>
      <c r="B99" s="21" t="s">
        <v>43</v>
      </c>
      <c r="C99" s="21"/>
      <c r="D99" s="21"/>
      <c r="E99" s="21"/>
    </row>
    <row r="100" spans="1:5" ht="15" customHeight="1">
      <c r="A100" s="17" t="s">
        <v>17</v>
      </c>
      <c r="B100" s="21" t="s">
        <v>44</v>
      </c>
      <c r="C100" s="21"/>
      <c r="D100" s="21"/>
      <c r="E100" s="21"/>
    </row>
    <row r="101" spans="1:5" ht="15" customHeight="1">
      <c r="A101" s="17" t="s">
        <v>18</v>
      </c>
      <c r="B101" s="55" t="s">
        <v>45</v>
      </c>
      <c r="C101" s="55"/>
      <c r="D101" s="55"/>
      <c r="E101" s="55"/>
    </row>
    <row r="102" spans="1:5" ht="15" customHeight="1">
      <c r="A102" s="10" t="s">
        <v>100</v>
      </c>
      <c r="B102" s="11" t="s">
        <v>101</v>
      </c>
      <c r="C102" s="12" t="s">
        <v>102</v>
      </c>
      <c r="D102" s="13" t="s">
        <v>0</v>
      </c>
      <c r="E102" s="14">
        <f>D104+D109+D114+D119+D124+D129</f>
        <v>10836</v>
      </c>
    </row>
    <row r="103" spans="1:5" ht="15" customHeight="1">
      <c r="A103" s="51" t="s">
        <v>103</v>
      </c>
      <c r="B103" s="52"/>
      <c r="C103" s="53" t="s">
        <v>51</v>
      </c>
      <c r="D103" s="54"/>
      <c r="E103" s="54"/>
    </row>
    <row r="104" spans="1:5" ht="15" customHeight="1">
      <c r="A104" s="17" t="s">
        <v>13</v>
      </c>
      <c r="B104" s="18">
        <v>4</v>
      </c>
      <c r="C104" s="19" t="s">
        <v>14</v>
      </c>
      <c r="D104" s="20">
        <v>1857.6</v>
      </c>
      <c r="E104" s="21" t="s">
        <v>81</v>
      </c>
    </row>
    <row r="105" spans="1:5" ht="15" customHeight="1">
      <c r="A105" s="17" t="s">
        <v>16</v>
      </c>
      <c r="B105" s="21" t="s">
        <v>104</v>
      </c>
      <c r="C105" s="21"/>
      <c r="D105" s="21"/>
      <c r="E105" s="21"/>
    </row>
    <row r="106" spans="1:5" ht="15" customHeight="1">
      <c r="A106" s="17" t="s">
        <v>17</v>
      </c>
      <c r="B106" s="21" t="s">
        <v>105</v>
      </c>
      <c r="C106" s="21"/>
      <c r="D106" s="21"/>
      <c r="E106" s="21"/>
    </row>
    <row r="107" spans="1:5" ht="15" customHeight="1">
      <c r="A107" s="17" t="s">
        <v>18</v>
      </c>
      <c r="B107" s="55" t="s">
        <v>106</v>
      </c>
      <c r="C107" s="55"/>
      <c r="D107" s="55"/>
      <c r="E107" s="55"/>
    </row>
    <row r="108" spans="1:5" ht="15" customHeight="1">
      <c r="A108" s="51" t="s">
        <v>107</v>
      </c>
      <c r="B108" s="52"/>
      <c r="C108" s="53" t="s">
        <v>51</v>
      </c>
      <c r="D108" s="54"/>
      <c r="E108" s="54"/>
    </row>
    <row r="109" spans="1:5" ht="15" customHeight="1">
      <c r="A109" s="17" t="s">
        <v>13</v>
      </c>
      <c r="B109" s="18">
        <v>4</v>
      </c>
      <c r="C109" s="19" t="s">
        <v>14</v>
      </c>
      <c r="D109" s="20">
        <v>1857.6</v>
      </c>
      <c r="E109" s="21" t="s">
        <v>81</v>
      </c>
    </row>
    <row r="110" spans="1:5" ht="15" customHeight="1">
      <c r="A110" s="17" t="s">
        <v>16</v>
      </c>
      <c r="B110" s="21" t="s">
        <v>104</v>
      </c>
      <c r="C110" s="21"/>
      <c r="D110" s="21"/>
      <c r="E110" s="21"/>
    </row>
    <row r="111" spans="1:5" ht="15" customHeight="1">
      <c r="A111" s="17" t="s">
        <v>17</v>
      </c>
      <c r="B111" s="21" t="s">
        <v>105</v>
      </c>
      <c r="C111" s="21"/>
      <c r="D111" s="21"/>
      <c r="E111" s="21"/>
    </row>
    <row r="112" spans="1:5" ht="15" customHeight="1">
      <c r="A112" s="17" t="s">
        <v>18</v>
      </c>
      <c r="B112" s="55" t="s">
        <v>106</v>
      </c>
      <c r="C112" s="55"/>
      <c r="D112" s="55"/>
      <c r="E112" s="55"/>
    </row>
    <row r="113" spans="1:5" ht="15" customHeight="1">
      <c r="A113" s="51" t="s">
        <v>108</v>
      </c>
      <c r="B113" s="52"/>
      <c r="C113" s="53" t="s">
        <v>51</v>
      </c>
      <c r="D113" s="54"/>
      <c r="E113" s="54"/>
    </row>
    <row r="114" spans="1:5" ht="15" customHeight="1">
      <c r="A114" s="17" t="s">
        <v>13</v>
      </c>
      <c r="B114" s="18">
        <v>4</v>
      </c>
      <c r="C114" s="19" t="s">
        <v>14</v>
      </c>
      <c r="D114" s="20">
        <v>1857.6</v>
      </c>
      <c r="E114" s="21" t="s">
        <v>81</v>
      </c>
    </row>
    <row r="115" spans="1:5" ht="15" customHeight="1">
      <c r="A115" s="17" t="s">
        <v>16</v>
      </c>
      <c r="B115" s="21" t="s">
        <v>104</v>
      </c>
      <c r="C115" s="21"/>
      <c r="D115" s="21"/>
      <c r="E115" s="21"/>
    </row>
    <row r="116" spans="1:5" ht="15" customHeight="1">
      <c r="A116" s="17" t="s">
        <v>17</v>
      </c>
      <c r="B116" s="21" t="s">
        <v>105</v>
      </c>
      <c r="C116" s="21"/>
      <c r="D116" s="21"/>
      <c r="E116" s="21"/>
    </row>
    <row r="117" spans="1:5" ht="15" customHeight="1">
      <c r="A117" s="17" t="s">
        <v>18</v>
      </c>
      <c r="B117" s="55" t="s">
        <v>106</v>
      </c>
      <c r="C117" s="55"/>
      <c r="D117" s="55"/>
      <c r="E117" s="55"/>
    </row>
    <row r="118" spans="1:5" ht="15" customHeight="1">
      <c r="A118" s="51" t="s">
        <v>109</v>
      </c>
      <c r="B118" s="52"/>
      <c r="C118" s="53" t="s">
        <v>51</v>
      </c>
      <c r="D118" s="54"/>
      <c r="E118" s="54"/>
    </row>
    <row r="119" spans="1:5" ht="15" customHeight="1">
      <c r="A119" s="17" t="s">
        <v>13</v>
      </c>
      <c r="B119" s="18">
        <v>4</v>
      </c>
      <c r="C119" s="19" t="s">
        <v>14</v>
      </c>
      <c r="D119" s="20">
        <v>1857.6</v>
      </c>
      <c r="E119" s="21" t="s">
        <v>81</v>
      </c>
    </row>
    <row r="120" spans="1:5" ht="15" customHeight="1">
      <c r="A120" s="17" t="s">
        <v>16</v>
      </c>
      <c r="B120" s="21" t="s">
        <v>104</v>
      </c>
      <c r="C120" s="21"/>
      <c r="D120" s="21"/>
      <c r="E120" s="21"/>
    </row>
    <row r="121" spans="1:5" ht="15" customHeight="1">
      <c r="A121" s="17" t="s">
        <v>17</v>
      </c>
      <c r="B121" s="21" t="s">
        <v>105</v>
      </c>
      <c r="C121" s="21"/>
      <c r="D121" s="21"/>
      <c r="E121" s="21"/>
    </row>
    <row r="122" spans="1:5" ht="15" customHeight="1">
      <c r="A122" s="17" t="s">
        <v>18</v>
      </c>
      <c r="B122" s="55" t="s">
        <v>106</v>
      </c>
      <c r="C122" s="55"/>
      <c r="D122" s="55"/>
      <c r="E122" s="55"/>
    </row>
    <row r="123" spans="1:5" ht="15" customHeight="1">
      <c r="A123" s="51" t="s">
        <v>110</v>
      </c>
      <c r="B123" s="52"/>
      <c r="C123" s="53" t="s">
        <v>51</v>
      </c>
      <c r="D123" s="54"/>
      <c r="E123" s="54"/>
    </row>
    <row r="124" spans="1:5" ht="15" customHeight="1">
      <c r="A124" s="17" t="s">
        <v>13</v>
      </c>
      <c r="B124" s="18">
        <v>4</v>
      </c>
      <c r="C124" s="19" t="s">
        <v>14</v>
      </c>
      <c r="D124" s="20">
        <v>1857.6</v>
      </c>
      <c r="E124" s="21" t="s">
        <v>81</v>
      </c>
    </row>
    <row r="125" spans="1:5" ht="15" customHeight="1">
      <c r="A125" s="17" t="s">
        <v>16</v>
      </c>
      <c r="B125" s="21" t="s">
        <v>104</v>
      </c>
      <c r="C125" s="21"/>
      <c r="D125" s="21"/>
      <c r="E125" s="21"/>
    </row>
    <row r="126" spans="1:5" ht="15" customHeight="1">
      <c r="A126" s="17" t="s">
        <v>17</v>
      </c>
      <c r="B126" s="21" t="s">
        <v>105</v>
      </c>
      <c r="C126" s="21"/>
      <c r="D126" s="21"/>
      <c r="E126" s="21"/>
    </row>
    <row r="127" spans="1:5">
      <c r="A127" s="17" t="s">
        <v>18</v>
      </c>
      <c r="B127" s="55" t="s">
        <v>106</v>
      </c>
      <c r="C127" s="55"/>
      <c r="D127" s="55"/>
      <c r="E127" s="55"/>
    </row>
    <row r="128" spans="1:5">
      <c r="A128" s="51" t="s">
        <v>111</v>
      </c>
      <c r="B128" s="52"/>
      <c r="C128" s="53" t="s">
        <v>25</v>
      </c>
      <c r="D128" s="54"/>
      <c r="E128" s="54"/>
    </row>
    <row r="129" spans="1:5">
      <c r="A129" s="17" t="s">
        <v>13</v>
      </c>
      <c r="B129" s="18">
        <v>4</v>
      </c>
      <c r="C129" s="19" t="s">
        <v>14</v>
      </c>
      <c r="D129" s="20">
        <v>1548</v>
      </c>
      <c r="E129" s="21" t="s">
        <v>81</v>
      </c>
    </row>
    <row r="130" spans="1:5">
      <c r="A130" s="17" t="s">
        <v>16</v>
      </c>
      <c r="B130" s="21" t="s">
        <v>104</v>
      </c>
      <c r="C130" s="21"/>
      <c r="D130" s="21"/>
      <c r="E130" s="21"/>
    </row>
    <row r="131" spans="1:5">
      <c r="A131" s="17" t="s">
        <v>17</v>
      </c>
      <c r="B131" s="21" t="s">
        <v>105</v>
      </c>
      <c r="C131" s="21"/>
      <c r="D131" s="21"/>
      <c r="E131" s="21"/>
    </row>
    <row r="132" spans="1:5" ht="28.5" customHeight="1">
      <c r="A132" s="17" t="s">
        <v>18</v>
      </c>
      <c r="B132" s="55" t="s">
        <v>112</v>
      </c>
      <c r="C132" s="55"/>
      <c r="D132" s="55"/>
      <c r="E132" s="55"/>
    </row>
    <row r="133" spans="1:5">
      <c r="A133" s="10" t="s">
        <v>113</v>
      </c>
      <c r="B133" s="11" t="s">
        <v>114</v>
      </c>
      <c r="C133" s="12" t="s">
        <v>12</v>
      </c>
      <c r="D133" s="13" t="s">
        <v>0</v>
      </c>
      <c r="E133" s="14">
        <f>D135+D140</f>
        <v>4644</v>
      </c>
    </row>
    <row r="134" spans="1:5">
      <c r="A134" s="51" t="s">
        <v>110</v>
      </c>
      <c r="B134" s="52"/>
      <c r="C134" s="53" t="s">
        <v>51</v>
      </c>
      <c r="D134" s="54"/>
      <c r="E134" s="54"/>
    </row>
    <row r="135" spans="1:5">
      <c r="A135" s="17" t="s">
        <v>13</v>
      </c>
      <c r="B135" s="18">
        <v>5</v>
      </c>
      <c r="C135" s="19" t="s">
        <v>14</v>
      </c>
      <c r="D135" s="20">
        <v>2322</v>
      </c>
      <c r="E135" s="21" t="s">
        <v>81</v>
      </c>
    </row>
    <row r="136" spans="1:5">
      <c r="A136" s="17" t="s">
        <v>16</v>
      </c>
      <c r="B136" s="21" t="s">
        <v>115</v>
      </c>
      <c r="C136" s="21"/>
      <c r="D136" s="21"/>
      <c r="E136" s="21"/>
    </row>
    <row r="137" spans="1:5">
      <c r="A137" s="17" t="s">
        <v>17</v>
      </c>
      <c r="B137" s="21" t="s">
        <v>116</v>
      </c>
      <c r="C137" s="21"/>
      <c r="D137" s="21"/>
      <c r="E137" s="21"/>
    </row>
    <row r="138" spans="1:5" ht="27.75" customHeight="1">
      <c r="A138" s="17" t="s">
        <v>18</v>
      </c>
      <c r="B138" s="55" t="s">
        <v>117</v>
      </c>
      <c r="C138" s="55"/>
      <c r="D138" s="55"/>
      <c r="E138" s="55"/>
    </row>
    <row r="139" spans="1:5">
      <c r="A139" s="51" t="s">
        <v>108</v>
      </c>
      <c r="B139" s="52"/>
      <c r="C139" s="53" t="s">
        <v>51</v>
      </c>
      <c r="D139" s="54"/>
      <c r="E139" s="54"/>
    </row>
    <row r="140" spans="1:5">
      <c r="A140" s="17" t="s">
        <v>13</v>
      </c>
      <c r="B140" s="18">
        <v>5</v>
      </c>
      <c r="C140" s="19" t="s">
        <v>14</v>
      </c>
      <c r="D140" s="20">
        <v>2322</v>
      </c>
      <c r="E140" s="21" t="s">
        <v>81</v>
      </c>
    </row>
    <row r="141" spans="1:5">
      <c r="A141" s="17" t="s">
        <v>16</v>
      </c>
      <c r="B141" s="21" t="s">
        <v>115</v>
      </c>
      <c r="C141" s="21"/>
      <c r="D141" s="21"/>
      <c r="E141" s="21"/>
    </row>
    <row r="142" spans="1:5">
      <c r="A142" s="17" t="s">
        <v>17</v>
      </c>
      <c r="B142" s="21" t="s">
        <v>116</v>
      </c>
      <c r="C142" s="21"/>
      <c r="D142" s="21"/>
      <c r="E142" s="21"/>
    </row>
    <row r="143" spans="1:5" ht="26.25" customHeight="1">
      <c r="A143" s="17" t="s">
        <v>18</v>
      </c>
      <c r="B143" s="55" t="s">
        <v>117</v>
      </c>
      <c r="C143" s="55"/>
      <c r="D143" s="55"/>
      <c r="E143" s="55"/>
    </row>
    <row r="144" spans="1:5">
      <c r="A144" s="10" t="s">
        <v>118</v>
      </c>
      <c r="B144" s="11" t="s">
        <v>119</v>
      </c>
      <c r="C144" s="12" t="s">
        <v>12</v>
      </c>
      <c r="D144" s="13" t="s">
        <v>0</v>
      </c>
      <c r="E144" s="14">
        <f>D146+D151</f>
        <v>387</v>
      </c>
    </row>
    <row r="145" spans="1:5">
      <c r="A145" s="51" t="s">
        <v>120</v>
      </c>
      <c r="B145" s="52"/>
      <c r="C145" s="53" t="s">
        <v>121</v>
      </c>
      <c r="D145" s="54"/>
      <c r="E145" s="54"/>
    </row>
    <row r="146" spans="1:5">
      <c r="A146" s="17" t="s">
        <v>13</v>
      </c>
      <c r="B146" s="18">
        <v>0.5</v>
      </c>
      <c r="C146" s="19" t="s">
        <v>14</v>
      </c>
      <c r="D146" s="20">
        <v>193.5</v>
      </c>
      <c r="E146" s="21" t="s">
        <v>15</v>
      </c>
    </row>
    <row r="147" spans="1:5">
      <c r="A147" s="17" t="s">
        <v>16</v>
      </c>
      <c r="B147" s="21" t="s">
        <v>134</v>
      </c>
      <c r="C147" s="21"/>
      <c r="D147" s="21"/>
      <c r="E147" s="21"/>
    </row>
    <row r="148" spans="1:5">
      <c r="A148" s="17" t="s">
        <v>17</v>
      </c>
      <c r="B148" s="21" t="s">
        <v>122</v>
      </c>
      <c r="C148" s="21"/>
      <c r="D148" s="21"/>
      <c r="E148" s="21"/>
    </row>
    <row r="149" spans="1:5" ht="28.5" customHeight="1">
      <c r="A149" s="17" t="s">
        <v>18</v>
      </c>
      <c r="B149" s="55" t="s">
        <v>123</v>
      </c>
      <c r="C149" s="55"/>
      <c r="D149" s="55"/>
      <c r="E149" s="55"/>
    </row>
    <row r="150" spans="1:5">
      <c r="A150" s="51" t="s">
        <v>124</v>
      </c>
      <c r="B150" s="52"/>
      <c r="C150" s="53" t="s">
        <v>125</v>
      </c>
      <c r="D150" s="54"/>
      <c r="E150" s="54"/>
    </row>
    <row r="151" spans="1:5">
      <c r="A151" s="17" t="s">
        <v>13</v>
      </c>
      <c r="B151" s="18">
        <v>0.5</v>
      </c>
      <c r="C151" s="19" t="s">
        <v>14</v>
      </c>
      <c r="D151" s="20">
        <v>193.5</v>
      </c>
      <c r="E151" s="21" t="s">
        <v>15</v>
      </c>
    </row>
    <row r="152" spans="1:5">
      <c r="A152" s="17" t="s">
        <v>16</v>
      </c>
      <c r="B152" s="21" t="s">
        <v>134</v>
      </c>
      <c r="C152" s="21"/>
      <c r="D152" s="21"/>
      <c r="E152" s="21"/>
    </row>
    <row r="153" spans="1:5">
      <c r="A153" s="17" t="s">
        <v>17</v>
      </c>
      <c r="B153" s="21" t="s">
        <v>122</v>
      </c>
      <c r="C153" s="21"/>
      <c r="D153" s="21"/>
      <c r="E153" s="21"/>
    </row>
    <row r="154" spans="1:5" ht="29.25" customHeight="1">
      <c r="A154" s="17" t="s">
        <v>18</v>
      </c>
      <c r="B154" s="55" t="s">
        <v>126</v>
      </c>
      <c r="C154" s="55"/>
      <c r="D154" s="55"/>
      <c r="E154" s="55"/>
    </row>
    <row r="155" spans="1:5">
      <c r="A155" s="10" t="s">
        <v>127</v>
      </c>
      <c r="B155" s="11" t="s">
        <v>128</v>
      </c>
      <c r="C155" s="12" t="s">
        <v>21</v>
      </c>
      <c r="D155" s="13" t="s">
        <v>0</v>
      </c>
      <c r="E155" s="14">
        <f>D157</f>
        <v>2370</v>
      </c>
    </row>
    <row r="156" spans="1:5">
      <c r="A156" s="51" t="s">
        <v>129</v>
      </c>
      <c r="B156" s="52"/>
      <c r="C156" s="53" t="s">
        <v>35</v>
      </c>
      <c r="D156" s="54"/>
      <c r="E156" s="54"/>
    </row>
    <row r="157" spans="1:5">
      <c r="A157" s="17" t="s">
        <v>13</v>
      </c>
      <c r="B157" s="18">
        <v>2.5</v>
      </c>
      <c r="C157" s="19" t="s">
        <v>14</v>
      </c>
      <c r="D157" s="20">
        <v>2370</v>
      </c>
      <c r="E157" s="21" t="s">
        <v>15</v>
      </c>
    </row>
    <row r="158" spans="1:5">
      <c r="A158" s="17" t="s">
        <v>16</v>
      </c>
      <c r="B158" s="21" t="s">
        <v>133</v>
      </c>
      <c r="C158" s="21"/>
      <c r="D158" s="21"/>
      <c r="E158" s="21"/>
    </row>
    <row r="159" spans="1:5">
      <c r="A159" s="17" t="s">
        <v>17</v>
      </c>
      <c r="B159" s="21" t="s">
        <v>44</v>
      </c>
      <c r="C159" s="21"/>
      <c r="D159" s="21"/>
      <c r="E159" s="21"/>
    </row>
    <row r="160" spans="1:5" ht="26.25" customHeight="1">
      <c r="A160" s="17" t="s">
        <v>18</v>
      </c>
      <c r="B160" s="55" t="s">
        <v>130</v>
      </c>
      <c r="C160" s="55"/>
      <c r="D160" s="55"/>
      <c r="E160" s="55"/>
    </row>
    <row r="161" spans="1:5">
      <c r="A161" s="10" t="s">
        <v>131</v>
      </c>
      <c r="B161" s="11" t="s">
        <v>65</v>
      </c>
      <c r="C161" s="12" t="s">
        <v>21</v>
      </c>
      <c r="D161" s="13" t="s">
        <v>0</v>
      </c>
      <c r="E161" s="14">
        <f>D163</f>
        <v>1422</v>
      </c>
    </row>
    <row r="162" spans="1:5">
      <c r="A162" s="51" t="s">
        <v>75</v>
      </c>
      <c r="B162" s="52"/>
      <c r="C162" s="53" t="s">
        <v>55</v>
      </c>
      <c r="D162" s="54"/>
      <c r="E162" s="54"/>
    </row>
    <row r="163" spans="1:5">
      <c r="A163" s="17" t="s">
        <v>13</v>
      </c>
      <c r="B163" s="18">
        <v>1.5</v>
      </c>
      <c r="C163" s="19" t="s">
        <v>14</v>
      </c>
      <c r="D163" s="20">
        <v>1422</v>
      </c>
      <c r="E163" s="21" t="s">
        <v>15</v>
      </c>
    </row>
    <row r="164" spans="1:5">
      <c r="A164" s="17" t="s">
        <v>16</v>
      </c>
      <c r="B164" s="21" t="s">
        <v>132</v>
      </c>
      <c r="C164" s="21"/>
      <c r="D164" s="21"/>
      <c r="E164" s="21"/>
    </row>
    <row r="165" spans="1:5">
      <c r="A165" s="17" t="s">
        <v>17</v>
      </c>
      <c r="B165" s="21" t="s">
        <v>19</v>
      </c>
      <c r="C165" s="21"/>
      <c r="D165" s="21"/>
      <c r="E165" s="21"/>
    </row>
    <row r="166" spans="1:5" ht="30" customHeight="1">
      <c r="A166" s="17" t="s">
        <v>18</v>
      </c>
      <c r="B166" s="55" t="s">
        <v>135</v>
      </c>
      <c r="C166" s="55"/>
      <c r="D166" s="55"/>
      <c r="E166" s="55"/>
    </row>
    <row r="167" spans="1:5">
      <c r="A167" s="10" t="s">
        <v>136</v>
      </c>
      <c r="B167" s="11" t="s">
        <v>137</v>
      </c>
      <c r="C167" s="12" t="s">
        <v>12</v>
      </c>
      <c r="D167" s="13" t="s">
        <v>0</v>
      </c>
      <c r="E167" s="14">
        <f>D169+D174</f>
        <v>3460</v>
      </c>
    </row>
    <row r="168" spans="1:5">
      <c r="A168" s="51" t="s">
        <v>138</v>
      </c>
      <c r="B168" s="52"/>
      <c r="C168" s="53" t="s">
        <v>51</v>
      </c>
      <c r="D168" s="54"/>
      <c r="E168" s="54"/>
    </row>
    <row r="169" spans="1:5">
      <c r="A169" s="17" t="s">
        <v>13</v>
      </c>
      <c r="B169" s="18">
        <v>2.5</v>
      </c>
      <c r="C169" s="19" t="s">
        <v>14</v>
      </c>
      <c r="D169" s="20">
        <v>1730</v>
      </c>
      <c r="E169" s="21" t="s">
        <v>15</v>
      </c>
    </row>
    <row r="170" spans="1:5">
      <c r="A170" s="17" t="s">
        <v>16</v>
      </c>
      <c r="B170" s="21" t="s">
        <v>139</v>
      </c>
      <c r="C170" s="21"/>
      <c r="D170" s="21"/>
      <c r="E170" s="21"/>
    </row>
    <row r="171" spans="1:5">
      <c r="A171" s="17" t="s">
        <v>17</v>
      </c>
      <c r="B171" s="21" t="s">
        <v>19</v>
      </c>
      <c r="C171" s="21"/>
      <c r="D171" s="21"/>
      <c r="E171" s="21"/>
    </row>
    <row r="172" spans="1:5" ht="25.5" customHeight="1">
      <c r="A172" s="17" t="s">
        <v>18</v>
      </c>
      <c r="B172" s="55" t="s">
        <v>140</v>
      </c>
      <c r="C172" s="55"/>
      <c r="D172" s="55"/>
      <c r="E172" s="55"/>
    </row>
    <row r="173" spans="1:5">
      <c r="A173" s="51" t="s">
        <v>141</v>
      </c>
      <c r="B173" s="52"/>
      <c r="C173" s="53" t="s">
        <v>51</v>
      </c>
      <c r="D173" s="54"/>
      <c r="E173" s="54"/>
    </row>
    <row r="174" spans="1:5">
      <c r="A174" s="17" t="s">
        <v>13</v>
      </c>
      <c r="B174" s="18">
        <v>2.5</v>
      </c>
      <c r="C174" s="19" t="s">
        <v>14</v>
      </c>
      <c r="D174" s="20">
        <v>1730</v>
      </c>
      <c r="E174" s="21" t="s">
        <v>15</v>
      </c>
    </row>
    <row r="175" spans="1:5">
      <c r="A175" s="17" t="s">
        <v>16</v>
      </c>
      <c r="B175" s="21" t="s">
        <v>139</v>
      </c>
      <c r="C175" s="21"/>
      <c r="D175" s="21"/>
      <c r="E175" s="21"/>
    </row>
    <row r="176" spans="1:5">
      <c r="A176" s="17" t="s">
        <v>17</v>
      </c>
      <c r="B176" s="21" t="s">
        <v>19</v>
      </c>
      <c r="C176" s="21"/>
      <c r="D176" s="21"/>
      <c r="E176" s="21"/>
    </row>
    <row r="177" spans="1:5" ht="27.75" customHeight="1">
      <c r="A177" s="17" t="s">
        <v>18</v>
      </c>
      <c r="B177" s="55" t="s">
        <v>140</v>
      </c>
      <c r="C177" s="55"/>
      <c r="D177" s="55"/>
      <c r="E177" s="55"/>
    </row>
    <row r="178" spans="1:5">
      <c r="A178" s="10" t="s">
        <v>142</v>
      </c>
      <c r="B178" s="11" t="s">
        <v>143</v>
      </c>
      <c r="C178" s="12" t="s">
        <v>12</v>
      </c>
      <c r="D178" s="13" t="s">
        <v>0</v>
      </c>
      <c r="E178" s="14">
        <f>D180+D185</f>
        <v>4844</v>
      </c>
    </row>
    <row r="179" spans="1:5">
      <c r="A179" s="51" t="s">
        <v>144</v>
      </c>
      <c r="B179" s="52"/>
      <c r="C179" s="53" t="s">
        <v>145</v>
      </c>
      <c r="D179" s="54"/>
      <c r="E179" s="54"/>
    </row>
    <row r="180" spans="1:5">
      <c r="A180" s="17" t="s">
        <v>13</v>
      </c>
      <c r="B180" s="18">
        <v>3.5</v>
      </c>
      <c r="C180" s="19" t="s">
        <v>14</v>
      </c>
      <c r="D180" s="20">
        <v>2422</v>
      </c>
      <c r="E180" s="21" t="s">
        <v>15</v>
      </c>
    </row>
    <row r="181" spans="1:5">
      <c r="A181" s="17" t="s">
        <v>16</v>
      </c>
      <c r="B181" s="21" t="s">
        <v>146</v>
      </c>
      <c r="C181" s="21"/>
      <c r="D181" s="21"/>
      <c r="E181" s="21"/>
    </row>
    <row r="182" spans="1:5">
      <c r="A182" s="17" t="s">
        <v>17</v>
      </c>
      <c r="B182" s="21" t="s">
        <v>19</v>
      </c>
      <c r="C182" s="21"/>
      <c r="D182" s="21"/>
      <c r="E182" s="21"/>
    </row>
    <row r="183" spans="1:5" ht="28.5" customHeight="1">
      <c r="A183" s="17" t="s">
        <v>18</v>
      </c>
      <c r="B183" s="55" t="s">
        <v>147</v>
      </c>
      <c r="C183" s="55"/>
      <c r="D183" s="55"/>
      <c r="E183" s="55"/>
    </row>
    <row r="184" spans="1:5">
      <c r="A184" s="51" t="s">
        <v>148</v>
      </c>
      <c r="B184" s="52"/>
      <c r="C184" s="53" t="s">
        <v>51</v>
      </c>
      <c r="D184" s="54"/>
      <c r="E184" s="54"/>
    </row>
    <row r="185" spans="1:5">
      <c r="A185" s="17" t="s">
        <v>13</v>
      </c>
      <c r="B185" s="18">
        <v>3.5</v>
      </c>
      <c r="C185" s="19" t="s">
        <v>14</v>
      </c>
      <c r="D185" s="20">
        <v>2422</v>
      </c>
      <c r="E185" s="21" t="s">
        <v>15</v>
      </c>
    </row>
    <row r="186" spans="1:5">
      <c r="A186" s="17" t="s">
        <v>16</v>
      </c>
      <c r="B186" s="21" t="s">
        <v>146</v>
      </c>
      <c r="C186" s="21"/>
      <c r="D186" s="21"/>
      <c r="E186" s="21"/>
    </row>
    <row r="187" spans="1:5">
      <c r="A187" s="17" t="s">
        <v>17</v>
      </c>
      <c r="B187" s="21" t="s">
        <v>19</v>
      </c>
      <c r="C187" s="21"/>
      <c r="D187" s="21"/>
      <c r="E187" s="21"/>
    </row>
    <row r="188" spans="1:5" ht="28.5" customHeight="1">
      <c r="A188" s="17" t="s">
        <v>18</v>
      </c>
      <c r="B188" s="55" t="s">
        <v>147</v>
      </c>
      <c r="C188" s="55"/>
      <c r="D188" s="55"/>
      <c r="E188" s="55"/>
    </row>
    <row r="189" spans="1:5">
      <c r="A189" s="10" t="s">
        <v>149</v>
      </c>
      <c r="B189" s="11" t="s">
        <v>65</v>
      </c>
      <c r="C189" s="12" t="s">
        <v>21</v>
      </c>
      <c r="D189" s="13" t="s">
        <v>0</v>
      </c>
      <c r="E189" s="14">
        <f>D191</f>
        <v>1422</v>
      </c>
    </row>
    <row r="190" spans="1:5">
      <c r="A190" s="51" t="s">
        <v>150</v>
      </c>
      <c r="B190" s="52"/>
      <c r="C190" s="53" t="s">
        <v>55</v>
      </c>
      <c r="D190" s="54"/>
      <c r="E190" s="54"/>
    </row>
    <row r="191" spans="1:5">
      <c r="A191" s="17" t="s">
        <v>13</v>
      </c>
      <c r="B191" s="18">
        <v>1.5</v>
      </c>
      <c r="C191" s="19" t="s">
        <v>14</v>
      </c>
      <c r="D191" s="20">
        <v>1422</v>
      </c>
      <c r="E191" s="21" t="s">
        <v>15</v>
      </c>
    </row>
    <row r="192" spans="1:5">
      <c r="A192" s="17" t="s">
        <v>16</v>
      </c>
      <c r="B192" s="21" t="s">
        <v>151</v>
      </c>
      <c r="C192" s="21"/>
      <c r="D192" s="21"/>
      <c r="E192" s="21"/>
    </row>
    <row r="193" spans="1:5">
      <c r="A193" s="17" t="s">
        <v>17</v>
      </c>
      <c r="B193" s="21" t="s">
        <v>19</v>
      </c>
      <c r="C193" s="21"/>
      <c r="D193" s="21"/>
      <c r="E193" s="21"/>
    </row>
    <row r="194" spans="1:5">
      <c r="A194" s="17" t="s">
        <v>18</v>
      </c>
      <c r="B194" s="55" t="s">
        <v>152</v>
      </c>
      <c r="C194" s="55"/>
      <c r="D194" s="55"/>
      <c r="E194" s="55"/>
    </row>
    <row r="195" spans="1:5">
      <c r="A195" s="10" t="s">
        <v>153</v>
      </c>
      <c r="B195" s="11" t="s">
        <v>65</v>
      </c>
      <c r="C195" s="12" t="s">
        <v>21</v>
      </c>
      <c r="D195" s="13" t="s">
        <v>0</v>
      </c>
      <c r="E195" s="14">
        <f>D197</f>
        <v>1422</v>
      </c>
    </row>
    <row r="196" spans="1:5">
      <c r="A196" s="51" t="s">
        <v>22</v>
      </c>
      <c r="B196" s="52"/>
      <c r="C196" s="53" t="s">
        <v>64</v>
      </c>
      <c r="D196" s="54"/>
      <c r="E196" s="54"/>
    </row>
    <row r="197" spans="1:5">
      <c r="A197" s="17" t="s">
        <v>13</v>
      </c>
      <c r="B197" s="18">
        <v>1.5</v>
      </c>
      <c r="C197" s="19" t="s">
        <v>14</v>
      </c>
      <c r="D197" s="20">
        <v>1422</v>
      </c>
      <c r="E197" s="21" t="s">
        <v>15</v>
      </c>
    </row>
    <row r="198" spans="1:5">
      <c r="A198" s="17" t="s">
        <v>16</v>
      </c>
      <c r="B198" s="21" t="s">
        <v>154</v>
      </c>
      <c r="C198" s="21"/>
      <c r="D198" s="21"/>
      <c r="E198" s="21"/>
    </row>
    <row r="199" spans="1:5">
      <c r="A199" s="17" t="s">
        <v>17</v>
      </c>
      <c r="B199" s="21" t="s">
        <v>19</v>
      </c>
      <c r="C199" s="21"/>
      <c r="D199" s="21"/>
      <c r="E199" s="21"/>
    </row>
    <row r="200" spans="1:5" ht="30.75" customHeight="1">
      <c r="A200" s="17" t="s">
        <v>18</v>
      </c>
      <c r="B200" s="55" t="s">
        <v>155</v>
      </c>
      <c r="C200" s="55"/>
      <c r="D200" s="55"/>
      <c r="E200" s="55"/>
    </row>
    <row r="201" spans="1:5" ht="30.75" customHeight="1">
      <c r="A201" s="17"/>
      <c r="B201" s="26"/>
      <c r="C201" s="26"/>
      <c r="D201" s="26"/>
      <c r="E201" s="26"/>
    </row>
    <row r="202" spans="1:5" ht="30.75" customHeight="1">
      <c r="A202" s="17"/>
      <c r="B202" s="26"/>
      <c r="C202" s="26"/>
      <c r="D202" s="26"/>
      <c r="E202" s="26"/>
    </row>
    <row r="203" spans="1:5" ht="30.75" customHeight="1">
      <c r="A203" s="17"/>
      <c r="B203" s="26"/>
      <c r="C203" s="26"/>
      <c r="D203" s="26"/>
      <c r="E203" s="26"/>
    </row>
    <row r="204" spans="1:5" ht="30.75" customHeight="1">
      <c r="A204" s="17"/>
      <c r="B204" s="26"/>
      <c r="C204" s="26"/>
      <c r="D204" s="26"/>
      <c r="E204" s="26"/>
    </row>
    <row r="205" spans="1:5" ht="30.75" customHeight="1">
      <c r="A205" s="17"/>
      <c r="B205" s="26"/>
      <c r="C205" s="26"/>
      <c r="D205" s="26"/>
      <c r="E205" s="26"/>
    </row>
    <row r="206" spans="1:5" ht="30.75" customHeight="1">
      <c r="A206" s="17"/>
      <c r="B206" s="26"/>
      <c r="C206" s="26"/>
      <c r="D206" s="26"/>
      <c r="E206" s="26"/>
    </row>
    <row r="207" spans="1:5" ht="15" customHeight="1">
      <c r="A207" s="57" t="s">
        <v>1</v>
      </c>
      <c r="B207" s="58"/>
      <c r="C207" s="56" t="s">
        <v>2</v>
      </c>
      <c r="D207" s="56"/>
      <c r="E207" s="5">
        <v>113.5</v>
      </c>
    </row>
    <row r="208" spans="1:5" ht="15" customHeight="1">
      <c r="A208" s="59"/>
      <c r="B208" s="60"/>
      <c r="C208" s="56" t="s">
        <v>3</v>
      </c>
      <c r="D208" s="56"/>
      <c r="E208" s="6">
        <v>32</v>
      </c>
    </row>
    <row r="209" spans="1:5" s="2" customFormat="1" ht="15" customHeight="1">
      <c r="A209" s="59"/>
      <c r="B209" s="60"/>
      <c r="C209" s="56" t="s">
        <v>4</v>
      </c>
      <c r="D209" s="56"/>
      <c r="E209" s="6">
        <v>19</v>
      </c>
    </row>
    <row r="210" spans="1:5" s="2" customFormat="1" ht="15" customHeight="1">
      <c r="A210" s="61"/>
      <c r="B210" s="62"/>
      <c r="C210" s="63" t="s">
        <v>9</v>
      </c>
      <c r="D210" s="56"/>
      <c r="E210" s="7">
        <f>SUM(E212:E243)</f>
        <v>77257.72</v>
      </c>
    </row>
    <row r="211" spans="1:5" s="2" customFormat="1">
      <c r="A211" s="67" t="s">
        <v>5</v>
      </c>
      <c r="B211" s="68"/>
      <c r="C211" s="25" t="s">
        <v>6</v>
      </c>
      <c r="D211" s="25" t="s">
        <v>7</v>
      </c>
      <c r="E211" s="8" t="s">
        <v>8</v>
      </c>
    </row>
    <row r="212" spans="1:5" s="2" customFormat="1">
      <c r="A212" s="69" t="s">
        <v>22</v>
      </c>
      <c r="B212" s="70"/>
      <c r="C212" s="3" t="s">
        <v>156</v>
      </c>
      <c r="D212" s="4">
        <v>3</v>
      </c>
      <c r="E212" s="9">
        <f>1422+1422</f>
        <v>2844</v>
      </c>
    </row>
    <row r="213" spans="1:5" s="2" customFormat="1">
      <c r="A213" s="69" t="s">
        <v>50</v>
      </c>
      <c r="B213" s="70"/>
      <c r="C213" s="3" t="s">
        <v>51</v>
      </c>
      <c r="D213" s="4">
        <v>1.5</v>
      </c>
      <c r="E213" s="9">
        <v>1038</v>
      </c>
    </row>
    <row r="214" spans="1:5" s="2" customFormat="1">
      <c r="A214" s="69" t="s">
        <v>107</v>
      </c>
      <c r="B214" s="70"/>
      <c r="C214" s="3" t="s">
        <v>51</v>
      </c>
      <c r="D214" s="4">
        <v>4</v>
      </c>
      <c r="E214" s="9">
        <v>1857.6</v>
      </c>
    </row>
    <row r="215" spans="1:5" s="2" customFormat="1">
      <c r="A215" s="69" t="s">
        <v>138</v>
      </c>
      <c r="B215" s="70"/>
      <c r="C215" s="3" t="s">
        <v>51</v>
      </c>
      <c r="D215" s="4">
        <v>2.5</v>
      </c>
      <c r="E215" s="9">
        <v>1730</v>
      </c>
    </row>
    <row r="216" spans="1:5" s="2" customFormat="1">
      <c r="A216" s="69" t="s">
        <v>148</v>
      </c>
      <c r="B216" s="70"/>
      <c r="C216" s="3" t="s">
        <v>51</v>
      </c>
      <c r="D216" s="4">
        <v>3.5</v>
      </c>
      <c r="E216" s="9">
        <v>2422</v>
      </c>
    </row>
    <row r="217" spans="1:5" s="2" customFormat="1">
      <c r="A217" s="69" t="s">
        <v>110</v>
      </c>
      <c r="B217" s="70"/>
      <c r="C217" s="3" t="s">
        <v>51</v>
      </c>
      <c r="D217" s="4">
        <v>9</v>
      </c>
      <c r="E217" s="9">
        <f>1857.6+2322</f>
        <v>4179.6000000000004</v>
      </c>
    </row>
    <row r="218" spans="1:5" s="2" customFormat="1">
      <c r="A218" s="69" t="s">
        <v>120</v>
      </c>
      <c r="B218" s="70"/>
      <c r="C218" s="3" t="s">
        <v>121</v>
      </c>
      <c r="D218" s="4">
        <v>0.5</v>
      </c>
      <c r="E218" s="9">
        <v>193.5</v>
      </c>
    </row>
    <row r="219" spans="1:5" s="2" customFormat="1">
      <c r="A219" s="69" t="s">
        <v>111</v>
      </c>
      <c r="B219" s="70"/>
      <c r="C219" s="3" t="s">
        <v>25</v>
      </c>
      <c r="D219" s="4">
        <v>4</v>
      </c>
      <c r="E219" s="9">
        <v>1548</v>
      </c>
    </row>
    <row r="220" spans="1:5" s="2" customFormat="1">
      <c r="A220" s="69" t="s">
        <v>129</v>
      </c>
      <c r="B220" s="70"/>
      <c r="C220" s="3" t="s">
        <v>35</v>
      </c>
      <c r="D220" s="4">
        <v>2.5</v>
      </c>
      <c r="E220" s="9">
        <v>2370</v>
      </c>
    </row>
    <row r="221" spans="1:5" s="2" customFormat="1">
      <c r="A221" s="69" t="s">
        <v>80</v>
      </c>
      <c r="B221" s="70"/>
      <c r="C221" s="3" t="s">
        <v>51</v>
      </c>
      <c r="D221" s="4">
        <v>5</v>
      </c>
      <c r="E221" s="9">
        <v>2322</v>
      </c>
    </row>
    <row r="222" spans="1:5" s="2" customFormat="1">
      <c r="A222" s="69" t="s">
        <v>61</v>
      </c>
      <c r="B222" s="70"/>
      <c r="C222" s="3" t="s">
        <v>26</v>
      </c>
      <c r="D222" s="4">
        <v>9.5</v>
      </c>
      <c r="E222" s="9">
        <v>17401.72</v>
      </c>
    </row>
    <row r="223" spans="1:5" s="2" customFormat="1">
      <c r="A223" s="69" t="s">
        <v>98</v>
      </c>
      <c r="B223" s="70"/>
      <c r="C223" s="3" t="s">
        <v>157</v>
      </c>
      <c r="D223" s="4">
        <v>1.5</v>
      </c>
      <c r="E223" s="9">
        <v>1038</v>
      </c>
    </row>
    <row r="224" spans="1:5" s="2" customFormat="1">
      <c r="A224" s="69" t="s">
        <v>150</v>
      </c>
      <c r="B224" s="70"/>
      <c r="C224" s="3" t="s">
        <v>55</v>
      </c>
      <c r="D224" s="4">
        <v>1.5</v>
      </c>
      <c r="E224" s="9">
        <v>1422</v>
      </c>
    </row>
    <row r="225" spans="1:5" s="2" customFormat="1">
      <c r="A225" s="69" t="s">
        <v>46</v>
      </c>
      <c r="B225" s="70"/>
      <c r="C225" s="3" t="s">
        <v>158</v>
      </c>
      <c r="D225" s="4">
        <v>1.5</v>
      </c>
      <c r="E225" s="9">
        <v>1038</v>
      </c>
    </row>
    <row r="226" spans="1:5" s="2" customFormat="1">
      <c r="A226" s="69" t="s">
        <v>95</v>
      </c>
      <c r="B226" s="70"/>
      <c r="C226" s="3" t="s">
        <v>51</v>
      </c>
      <c r="D226" s="4">
        <v>5</v>
      </c>
      <c r="E226" s="9">
        <v>2322</v>
      </c>
    </row>
    <row r="227" spans="1:5" s="2" customFormat="1">
      <c r="A227" s="69" t="s">
        <v>103</v>
      </c>
      <c r="B227" s="70"/>
      <c r="C227" s="3" t="s">
        <v>51</v>
      </c>
      <c r="D227" s="4">
        <v>4</v>
      </c>
      <c r="E227" s="9">
        <v>1857.6</v>
      </c>
    </row>
    <row r="228" spans="1:5" s="2" customFormat="1">
      <c r="A228" s="69" t="s">
        <v>109</v>
      </c>
      <c r="B228" s="70"/>
      <c r="C228" s="3" t="s">
        <v>51</v>
      </c>
      <c r="D228" s="4">
        <v>4</v>
      </c>
      <c r="E228" s="9">
        <v>1857.6</v>
      </c>
    </row>
    <row r="229" spans="1:5" s="2" customFormat="1">
      <c r="A229" s="69" t="s">
        <v>75</v>
      </c>
      <c r="B229" s="70"/>
      <c r="C229" s="3" t="s">
        <v>55</v>
      </c>
      <c r="D229" s="4">
        <v>3.5</v>
      </c>
      <c r="E229" s="9">
        <f>1422+1896</f>
        <v>3318</v>
      </c>
    </row>
    <row r="230" spans="1:5" s="2" customFormat="1">
      <c r="A230" s="69" t="s">
        <v>41</v>
      </c>
      <c r="B230" s="70"/>
      <c r="C230" s="3" t="s">
        <v>42</v>
      </c>
      <c r="D230" s="4">
        <v>1.5</v>
      </c>
      <c r="E230" s="9">
        <v>1038</v>
      </c>
    </row>
    <row r="231" spans="1:5" s="2" customFormat="1">
      <c r="A231" s="69" t="s">
        <v>85</v>
      </c>
      <c r="B231" s="70"/>
      <c r="C231" s="3" t="s">
        <v>51</v>
      </c>
      <c r="D231" s="4">
        <v>5</v>
      </c>
      <c r="E231" s="9">
        <v>2322</v>
      </c>
    </row>
    <row r="232" spans="1:5" s="2" customFormat="1">
      <c r="A232" s="69" t="s">
        <v>94</v>
      </c>
      <c r="B232" s="70"/>
      <c r="C232" s="3" t="s">
        <v>51</v>
      </c>
      <c r="D232" s="4">
        <v>5</v>
      </c>
      <c r="E232" s="9">
        <v>2322</v>
      </c>
    </row>
    <row r="233" spans="1:5" s="2" customFormat="1">
      <c r="A233" s="69" t="s">
        <v>108</v>
      </c>
      <c r="B233" s="70"/>
      <c r="C233" s="3" t="s">
        <v>51</v>
      </c>
      <c r="D233" s="4">
        <v>9</v>
      </c>
      <c r="E233" s="9">
        <f>1857.6+2322</f>
        <v>4179.6000000000004</v>
      </c>
    </row>
    <row r="234" spans="1:5" s="2" customFormat="1">
      <c r="A234" s="69" t="s">
        <v>48</v>
      </c>
      <c r="B234" s="70"/>
      <c r="C234" s="3" t="s">
        <v>49</v>
      </c>
      <c r="D234" s="4">
        <v>1.5</v>
      </c>
      <c r="E234" s="9">
        <v>1038</v>
      </c>
    </row>
    <row r="235" spans="1:5" s="2" customFormat="1">
      <c r="A235" s="69" t="s">
        <v>124</v>
      </c>
      <c r="B235" s="70"/>
      <c r="C235" s="3" t="s">
        <v>125</v>
      </c>
      <c r="D235" s="4">
        <v>0.5</v>
      </c>
      <c r="E235" s="9">
        <v>193.5</v>
      </c>
    </row>
    <row r="236" spans="1:5" s="2" customFormat="1">
      <c r="A236" s="69" t="s">
        <v>93</v>
      </c>
      <c r="B236" s="70"/>
      <c r="C236" s="3" t="s">
        <v>51</v>
      </c>
      <c r="D236" s="4">
        <v>5</v>
      </c>
      <c r="E236" s="9">
        <v>2322</v>
      </c>
    </row>
    <row r="237" spans="1:5" s="2" customFormat="1">
      <c r="A237" s="69" t="s">
        <v>72</v>
      </c>
      <c r="B237" s="70"/>
      <c r="C237" s="3" t="s">
        <v>51</v>
      </c>
      <c r="D237" s="4">
        <v>1.5</v>
      </c>
      <c r="E237" s="9">
        <v>1038</v>
      </c>
    </row>
    <row r="238" spans="1:5" s="2" customFormat="1">
      <c r="A238" s="69" t="s">
        <v>86</v>
      </c>
      <c r="B238" s="70"/>
      <c r="C238" s="3" t="s">
        <v>159</v>
      </c>
      <c r="D238" s="4">
        <v>5</v>
      </c>
      <c r="E238" s="9">
        <v>1935</v>
      </c>
    </row>
    <row r="239" spans="1:5" s="2" customFormat="1">
      <c r="A239" s="69" t="s">
        <v>68</v>
      </c>
      <c r="B239" s="70"/>
      <c r="C239" s="3" t="s">
        <v>51</v>
      </c>
      <c r="D239" s="4">
        <v>3</v>
      </c>
      <c r="E239" s="9">
        <v>2076</v>
      </c>
    </row>
    <row r="240" spans="1:5" s="2" customFormat="1">
      <c r="A240" s="69" t="s">
        <v>144</v>
      </c>
      <c r="B240" s="70"/>
      <c r="C240" s="3" t="s">
        <v>145</v>
      </c>
      <c r="D240" s="4">
        <v>3.5</v>
      </c>
      <c r="E240" s="9">
        <v>2422</v>
      </c>
    </row>
    <row r="241" spans="1:5" s="2" customFormat="1">
      <c r="A241" s="69" t="s">
        <v>141</v>
      </c>
      <c r="B241" s="70"/>
      <c r="C241" s="3" t="s">
        <v>51</v>
      </c>
      <c r="D241" s="4">
        <v>2.5</v>
      </c>
      <c r="E241" s="9">
        <v>1730</v>
      </c>
    </row>
    <row r="242" spans="1:5" s="2" customFormat="1">
      <c r="A242" s="69" t="s">
        <v>97</v>
      </c>
      <c r="B242" s="70"/>
      <c r="C242" s="3" t="s">
        <v>159</v>
      </c>
      <c r="D242" s="4">
        <v>1.5</v>
      </c>
      <c r="E242" s="9">
        <v>1038</v>
      </c>
    </row>
    <row r="243" spans="1:5" s="2" customFormat="1">
      <c r="A243" s="69" t="s">
        <v>54</v>
      </c>
      <c r="B243" s="70"/>
      <c r="C243" s="3" t="s">
        <v>55</v>
      </c>
      <c r="D243" s="4">
        <v>3</v>
      </c>
      <c r="E243" s="9">
        <v>2844</v>
      </c>
    </row>
    <row r="244" spans="1:5" s="2" customFormat="1">
      <c r="A244" s="64" t="s">
        <v>11</v>
      </c>
      <c r="B244" s="65"/>
      <c r="C244" s="65"/>
      <c r="D244" s="15">
        <f>SUM(D212:D243)</f>
        <v>113.5</v>
      </c>
      <c r="E244" s="23">
        <f>SUM(E212:E243)</f>
        <v>77257.72</v>
      </c>
    </row>
    <row r="245" spans="1:5" s="2" customFormat="1" ht="15" customHeight="1">
      <c r="A245" s="66" t="s">
        <v>160</v>
      </c>
      <c r="B245" s="66"/>
      <c r="C245" s="66"/>
      <c r="D245" s="66"/>
      <c r="E245" s="66"/>
    </row>
    <row r="246" spans="1:5">
      <c r="D246" s="16"/>
      <c r="E246" s="22"/>
    </row>
    <row r="247" spans="1:5">
      <c r="E247" s="22"/>
    </row>
  </sheetData>
  <mergeCells count="149">
    <mergeCell ref="A240:B240"/>
    <mergeCell ref="A241:B241"/>
    <mergeCell ref="A242:B242"/>
    <mergeCell ref="A243:B243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25:B225"/>
    <mergeCell ref="A226:B226"/>
    <mergeCell ref="A227:B227"/>
    <mergeCell ref="A228:B228"/>
    <mergeCell ref="A229:B229"/>
    <mergeCell ref="B188:E188"/>
    <mergeCell ref="A190:B190"/>
    <mergeCell ref="C190:E190"/>
    <mergeCell ref="B194:E194"/>
    <mergeCell ref="A213:B213"/>
    <mergeCell ref="B177:E177"/>
    <mergeCell ref="A179:B179"/>
    <mergeCell ref="C179:E179"/>
    <mergeCell ref="B183:E183"/>
    <mergeCell ref="A184:B184"/>
    <mergeCell ref="C184:E184"/>
    <mergeCell ref="B166:E166"/>
    <mergeCell ref="A168:B168"/>
    <mergeCell ref="C168:E168"/>
    <mergeCell ref="B172:E172"/>
    <mergeCell ref="A173:B173"/>
    <mergeCell ref="C173:E173"/>
    <mergeCell ref="B154:E154"/>
    <mergeCell ref="A156:B156"/>
    <mergeCell ref="C156:E156"/>
    <mergeCell ref="B160:E160"/>
    <mergeCell ref="A162:B162"/>
    <mergeCell ref="C162:E162"/>
    <mergeCell ref="B143:E143"/>
    <mergeCell ref="A145:B145"/>
    <mergeCell ref="C145:E145"/>
    <mergeCell ref="B149:E149"/>
    <mergeCell ref="A150:B150"/>
    <mergeCell ref="C150:E150"/>
    <mergeCell ref="B132:E132"/>
    <mergeCell ref="A134:B134"/>
    <mergeCell ref="C134:E134"/>
    <mergeCell ref="B138:E138"/>
    <mergeCell ref="A139:B139"/>
    <mergeCell ref="C139:E139"/>
    <mergeCell ref="B122:E122"/>
    <mergeCell ref="A123:B123"/>
    <mergeCell ref="C123:E123"/>
    <mergeCell ref="B127:E127"/>
    <mergeCell ref="A128:B128"/>
    <mergeCell ref="C128:E128"/>
    <mergeCell ref="B96:E96"/>
    <mergeCell ref="A97:B97"/>
    <mergeCell ref="C97:E97"/>
    <mergeCell ref="B101:E101"/>
    <mergeCell ref="A103:B103"/>
    <mergeCell ref="C103:E103"/>
    <mergeCell ref="B107:E107"/>
    <mergeCell ref="A108:B108"/>
    <mergeCell ref="C108:E108"/>
    <mergeCell ref="B112:E112"/>
    <mergeCell ref="A113:B113"/>
    <mergeCell ref="C113:E113"/>
    <mergeCell ref="B117:E117"/>
    <mergeCell ref="A118:B118"/>
    <mergeCell ref="C118:E118"/>
    <mergeCell ref="A60:B60"/>
    <mergeCell ref="C60:E60"/>
    <mergeCell ref="B85:E85"/>
    <mergeCell ref="A86:B86"/>
    <mergeCell ref="C86:E86"/>
    <mergeCell ref="B90:E90"/>
    <mergeCell ref="A92:B92"/>
    <mergeCell ref="C92:E92"/>
    <mergeCell ref="B74:E74"/>
    <mergeCell ref="A76:B76"/>
    <mergeCell ref="C76:E76"/>
    <mergeCell ref="B80:E80"/>
    <mergeCell ref="A81:B81"/>
    <mergeCell ref="C81:E81"/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  <mergeCell ref="A223:B223"/>
    <mergeCell ref="A224:B224"/>
    <mergeCell ref="A36:B36"/>
    <mergeCell ref="C36:E36"/>
    <mergeCell ref="B40:E40"/>
    <mergeCell ref="A245:E245"/>
    <mergeCell ref="B22:E22"/>
    <mergeCell ref="A196:B196"/>
    <mergeCell ref="C196:E196"/>
    <mergeCell ref="B200:E200"/>
    <mergeCell ref="A207:B210"/>
    <mergeCell ref="C207:D207"/>
    <mergeCell ref="C208:D208"/>
    <mergeCell ref="C209:D209"/>
    <mergeCell ref="C210:D210"/>
    <mergeCell ref="B34:E34"/>
    <mergeCell ref="A42:B42"/>
    <mergeCell ref="C42:E42"/>
    <mergeCell ref="B46:E46"/>
    <mergeCell ref="A48:B48"/>
    <mergeCell ref="C48:E48"/>
    <mergeCell ref="A211:B211"/>
    <mergeCell ref="A212:B212"/>
    <mergeCell ref="A244:C244"/>
    <mergeCell ref="A24:B24"/>
    <mergeCell ref="C24:E24"/>
    <mergeCell ref="B28:E28"/>
    <mergeCell ref="A30:B30"/>
    <mergeCell ref="C30:E30"/>
    <mergeCell ref="A219:B219"/>
    <mergeCell ref="A220:B220"/>
    <mergeCell ref="A221:B221"/>
    <mergeCell ref="A222:B222"/>
    <mergeCell ref="A214:B214"/>
    <mergeCell ref="A215:B215"/>
    <mergeCell ref="A216:B216"/>
    <mergeCell ref="A217:B217"/>
    <mergeCell ref="A218:B218"/>
    <mergeCell ref="B64:E64"/>
    <mergeCell ref="A65:B65"/>
    <mergeCell ref="C65:E65"/>
    <mergeCell ref="B69:E69"/>
    <mergeCell ref="A70:B70"/>
    <mergeCell ref="C70:E70"/>
    <mergeCell ref="B52:E52"/>
    <mergeCell ref="A54:B54"/>
    <mergeCell ref="C54:E54"/>
    <mergeCell ref="B58:E5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tabSelected="1" zoomScale="70" zoomScaleNormal="70" workbookViewId="0">
      <selection sqref="A1:D1"/>
    </sheetView>
  </sheetViews>
  <sheetFormatPr defaultRowHeight="15"/>
  <cols>
    <col min="1" max="1" width="8.42578125" style="30" customWidth="1"/>
    <col min="2" max="2" width="14" style="28" customWidth="1"/>
    <col min="3" max="3" width="42.28515625" style="28" customWidth="1"/>
    <col min="4" max="4" width="18" style="28" customWidth="1"/>
    <col min="5" max="7" width="15.85546875" style="28" bestFit="1" customWidth="1"/>
    <col min="8" max="8" width="15.85546875" style="29" bestFit="1" customWidth="1"/>
    <col min="9" max="9" width="13.5703125" style="28" customWidth="1"/>
    <col min="10" max="10" width="14.5703125" style="28" bestFit="1" customWidth="1"/>
    <col min="11" max="11" width="15.5703125" style="28" customWidth="1"/>
    <col min="12" max="12" width="13.140625" style="28" customWidth="1"/>
    <col min="13" max="13" width="11.5703125" style="28" bestFit="1" customWidth="1"/>
    <col min="14" max="16384" width="9.140625" style="28"/>
  </cols>
  <sheetData>
    <row r="1" spans="1:13" ht="18.75" customHeight="1">
      <c r="A1" s="71" t="s">
        <v>10</v>
      </c>
      <c r="B1" s="72"/>
      <c r="C1" s="72"/>
      <c r="D1" s="72"/>
      <c r="E1" s="73" t="s">
        <v>218</v>
      </c>
      <c r="F1" s="74"/>
      <c r="G1" s="74"/>
      <c r="H1" s="75"/>
      <c r="I1" s="76" t="s">
        <v>219</v>
      </c>
      <c r="J1" s="76"/>
      <c r="K1" s="76" t="s">
        <v>220</v>
      </c>
      <c r="L1" s="76"/>
    </row>
    <row r="2" spans="1:13" ht="18.75" customHeight="1">
      <c r="A2" s="77" t="s">
        <v>222</v>
      </c>
      <c r="B2" s="78"/>
      <c r="C2" s="78"/>
      <c r="D2" s="79"/>
      <c r="E2" s="76" t="s">
        <v>214</v>
      </c>
      <c r="F2" s="76"/>
      <c r="G2" s="76" t="s">
        <v>215</v>
      </c>
      <c r="H2" s="76"/>
      <c r="I2" s="76"/>
      <c r="J2" s="76"/>
      <c r="K2" s="76"/>
      <c r="L2" s="76"/>
    </row>
    <row r="3" spans="1:13">
      <c r="A3" s="36" t="s">
        <v>223</v>
      </c>
      <c r="B3" s="36" t="s">
        <v>211</v>
      </c>
      <c r="C3" s="36" t="s">
        <v>212</v>
      </c>
      <c r="D3" s="36" t="s">
        <v>213</v>
      </c>
      <c r="E3" s="36" t="s">
        <v>216</v>
      </c>
      <c r="F3" s="36" t="s">
        <v>217</v>
      </c>
      <c r="G3" s="36" t="s">
        <v>216</v>
      </c>
      <c r="H3" s="36" t="s">
        <v>217</v>
      </c>
      <c r="I3" s="36" t="s">
        <v>221</v>
      </c>
      <c r="J3" s="36" t="s">
        <v>224</v>
      </c>
      <c r="K3" s="37" t="s">
        <v>221</v>
      </c>
      <c r="L3" s="37" t="s">
        <v>224</v>
      </c>
    </row>
    <row r="4" spans="1:13" ht="75">
      <c r="A4" s="31">
        <v>23</v>
      </c>
      <c r="B4" s="32" t="s">
        <v>162</v>
      </c>
      <c r="C4" s="32" t="s">
        <v>166</v>
      </c>
      <c r="D4" s="32" t="s">
        <v>163</v>
      </c>
      <c r="E4" s="34">
        <v>43536.732638888891</v>
      </c>
      <c r="F4" s="44">
        <v>43536.732638888891</v>
      </c>
      <c r="G4" s="34">
        <v>43539.979166666664</v>
      </c>
      <c r="H4" s="44">
        <v>43539.979166666664</v>
      </c>
      <c r="I4" s="35">
        <v>3.5</v>
      </c>
      <c r="J4" s="33">
        <v>2422</v>
      </c>
      <c r="K4" s="45">
        <v>0.5</v>
      </c>
      <c r="L4" s="47">
        <v>346</v>
      </c>
      <c r="M4" s="49"/>
    </row>
    <row r="5" spans="1:13" ht="45">
      <c r="A5" s="31">
        <v>24</v>
      </c>
      <c r="B5" s="32" t="s">
        <v>164</v>
      </c>
      <c r="C5" s="32" t="s">
        <v>165</v>
      </c>
      <c r="D5" s="32" t="s">
        <v>163</v>
      </c>
      <c r="E5" s="34">
        <v>43548.385416666664</v>
      </c>
      <c r="F5" s="44">
        <v>43548.385416666664</v>
      </c>
      <c r="G5" s="34">
        <v>43551.645833333336</v>
      </c>
      <c r="H5" s="44">
        <v>43551.645833333336</v>
      </c>
      <c r="I5" s="35">
        <v>3.5</v>
      </c>
      <c r="J5" s="33">
        <v>2422</v>
      </c>
      <c r="K5" s="45">
        <v>0.5</v>
      </c>
      <c r="L5" s="48">
        <v>346</v>
      </c>
      <c r="M5" s="49"/>
    </row>
    <row r="6" spans="1:13" ht="30">
      <c r="A6" s="31">
        <v>32</v>
      </c>
      <c r="B6" s="32" t="s">
        <v>167</v>
      </c>
      <c r="C6" s="32" t="s">
        <v>168</v>
      </c>
      <c r="D6" s="32" t="s">
        <v>169</v>
      </c>
      <c r="E6" s="34">
        <v>43543.25</v>
      </c>
      <c r="F6" s="44">
        <v>43543.25</v>
      </c>
      <c r="G6" s="34">
        <v>43543.958333333336</v>
      </c>
      <c r="H6" s="44">
        <v>43543.958333333336</v>
      </c>
      <c r="I6" s="35">
        <v>1</v>
      </c>
      <c r="J6" s="33">
        <v>692</v>
      </c>
      <c r="K6" s="45">
        <v>0</v>
      </c>
      <c r="L6" s="48">
        <v>0</v>
      </c>
      <c r="M6" s="49"/>
    </row>
    <row r="7" spans="1:13">
      <c r="A7" s="31">
        <v>32</v>
      </c>
      <c r="B7" s="32" t="s">
        <v>167</v>
      </c>
      <c r="C7" s="32" t="s">
        <v>168</v>
      </c>
      <c r="D7" s="32" t="s">
        <v>171</v>
      </c>
      <c r="E7" s="34">
        <v>43543.25</v>
      </c>
      <c r="F7" s="44">
        <v>43543.25</v>
      </c>
      <c r="G7" s="34">
        <v>43543.958333333336</v>
      </c>
      <c r="H7" s="44">
        <v>43543.958333333336</v>
      </c>
      <c r="I7" s="35">
        <v>1</v>
      </c>
      <c r="J7" s="33">
        <v>692</v>
      </c>
      <c r="K7" s="45">
        <v>0</v>
      </c>
      <c r="L7" s="47">
        <v>0</v>
      </c>
      <c r="M7" s="49"/>
    </row>
    <row r="8" spans="1:13" ht="30">
      <c r="A8" s="31">
        <v>32</v>
      </c>
      <c r="B8" s="32" t="s">
        <v>167</v>
      </c>
      <c r="C8" s="32" t="s">
        <v>168</v>
      </c>
      <c r="D8" s="32" t="s">
        <v>170</v>
      </c>
      <c r="E8" s="34">
        <v>43543.25</v>
      </c>
      <c r="F8" s="44">
        <v>43543.25</v>
      </c>
      <c r="G8" s="34">
        <v>43543.958333333336</v>
      </c>
      <c r="H8" s="44">
        <v>43543.958333333336</v>
      </c>
      <c r="I8" s="35">
        <v>1</v>
      </c>
      <c r="J8" s="33">
        <v>692</v>
      </c>
      <c r="K8" s="45">
        <v>0</v>
      </c>
      <c r="L8" s="48">
        <v>0</v>
      </c>
      <c r="M8" s="49"/>
    </row>
    <row r="9" spans="1:13" ht="30">
      <c r="A9" s="31">
        <v>33</v>
      </c>
      <c r="B9" s="32" t="s">
        <v>167</v>
      </c>
      <c r="C9" s="32" t="s">
        <v>168</v>
      </c>
      <c r="D9" s="32" t="s">
        <v>172</v>
      </c>
      <c r="E9" s="34">
        <v>43543.25</v>
      </c>
      <c r="F9" s="44">
        <v>43543.25</v>
      </c>
      <c r="G9" s="34">
        <v>43543.958333333336</v>
      </c>
      <c r="H9" s="44">
        <v>43543.958333333336</v>
      </c>
      <c r="I9" s="35">
        <v>1</v>
      </c>
      <c r="J9" s="33">
        <v>692</v>
      </c>
      <c r="K9" s="45">
        <v>0</v>
      </c>
      <c r="L9" s="48">
        <v>0</v>
      </c>
      <c r="M9" s="49"/>
    </row>
    <row r="10" spans="1:13" ht="45">
      <c r="A10" s="31">
        <v>34</v>
      </c>
      <c r="B10" s="32" t="s">
        <v>173</v>
      </c>
      <c r="C10" s="32" t="s">
        <v>174</v>
      </c>
      <c r="D10" s="32" t="s">
        <v>175</v>
      </c>
      <c r="E10" s="34">
        <v>43536.194444444445</v>
      </c>
      <c r="F10" s="44">
        <v>43536.194444444445</v>
      </c>
      <c r="G10" s="34">
        <v>43536.927083333336</v>
      </c>
      <c r="H10" s="44">
        <v>43536.927083333336</v>
      </c>
      <c r="I10" s="35">
        <v>1</v>
      </c>
      <c r="J10" s="33">
        <v>948</v>
      </c>
      <c r="K10" s="45">
        <v>0.5</v>
      </c>
      <c r="L10" s="47">
        <v>474</v>
      </c>
      <c r="M10" s="49"/>
    </row>
    <row r="11" spans="1:13">
      <c r="A11" s="31">
        <v>35</v>
      </c>
      <c r="B11" s="32" t="s">
        <v>167</v>
      </c>
      <c r="C11" s="32" t="s">
        <v>168</v>
      </c>
      <c r="D11" s="32" t="s">
        <v>177</v>
      </c>
      <c r="E11" s="34">
        <v>43543.25</v>
      </c>
      <c r="F11" s="44">
        <v>43543.25</v>
      </c>
      <c r="G11" s="34">
        <v>43543.958333333336</v>
      </c>
      <c r="H11" s="44">
        <v>43543.958333333336</v>
      </c>
      <c r="I11" s="35">
        <v>1</v>
      </c>
      <c r="J11" s="33">
        <v>692</v>
      </c>
      <c r="K11" s="45">
        <v>0</v>
      </c>
      <c r="L11" s="48">
        <v>0</v>
      </c>
      <c r="M11" s="49"/>
    </row>
    <row r="12" spans="1:13">
      <c r="A12" s="31">
        <v>35</v>
      </c>
      <c r="B12" s="32" t="s">
        <v>167</v>
      </c>
      <c r="C12" s="32" t="s">
        <v>168</v>
      </c>
      <c r="D12" s="32" t="s">
        <v>176</v>
      </c>
      <c r="E12" s="34">
        <v>43543.25</v>
      </c>
      <c r="F12" s="44">
        <v>43543.25</v>
      </c>
      <c r="G12" s="34">
        <v>43543.958333333336</v>
      </c>
      <c r="H12" s="44">
        <v>43543.958333333336</v>
      </c>
      <c r="I12" s="35">
        <v>1</v>
      </c>
      <c r="J12" s="33">
        <v>692</v>
      </c>
      <c r="K12" s="45">
        <v>0</v>
      </c>
      <c r="L12" s="47">
        <v>0</v>
      </c>
      <c r="M12" s="49"/>
    </row>
    <row r="13" spans="1:13" ht="45">
      <c r="A13" s="31">
        <v>36</v>
      </c>
      <c r="B13" s="32" t="s">
        <v>178</v>
      </c>
      <c r="C13" s="32" t="s">
        <v>179</v>
      </c>
      <c r="D13" s="32" t="s">
        <v>180</v>
      </c>
      <c r="E13" s="34">
        <v>43538.1875</v>
      </c>
      <c r="F13" s="44">
        <v>43538.1875</v>
      </c>
      <c r="G13" s="34">
        <v>43540.003472222219</v>
      </c>
      <c r="H13" s="44">
        <v>43540.003472222219</v>
      </c>
      <c r="I13" s="35">
        <v>2</v>
      </c>
      <c r="J13" s="33">
        <v>1384</v>
      </c>
      <c r="K13" s="45">
        <v>0.5</v>
      </c>
      <c r="L13" s="48">
        <v>346</v>
      </c>
      <c r="M13" s="49"/>
    </row>
    <row r="14" spans="1:13" ht="30">
      <c r="A14" s="31">
        <v>36</v>
      </c>
      <c r="B14" s="32" t="s">
        <v>178</v>
      </c>
      <c r="C14" s="32" t="s">
        <v>179</v>
      </c>
      <c r="D14" s="32" t="s">
        <v>177</v>
      </c>
      <c r="E14" s="34">
        <v>43538.1875</v>
      </c>
      <c r="F14" s="44">
        <v>43538.1875</v>
      </c>
      <c r="G14" s="34">
        <v>43540.003472222219</v>
      </c>
      <c r="H14" s="44">
        <v>43540.003472222219</v>
      </c>
      <c r="I14" s="35">
        <v>2</v>
      </c>
      <c r="J14" s="33">
        <v>1384</v>
      </c>
      <c r="K14" s="45">
        <v>0.5</v>
      </c>
      <c r="L14" s="47">
        <v>346</v>
      </c>
      <c r="M14" s="49"/>
    </row>
    <row r="15" spans="1:13" ht="30">
      <c r="A15" s="31">
        <v>36</v>
      </c>
      <c r="B15" s="32" t="s">
        <v>178</v>
      </c>
      <c r="C15" s="32" t="s">
        <v>179</v>
      </c>
      <c r="D15" s="32" t="s">
        <v>170</v>
      </c>
      <c r="E15" s="34">
        <v>43538.1875</v>
      </c>
      <c r="F15" s="44">
        <v>43538.1875</v>
      </c>
      <c r="G15" s="34">
        <v>43540.003472222219</v>
      </c>
      <c r="H15" s="44">
        <v>43540.003472222219</v>
      </c>
      <c r="I15" s="35">
        <v>2</v>
      </c>
      <c r="J15" s="33">
        <v>1384</v>
      </c>
      <c r="K15" s="45">
        <v>0.5</v>
      </c>
      <c r="L15" s="48">
        <v>346</v>
      </c>
      <c r="M15" s="49"/>
    </row>
    <row r="16" spans="1:13" ht="45">
      <c r="A16" s="31">
        <v>37</v>
      </c>
      <c r="B16" s="32" t="s">
        <v>178</v>
      </c>
      <c r="C16" s="32" t="s">
        <v>179</v>
      </c>
      <c r="D16" s="32" t="s">
        <v>175</v>
      </c>
      <c r="E16" s="34">
        <v>43538.270833333336</v>
      </c>
      <c r="F16" s="44">
        <v>43538.270833333336</v>
      </c>
      <c r="G16" s="34">
        <v>43538.940972222219</v>
      </c>
      <c r="H16" s="44">
        <v>43538.940972222219</v>
      </c>
      <c r="I16" s="35">
        <v>1</v>
      </c>
      <c r="J16" s="33">
        <v>948</v>
      </c>
      <c r="K16" s="45">
        <v>0.5</v>
      </c>
      <c r="L16" s="48">
        <v>474</v>
      </c>
      <c r="M16" s="49"/>
    </row>
    <row r="17" spans="1:13" ht="30">
      <c r="A17" s="31">
        <v>38</v>
      </c>
      <c r="B17" s="32" t="s">
        <v>181</v>
      </c>
      <c r="C17" s="32" t="s">
        <v>182</v>
      </c>
      <c r="D17" s="32" t="s">
        <v>177</v>
      </c>
      <c r="E17" s="34">
        <v>43552.211805555555</v>
      </c>
      <c r="F17" s="44">
        <v>43552.211805555555</v>
      </c>
      <c r="G17" s="34">
        <v>43553.795138888891</v>
      </c>
      <c r="H17" s="44">
        <v>43553.795138888891</v>
      </c>
      <c r="I17" s="35">
        <v>2</v>
      </c>
      <c r="J17" s="33">
        <v>1384</v>
      </c>
      <c r="K17" s="45">
        <v>0.5</v>
      </c>
      <c r="L17" s="47">
        <v>346</v>
      </c>
      <c r="M17" s="49"/>
    </row>
    <row r="18" spans="1:13" ht="30">
      <c r="A18" s="31">
        <v>38</v>
      </c>
      <c r="B18" s="32" t="s">
        <v>181</v>
      </c>
      <c r="C18" s="32" t="s">
        <v>182</v>
      </c>
      <c r="D18" s="32" t="s">
        <v>183</v>
      </c>
      <c r="E18" s="34">
        <v>43552.211805555555</v>
      </c>
      <c r="F18" s="44">
        <v>43552.211805555555</v>
      </c>
      <c r="G18" s="34">
        <v>43553.795138888891</v>
      </c>
      <c r="H18" s="44">
        <v>43553.795138888891</v>
      </c>
      <c r="I18" s="35">
        <v>2</v>
      </c>
      <c r="J18" s="33">
        <v>1384</v>
      </c>
      <c r="K18" s="45">
        <v>0.5</v>
      </c>
      <c r="L18" s="47">
        <v>346</v>
      </c>
      <c r="M18" s="49"/>
    </row>
    <row r="19" spans="1:13" ht="30">
      <c r="A19" s="31">
        <v>38</v>
      </c>
      <c r="B19" s="32" t="s">
        <v>181</v>
      </c>
      <c r="C19" s="32" t="s">
        <v>182</v>
      </c>
      <c r="D19" s="32" t="s">
        <v>176</v>
      </c>
      <c r="E19" s="34">
        <v>43552.211805555555</v>
      </c>
      <c r="F19" s="44">
        <v>43552.211805555555</v>
      </c>
      <c r="G19" s="34">
        <v>43553.795138888891</v>
      </c>
      <c r="H19" s="44">
        <v>43553.795138888891</v>
      </c>
      <c r="I19" s="35">
        <v>2</v>
      </c>
      <c r="J19" s="33">
        <v>1384</v>
      </c>
      <c r="K19" s="45">
        <v>0.5</v>
      </c>
      <c r="L19" s="48">
        <v>346</v>
      </c>
      <c r="M19" s="49"/>
    </row>
    <row r="20" spans="1:13" ht="30">
      <c r="A20" s="31">
        <v>38</v>
      </c>
      <c r="B20" s="32" t="s">
        <v>181</v>
      </c>
      <c r="C20" s="32" t="s">
        <v>182</v>
      </c>
      <c r="D20" s="32" t="s">
        <v>170</v>
      </c>
      <c r="E20" s="34">
        <v>43552.211805555555</v>
      </c>
      <c r="F20" s="44">
        <v>43552.211805555555</v>
      </c>
      <c r="G20" s="34">
        <v>43553.795138888891</v>
      </c>
      <c r="H20" s="44">
        <v>43553.795138888891</v>
      </c>
      <c r="I20" s="35">
        <v>2</v>
      </c>
      <c r="J20" s="33">
        <v>1384</v>
      </c>
      <c r="K20" s="45">
        <v>0.5</v>
      </c>
      <c r="L20" s="47">
        <v>346</v>
      </c>
      <c r="M20" s="49"/>
    </row>
    <row r="21" spans="1:13" ht="45">
      <c r="A21" s="31">
        <v>39</v>
      </c>
      <c r="B21" s="32" t="s">
        <v>184</v>
      </c>
      <c r="C21" s="32" t="s">
        <v>185</v>
      </c>
      <c r="D21" s="32" t="s">
        <v>187</v>
      </c>
      <c r="E21" s="34">
        <v>43550.25</v>
      </c>
      <c r="F21" s="44">
        <v>43550.25</v>
      </c>
      <c r="G21" s="34">
        <v>43554.875</v>
      </c>
      <c r="H21" s="44">
        <v>43554.875</v>
      </c>
      <c r="I21" s="35">
        <v>5</v>
      </c>
      <c r="J21" s="33">
        <v>6375.6</v>
      </c>
      <c r="K21" s="45">
        <v>0</v>
      </c>
      <c r="L21" s="48">
        <v>0</v>
      </c>
      <c r="M21" s="49"/>
    </row>
    <row r="22" spans="1:13" ht="45">
      <c r="A22" s="31">
        <v>39</v>
      </c>
      <c r="B22" s="32" t="s">
        <v>184</v>
      </c>
      <c r="C22" s="32" t="s">
        <v>185</v>
      </c>
      <c r="D22" s="32" t="s">
        <v>186</v>
      </c>
      <c r="E22" s="34">
        <v>43550.25</v>
      </c>
      <c r="F22" s="44">
        <v>43550.25</v>
      </c>
      <c r="G22" s="34">
        <v>43554.875</v>
      </c>
      <c r="H22" s="44">
        <v>43554.875</v>
      </c>
      <c r="I22" s="35">
        <v>5</v>
      </c>
      <c r="J22" s="33">
        <v>8415</v>
      </c>
      <c r="K22" s="45">
        <v>0</v>
      </c>
      <c r="L22" s="47">
        <v>0</v>
      </c>
      <c r="M22" s="49"/>
    </row>
    <row r="23" spans="1:13" ht="45">
      <c r="A23" s="31">
        <v>40</v>
      </c>
      <c r="B23" s="32" t="s">
        <v>188</v>
      </c>
      <c r="C23" s="32" t="s">
        <v>191</v>
      </c>
      <c r="D23" s="32" t="s">
        <v>190</v>
      </c>
      <c r="E23" s="34">
        <v>43538.666666666664</v>
      </c>
      <c r="F23" s="44">
        <v>43538.666666666664</v>
      </c>
      <c r="G23" s="34">
        <v>43539.833333333336</v>
      </c>
      <c r="H23" s="44">
        <v>43539.833333333336</v>
      </c>
      <c r="I23" s="35">
        <v>1.5</v>
      </c>
      <c r="J23" s="33">
        <v>580.5</v>
      </c>
      <c r="K23" s="45">
        <v>0</v>
      </c>
      <c r="L23" s="48">
        <v>0</v>
      </c>
      <c r="M23" s="49"/>
    </row>
    <row r="24" spans="1:13" ht="45">
      <c r="A24" s="31">
        <v>40</v>
      </c>
      <c r="B24" s="32" t="s">
        <v>188</v>
      </c>
      <c r="C24" s="32" t="s">
        <v>191</v>
      </c>
      <c r="D24" s="32" t="s">
        <v>189</v>
      </c>
      <c r="E24" s="34">
        <v>43538.666666666664</v>
      </c>
      <c r="F24" s="44">
        <v>43538.666666666664</v>
      </c>
      <c r="G24" s="34">
        <v>43539.833333333336</v>
      </c>
      <c r="H24" s="44">
        <v>43539.833333333336</v>
      </c>
      <c r="I24" s="35">
        <v>1.5</v>
      </c>
      <c r="J24" s="33">
        <v>580.5</v>
      </c>
      <c r="K24" s="45">
        <v>0</v>
      </c>
      <c r="L24" s="47">
        <v>0</v>
      </c>
      <c r="M24" s="49"/>
    </row>
    <row r="25" spans="1:13" ht="45">
      <c r="A25" s="31">
        <v>42</v>
      </c>
      <c r="B25" s="32" t="s">
        <v>173</v>
      </c>
      <c r="C25" s="32" t="s">
        <v>192</v>
      </c>
      <c r="D25" s="32" t="s">
        <v>193</v>
      </c>
      <c r="E25" s="34">
        <v>43542.822916666664</v>
      </c>
      <c r="F25" s="44">
        <v>43542.822916666664</v>
      </c>
      <c r="G25" s="34">
        <v>43544.045138888891</v>
      </c>
      <c r="H25" s="44">
        <v>43544.045138888891</v>
      </c>
      <c r="I25" s="35">
        <v>1.5</v>
      </c>
      <c r="J25" s="33">
        <v>1422</v>
      </c>
      <c r="K25" s="45">
        <v>0.5</v>
      </c>
      <c r="L25" s="48">
        <v>474</v>
      </c>
      <c r="M25" s="49"/>
    </row>
    <row r="26" spans="1:13" ht="45">
      <c r="A26" s="31">
        <v>43</v>
      </c>
      <c r="B26" s="32" t="s">
        <v>173</v>
      </c>
      <c r="C26" s="32" t="s">
        <v>194</v>
      </c>
      <c r="D26" s="32" t="s">
        <v>175</v>
      </c>
      <c r="E26" s="34">
        <v>43543.583333333336</v>
      </c>
      <c r="F26" s="44">
        <v>43543.583333333336</v>
      </c>
      <c r="G26" s="34">
        <v>43544.486111111109</v>
      </c>
      <c r="H26" s="44">
        <v>43544.486111111109</v>
      </c>
      <c r="I26" s="35">
        <v>1</v>
      </c>
      <c r="J26" s="33">
        <v>948</v>
      </c>
      <c r="K26" s="45">
        <v>0.5</v>
      </c>
      <c r="L26" s="47">
        <v>474</v>
      </c>
      <c r="M26" s="49"/>
    </row>
    <row r="27" spans="1:13" ht="60">
      <c r="A27" s="31">
        <v>45</v>
      </c>
      <c r="B27" s="32" t="s">
        <v>195</v>
      </c>
      <c r="C27" s="32" t="s">
        <v>196</v>
      </c>
      <c r="D27" s="32" t="s">
        <v>198</v>
      </c>
      <c r="E27" s="34">
        <v>43549.291666666664</v>
      </c>
      <c r="F27" s="44">
        <v>43549.291666666664</v>
      </c>
      <c r="G27" s="34">
        <v>43553.791666666664</v>
      </c>
      <c r="H27" s="44">
        <v>43553.791666666664</v>
      </c>
      <c r="I27" s="35">
        <v>5</v>
      </c>
      <c r="J27" s="33">
        <v>2322</v>
      </c>
      <c r="K27" s="45">
        <v>0</v>
      </c>
      <c r="L27" s="47">
        <v>0</v>
      </c>
      <c r="M27" s="49"/>
    </row>
    <row r="28" spans="1:13" ht="60">
      <c r="A28" s="31">
        <v>45</v>
      </c>
      <c r="B28" s="32" t="s">
        <v>195</v>
      </c>
      <c r="C28" s="32" t="s">
        <v>196</v>
      </c>
      <c r="D28" s="32" t="s">
        <v>199</v>
      </c>
      <c r="E28" s="34">
        <v>43549.291666666664</v>
      </c>
      <c r="F28" s="44">
        <v>43549.291666666664</v>
      </c>
      <c r="G28" s="34">
        <v>43553.791666666664</v>
      </c>
      <c r="H28" s="44">
        <v>43553.791666666664</v>
      </c>
      <c r="I28" s="35">
        <v>5</v>
      </c>
      <c r="J28" s="33">
        <v>2322</v>
      </c>
      <c r="K28" s="45">
        <v>0</v>
      </c>
      <c r="L28" s="48">
        <v>0</v>
      </c>
      <c r="M28" s="49"/>
    </row>
    <row r="29" spans="1:13" ht="60">
      <c r="A29" s="31">
        <v>45</v>
      </c>
      <c r="B29" s="32" t="s">
        <v>195</v>
      </c>
      <c r="C29" s="32" t="s">
        <v>196</v>
      </c>
      <c r="D29" s="32" t="s">
        <v>197</v>
      </c>
      <c r="E29" s="34">
        <v>43549.291666666664</v>
      </c>
      <c r="F29" s="44">
        <v>43549.291666666664</v>
      </c>
      <c r="G29" s="34">
        <v>43553.791666666664</v>
      </c>
      <c r="H29" s="44">
        <v>43553.791666666664</v>
      </c>
      <c r="I29" s="35">
        <v>5</v>
      </c>
      <c r="J29" s="33">
        <v>1935</v>
      </c>
      <c r="K29" s="45">
        <v>0</v>
      </c>
      <c r="L29" s="47">
        <v>0</v>
      </c>
      <c r="M29" s="49"/>
    </row>
    <row r="30" spans="1:13" ht="45">
      <c r="A30" s="31">
        <v>46</v>
      </c>
      <c r="B30" s="32" t="s">
        <v>162</v>
      </c>
      <c r="C30" s="32" t="s">
        <v>200</v>
      </c>
      <c r="D30" s="32" t="s">
        <v>190</v>
      </c>
      <c r="E30" s="34">
        <v>43546.194444444445</v>
      </c>
      <c r="F30" s="44">
        <v>43546.194444444445</v>
      </c>
      <c r="G30" s="34">
        <v>43546.729166666664</v>
      </c>
      <c r="H30" s="44">
        <v>43546.729166666664</v>
      </c>
      <c r="I30" s="35">
        <v>1</v>
      </c>
      <c r="J30" s="33">
        <v>692</v>
      </c>
      <c r="K30" s="45">
        <v>0.5</v>
      </c>
      <c r="L30" s="48">
        <v>346</v>
      </c>
      <c r="M30" s="49"/>
    </row>
    <row r="31" spans="1:13" ht="45">
      <c r="A31" s="31">
        <v>47</v>
      </c>
      <c r="B31" s="32" t="s">
        <v>201</v>
      </c>
      <c r="C31" s="32" t="s">
        <v>203</v>
      </c>
      <c r="D31" s="32" t="s">
        <v>205</v>
      </c>
      <c r="E31" s="34">
        <v>43555.583333333336</v>
      </c>
      <c r="F31" s="44">
        <v>43555.583333333336</v>
      </c>
      <c r="G31" s="34">
        <v>43560.833333333336</v>
      </c>
      <c r="H31" s="44">
        <v>43560.833333333336</v>
      </c>
      <c r="I31" s="35">
        <v>5.5</v>
      </c>
      <c r="J31" s="33">
        <v>2554.1999999999998</v>
      </c>
      <c r="K31" s="45">
        <v>0</v>
      </c>
      <c r="L31" s="47">
        <v>0</v>
      </c>
      <c r="M31" s="49"/>
    </row>
    <row r="32" spans="1:13" ht="45">
      <c r="A32" s="31">
        <v>47</v>
      </c>
      <c r="B32" s="32" t="s">
        <v>201</v>
      </c>
      <c r="C32" s="32" t="s">
        <v>203</v>
      </c>
      <c r="D32" s="32" t="s">
        <v>202</v>
      </c>
      <c r="E32" s="34">
        <v>43555.583333333336</v>
      </c>
      <c r="F32" s="44">
        <v>43555.583333333336</v>
      </c>
      <c r="G32" s="34">
        <v>43560.833333333336</v>
      </c>
      <c r="H32" s="44">
        <v>43560.833333333336</v>
      </c>
      <c r="I32" s="35">
        <v>5.5</v>
      </c>
      <c r="J32" s="33">
        <v>2128.5</v>
      </c>
      <c r="K32" s="45">
        <v>0</v>
      </c>
      <c r="L32" s="48">
        <v>0</v>
      </c>
      <c r="M32" s="49"/>
    </row>
    <row r="33" spans="1:13" ht="45">
      <c r="A33" s="31">
        <v>47</v>
      </c>
      <c r="B33" s="32" t="s">
        <v>201</v>
      </c>
      <c r="C33" s="32" t="s">
        <v>203</v>
      </c>
      <c r="D33" s="32" t="s">
        <v>204</v>
      </c>
      <c r="E33" s="34">
        <v>43555.583333333336</v>
      </c>
      <c r="F33" s="44">
        <v>43555.583333333336</v>
      </c>
      <c r="G33" s="34">
        <v>43560.833333333336</v>
      </c>
      <c r="H33" s="44">
        <v>43560.833333333336</v>
      </c>
      <c r="I33" s="35">
        <v>5.5</v>
      </c>
      <c r="J33" s="33">
        <v>2554.1999999999998</v>
      </c>
      <c r="K33" s="45">
        <v>0</v>
      </c>
      <c r="L33" s="47">
        <v>0</v>
      </c>
      <c r="M33" s="49"/>
    </row>
    <row r="34" spans="1:13" ht="45">
      <c r="A34" s="31">
        <v>48</v>
      </c>
      <c r="B34" s="32" t="s">
        <v>206</v>
      </c>
      <c r="C34" s="32" t="s">
        <v>207</v>
      </c>
      <c r="D34" s="32" t="s">
        <v>209</v>
      </c>
      <c r="E34" s="34">
        <v>43556.291666666664</v>
      </c>
      <c r="F34" s="44">
        <v>43556.291666666664</v>
      </c>
      <c r="G34" s="34">
        <v>43560.791666666664</v>
      </c>
      <c r="H34" s="44">
        <v>43560.791666666664</v>
      </c>
      <c r="I34" s="35">
        <v>5</v>
      </c>
      <c r="J34" s="33">
        <v>2322</v>
      </c>
      <c r="K34" s="45">
        <v>0</v>
      </c>
      <c r="L34" s="47">
        <v>0</v>
      </c>
      <c r="M34" s="49"/>
    </row>
    <row r="35" spans="1:13" ht="45">
      <c r="A35" s="31">
        <v>48</v>
      </c>
      <c r="B35" s="32" t="s">
        <v>206</v>
      </c>
      <c r="C35" s="32" t="s">
        <v>207</v>
      </c>
      <c r="D35" s="32" t="s">
        <v>208</v>
      </c>
      <c r="E35" s="34">
        <v>43556.291666666664</v>
      </c>
      <c r="F35" s="44">
        <v>43556.291666666664</v>
      </c>
      <c r="G35" s="34">
        <v>43560.791666666664</v>
      </c>
      <c r="H35" s="44">
        <v>43560.791666666664</v>
      </c>
      <c r="I35" s="35">
        <v>5</v>
      </c>
      <c r="J35" s="33">
        <v>2322</v>
      </c>
      <c r="K35" s="45">
        <v>0</v>
      </c>
      <c r="L35" s="48">
        <v>0</v>
      </c>
      <c r="M35" s="49"/>
    </row>
    <row r="36" spans="1:13" ht="45">
      <c r="A36" s="31">
        <v>48</v>
      </c>
      <c r="B36" s="32" t="s">
        <v>206</v>
      </c>
      <c r="C36" s="32" t="s">
        <v>207</v>
      </c>
      <c r="D36" s="32" t="s">
        <v>189</v>
      </c>
      <c r="E36" s="34">
        <v>43556.291666666664</v>
      </c>
      <c r="F36" s="44">
        <v>43556.291666666664</v>
      </c>
      <c r="G36" s="34">
        <v>43560.791666666664</v>
      </c>
      <c r="H36" s="44">
        <v>43560.791666666664</v>
      </c>
      <c r="I36" s="35">
        <v>5</v>
      </c>
      <c r="J36" s="33">
        <v>1935</v>
      </c>
      <c r="K36" s="45">
        <v>0</v>
      </c>
      <c r="L36" s="48">
        <v>0</v>
      </c>
      <c r="M36" s="49"/>
    </row>
    <row r="37" spans="1:13" ht="45">
      <c r="A37" s="31">
        <v>49</v>
      </c>
      <c r="B37" s="32" t="s">
        <v>184</v>
      </c>
      <c r="C37" s="32" t="s">
        <v>185</v>
      </c>
      <c r="D37" s="32" t="s">
        <v>210</v>
      </c>
      <c r="E37" s="34">
        <v>43550.25</v>
      </c>
      <c r="F37" s="44">
        <v>43550.25</v>
      </c>
      <c r="G37" s="34">
        <v>43554.875</v>
      </c>
      <c r="H37" s="44">
        <v>43554.875</v>
      </c>
      <c r="I37" s="35">
        <v>5</v>
      </c>
      <c r="J37" s="33">
        <v>6375.6</v>
      </c>
      <c r="K37" s="45">
        <v>0</v>
      </c>
      <c r="L37" s="48">
        <v>0</v>
      </c>
      <c r="M37" s="49"/>
    </row>
    <row r="38" spans="1:13">
      <c r="A38" s="28"/>
      <c r="E38"/>
      <c r="F38"/>
      <c r="G38"/>
      <c r="H38"/>
    </row>
    <row r="39" spans="1:13">
      <c r="E39"/>
      <c r="F39"/>
      <c r="G39"/>
      <c r="H39"/>
    </row>
    <row r="40" spans="1:13" ht="21">
      <c r="C40" s="38" t="s">
        <v>229</v>
      </c>
      <c r="D40" s="39"/>
      <c r="E40"/>
      <c r="F40"/>
      <c r="G40"/>
      <c r="H40"/>
    </row>
    <row r="41" spans="1:13">
      <c r="C41" s="43" t="s">
        <v>227</v>
      </c>
      <c r="D41" s="41">
        <f>SUM(I4:I37)</f>
        <v>97</v>
      </c>
    </row>
    <row r="42" spans="1:13">
      <c r="C42" s="43" t="s">
        <v>228</v>
      </c>
      <c r="D42" s="41">
        <f>SUM(K4:K37)*2</f>
        <v>14</v>
      </c>
    </row>
    <row r="43" spans="1:13" customFormat="1">
      <c r="C43" s="40" t="s">
        <v>3</v>
      </c>
      <c r="D43" s="42"/>
    </row>
    <row r="44" spans="1:13" customFormat="1">
      <c r="C44" s="40" t="s">
        <v>4</v>
      </c>
      <c r="D44" s="42"/>
    </row>
    <row r="45" spans="1:13" customFormat="1">
      <c r="C45" s="43" t="s">
        <v>9</v>
      </c>
      <c r="D45" s="46">
        <f>SUM(J4:J37)</f>
        <v>66364.099999999991</v>
      </c>
    </row>
    <row r="46" spans="1:13" customFormat="1">
      <c r="C46" s="43" t="s">
        <v>225</v>
      </c>
      <c r="D46" s="46">
        <f>SUM(L4:L37)</f>
        <v>5356</v>
      </c>
    </row>
    <row r="47" spans="1:13">
      <c r="C47" s="43" t="s">
        <v>226</v>
      </c>
      <c r="D47" s="46">
        <f>SUM(D45:D46)</f>
        <v>71720.099999999991</v>
      </c>
    </row>
  </sheetData>
  <autoFilter ref="A3:M3">
    <sortState ref="A4:M37">
      <sortCondition ref="A3"/>
    </sortState>
  </autoFilter>
  <mergeCells count="7">
    <mergeCell ref="A1:D1"/>
    <mergeCell ref="E1:H1"/>
    <mergeCell ref="I1:J2"/>
    <mergeCell ref="K1:L2"/>
    <mergeCell ref="A2:D2"/>
    <mergeCell ref="E2:F2"/>
    <mergeCell ref="G2:H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JANEIRO</vt:lpstr>
      <vt:lpstr>FEVEREIRO</vt:lpstr>
      <vt:lpstr>MARÇO</vt:lpstr>
      <vt:lpstr>viagem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2019-12-05T17:28:13Z</cp:lastPrinted>
  <dcterms:created xsi:type="dcterms:W3CDTF">2010-04-20T21:02:47Z</dcterms:created>
  <dcterms:modified xsi:type="dcterms:W3CDTF">2019-12-05T18:44:02Z</dcterms:modified>
</cp:coreProperties>
</file>