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60" tabRatio="563" activeTab="5"/>
  </bookViews>
  <sheets>
    <sheet name="JANEIRO" sheetId="39" r:id="rId1"/>
    <sheet name="FEVEREIRO" sheetId="40" r:id="rId2"/>
    <sheet name="MARÇO" sheetId="41" r:id="rId3"/>
    <sheet name="ABRIL" sheetId="42" r:id="rId4"/>
    <sheet name="MAIO" sheetId="44" r:id="rId5"/>
    <sheet name="JUNHO" sheetId="43" r:id="rId6"/>
  </sheets>
  <definedNames>
    <definedName name="_xlnm._FilterDatabase" localSheetId="3" hidden="1">ABRIL!$A$3:$M$26</definedName>
    <definedName name="_xlnm._FilterDatabase" localSheetId="5" hidden="1">JUNHO!$A$3:$M$60</definedName>
    <definedName name="_xlnm._FilterDatabase" localSheetId="4" hidden="1">MAIO!$A$3:$M$48</definedName>
    <definedName name="_xlnm._FilterDatabase" localSheetId="2" hidden="1">MARÇO!$A$3:$M$3</definedName>
    <definedName name="_xlnm.Print_Area" localSheetId="4">MAIO!$A$1:$L$63</definedName>
    <definedName name="viagem" localSheetId="3">ABRIL!#REF!</definedName>
    <definedName name="viagem" localSheetId="4">MAIO!#REF!</definedName>
    <definedName name="viagem">MARÇO!$A$4:$A$37</definedName>
  </definedNames>
  <calcPr calcId="125725"/>
</workbook>
</file>

<file path=xl/calcChain.xml><?xml version="1.0" encoding="utf-8"?>
<calcChain xmlns="http://schemas.openxmlformats.org/spreadsheetml/2006/main">
  <c r="D47" i="41"/>
  <c r="D46"/>
  <c r="D45"/>
  <c r="D42"/>
  <c r="D41"/>
  <c r="D35" i="42"/>
  <c r="D34"/>
  <c r="D36" s="1"/>
  <c r="D31"/>
  <c r="D30"/>
  <c r="D56" i="44"/>
  <c r="D55"/>
  <c r="D52"/>
  <c r="D51"/>
  <c r="D68" i="43"/>
  <c r="D67"/>
  <c r="D64"/>
  <c r="D63"/>
  <c r="I60"/>
  <c r="H60"/>
  <c r="D57" i="44" l="1"/>
  <c r="D69" i="43"/>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<sst xmlns="http://schemas.openxmlformats.org/spreadsheetml/2006/main" count="1190" uniqueCount="375">
  <si>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</si>
  <si>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</si>
  <si>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</si>
  <si>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</si>
  <si>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</si>
  <si>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</si>
  <si>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</si>
  <si>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</si>
  <si>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</si>
  <si>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</si>
  <si>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</si>
  <si>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</si>
  <si>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</si>
  <si>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</si>
  <si>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</si>
  <si>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</si>
  <si>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</si>
  <si>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</si>
  <si>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</si>
  <si>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</si>
  <si>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</si>
  <si>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</si>
  <si>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</si>
  <si>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</si>
  <si>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</si>
  <si>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</si>
  <si>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</si>
  <si>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</si>
  <si>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</si>
  <si>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</si>
  <si>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</si>
  <si>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</si>
  <si>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</si>
  <si>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</si>
  <si>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</si>
  <si>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</si>
  <si>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</si>
  <si>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</si>
  <si>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</si>
  <si>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</si>
  <si>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</si>
  <si>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</si>
  <si>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</si>
  <si>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</si>
  <si>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</si>
  <si>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</si>
  <si>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</si>
  <si>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</si>
  <si>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</si>
  <si>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</si>
  <si>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</si>
  <si>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</si>
  <si>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</si>
  <si>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</si>
  <si>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</si>
  <si>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</si>
  <si>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</si>
  <si>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</si>
  <si>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</si>
  <si>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</si>
  <si>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</si>
  <si>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</si>
  <si>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</si>
  <si>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</si>
  <si>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</si>
  <si>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</si>
  <si>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</si>
  <si>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</si>
  <si>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</si>
  <si>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</si>
  <si>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</si>
  <si>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</si>
  <si>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</si>
  <si>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</si>
  <si>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</si>
  <si>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</si>
  <si>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</si>
  <si>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</si>
  <si>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</si>
  <si>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</si>
  <si>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</si>
  <si>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</si>
  <si>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</si>
  <si>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</si>
  <si>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</si>
  <si>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</si>
  <si>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</si>
  <si>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</si>
  <si>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</si>
  <si>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</si>
  <si>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</si>
  <si>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</si>
  <si>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</si>
  <si>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</si>
  <si>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</si>
  <si>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</si>
  <si>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</si>
  <si>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</si>
  <si>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</si>
  <si>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</si>
  <si>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</si>
  <si>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</si>
  <si>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</si>
  <si>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</si>
  <si>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</si>
  <si>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</si>
  <si>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</si>
  <si>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</si>
  <si>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</si>
  <si>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</si>
  <si>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</si>
  <si>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</si>
  <si>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</si>
  <si>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</si>
  <si>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</si>
  <si>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</si>
  <si>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</si>
  <si>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</si>
  <si>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</si>
  <si>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</si>
  <si>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</si>
  <si>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</si>
  <si>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</si>
  <si>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</si>
  <si>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</si>
  <si>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</si>
  <si>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</si>
  <si>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</si>
  <si>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</si>
  <si>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</si>
  <si>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</si>
  <si>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</si>
  <si>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</si>
  <si>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</si>
  <si>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</si>
  <si>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</si>
  <si>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</si>
  <si>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</si>
  <si>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</si>
  <si>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</si>
  <si>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</si>
  <si>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</si>
  <si>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</si>
  <si>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</si>
  <si>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</si>
  <si>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</si>
  <si>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</si>
  <si>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</si>
  <si>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</si>
  <si>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</si>
  <si>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</si>
  <si>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</si>
  <si>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</si>
  <si>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</si>
  <si>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</si>
  <si>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</si>
  <si>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</si>
  <si>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</si>
  <si>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</si>
  <si>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</si>
  <si>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</si>
  <si>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</si>
  <si>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</si>
  <si>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</si>
  <si>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</si>
  <si>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</si>
  <si>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</si>
  <si>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</si>
  <si>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</si>
  <si>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</si>
  <si>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</si>
  <si>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</si>
  <si>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Total</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</si>
  <si>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</si>
  <si>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</si>
  <si>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</si>
  <si>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</si>
  <si>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</si>
  <si>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</si>
  <si>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</si>
  <si>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</si>
  <si>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</si>
  <si>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</si>
  <si>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</si>
  <si>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</si>
  <si>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</si>
  <si>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</si>
  <si>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</si>
  <si>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</si>
  <si>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</si>
  <si>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</si>
  <si>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</si>
  <si>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</si>
  <si>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</si>
  <si>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</si>
  <si>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</si>
  <si>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</si>
  <si>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</si>
  <si>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</si>
  <si>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</si>
  <si>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</si>
  <si>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</si>
  <si>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</si>
  <si>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</si>
  <si>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</si>
  <si>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</si>
  <si>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</si>
  <si>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</si>
  <si>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</si>
  <si>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</si>
  <si>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</si>
  <si>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</si>
  <si>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</si>
  <si>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</si>
  <si>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</si>
  <si>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</si>
  <si>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</si>
  <si>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</si>
  <si>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</si>
  <si>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</si>
  <si>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</si>
  <si>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</si>
  <si>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</si>
  <si>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</si>
  <si>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</si>
  <si>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</si>
  <si>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</si>
  <si>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</si>
  <si>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</si>
  <si>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</si>
  <si>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</si>
  <si>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</si>
  <si>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</si>
  <si>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</si>
  <si>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</si>
  <si>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</si>
  <si>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</si>
  <si>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</si>
  <si>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</si>
  <si>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</si>
  <si>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</si>
  <si>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</si>
  <si>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</si>
  <si>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</si>
  <si>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</si>
  <si>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</si>
  <si>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</si>
  <si>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</si>
  <si>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</si>
  <si>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</si>
  <si>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</si>
  <si>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</si>
  <si>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</si>
  <si>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</si>
  <si>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</si>
  <si>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</si>
  <si>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</si>
  <si>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</si>
  <si>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</si>
  <si>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Foz do Iguaçu/PR</t>
  </si>
  <si>
    <t>Capinzal/SC</t>
  </si>
  <si>
    <t>Cunha Pora/SC</t>
  </si>
  <si>
    <t>Cocal do Sul/SC</t>
  </si>
  <si>
    <t>Tigrinhos/SC</t>
  </si>
  <si>
    <t>Treze de Maio/SC</t>
  </si>
  <si>
    <t>Balneario Camboriu/SC</t>
  </si>
  <si>
    <t>Frei Rogério/SC</t>
  </si>
  <si>
    <t>Capao Alto/SC</t>
  </si>
  <si>
    <t>Caxambu do Sul/SC</t>
  </si>
  <si>
    <t>Joinville/SC</t>
  </si>
  <si>
    <t>Porto Alegre/RS</t>
  </si>
  <si>
    <t>Itajai/SC</t>
  </si>
  <si>
    <t>PORTUGAL</t>
  </si>
  <si>
    <t>Videira/SC</t>
  </si>
  <si>
    <t>Participação de servidor no curso "Mensuração de Impacto Social", que tem por objetivo proncipal que os participantes entendam os conceitos e as metodologias capazes de avaliar o impacto social das políticas públicas.</t>
  </si>
  <si>
    <t xml:space="preserve">Participação no "52º Congresso Nacional da Abipem", que acontecerá em Foz do Iguaçu, nos dias 26 a 28 de junho próximo o qual tratará de temas relevantes como a reforma da previdência, déficit atuarial, impactos da reforma trabalhista nos RPPS, benefícios e previdência complementar._x000D_
</t>
  </si>
  <si>
    <t xml:space="preserve">Participação no evento "Governança, Compliance e Integridade na Administração Pública: do Discurso à Prática", que acontecerá em Brasília, nos dias 6 e 7 de junho próximo que tratará de temas relevantes como a prevenção e combate à corrupção._x000D_
</t>
  </si>
  <si>
    <t>Participação de audiência pública promovida pela ALESC como debatedor sobre o tema "Emancipação dos Municípios Catarinenses: Análise Estatística dos Impactos Econômicos da Fragmentação Territorial"</t>
  </si>
  <si>
    <t>VALIDAÇÃO DO IEGM/TCESC-2019.</t>
  </si>
  <si>
    <t>VALIDAÇÃO DO IEGM/TCESC - 2019.</t>
  </si>
  <si>
    <t>Representar o Presidente do TCE durante ato de assinatura de Termo de Cooperação Técnica entre a Atricon CNJ e TCU referendando o empenho conjugado para a solução das obras públicas paralizadas no país</t>
  </si>
  <si>
    <t>Participar do 2º treinamento da Comissão de Garantia de Qualidade do Marco de Medição do Desempenho dos Tribunais de Contas (MMD-TC) conforme Ofício Atricon nº0261/2019.</t>
  </si>
  <si>
    <t>Participação na reunião do Comitê Técnico de Jurisprudência, Súmula e Processo no dia 26/6 e no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</si>
  <si>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no evento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</si>
  <si>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</si>
  <si>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Atender convocação para participar da 2ª Reunião Ordinária do Colégio Nacional de Presidentes de Tribunais de Contas</t>
  </si>
  <si>
    <t>Participar do "Seminário Modelos Alternativos de Gestão em Saúde: Visão e Perspectivas".</t>
  </si>
  <si>
    <t>Participação de servidores no Seminário "Segurança Jurídica na Aplicação do Direito Público", que acontecerá em Porto Alegre, nos dias 1 e 2 de julho próximo, evento que abordará assuntos de interesse do Tribunal de Contas.</t>
  </si>
  <si>
    <t xml:space="preserve">Na condição de Gestor no TCE SC do Acordo de Cooperação Técnica celebrado entre o MEC FNDE ATRICON e IRB participar do Seminário Nacional "5º Ano do PNE: O Plano Nacional de Educação e futuro da educação brasileira" promovido pela Comissão de Educação da Camâra Federal Frente Parlamentar em Defesa do PNE e Frente Parlamentar Mista da Educação._x000D_
</t>
  </si>
  <si>
    <t>Participação de servidor do Tribunal de Contas como palestrante no evento Seminário Estadual sobre Gestão Cultural, a ser realizado oito etapas no Estado promovido pela Escola do Legislativo. No evento será abordada a Lei Federal nº 13.019/2014, Marco Regulatório das Organizações da Sociedade Civil (MROSC).</t>
  </si>
  <si>
    <t>Participar de compromissos de interesse institucional</t>
  </si>
  <si>
    <t>Participar do V Seminário Íbero-Americano de Direito e Controle, e do Seminário Direito, Auditoria e Sustentabilidade Ambiental, promovidos pelo IRB em parceria com a Faculdade de Direito de Lisboa Tribunal de Contas de Portugal e Universidade Europeia</t>
  </si>
  <si>
    <t xml:space="preserve">Participação no VII Encontro Juristcs - Jurisprudências nos Tribunais de Contas", que acontecerá em Goiânia, nos dias 27 e 28 de junho próximo. O evento tem como finalidade precípua apresentar e compartilhar as inovações e as evoluções das ferramentas e dos procedimentos que buscam propiciar funcionalidade e, desse modo, facilitar o acesso à jurisprudência dos Tribunais de Contas._x000D_
</t>
  </si>
  <si>
    <t>Representar este Tribunal de Contas na Sessão Solene de posse dos novos dirigentes eleitos para o biênio 2019/2021 do Tribunal Regional Federal da 4ª Região.</t>
  </si>
  <si>
    <t xml:space="preserve">Participação no evento "XXXV Congresso Nacional das Secretarias Municipais de Saúde", que acontecerá em Brasília, nos dias 2 a 5 de julho próximo. O evento discutirá os principais temas que permeiam o Sistema Único de Saúde._x000D_
</t>
  </si>
  <si>
    <t xml:space="preserve">Participação no evento "IV Fórum Nacional de Auditoria", que acontecerá no Rio de Janeiro, nos dias 1 e 2 de julho próximo.  _x000D_
O evento busca capacitar servidores dos Tribunais de Contas na utilização das Normas Brasileiras de Auditoria do Setor Público._x000D_
</t>
  </si>
  <si>
    <t>Participação nas etapas 2, 3 e 4 do XIX Ciclo de Estudos nas cidades de São Miguel do Oeste, Chapecó e Videira.</t>
  </si>
  <si>
    <t>Prestar apoio com veículo oficial ao Conselheiro Vice-Presidente Herneus de Nadal durante a sua participação no XIX Ciclo de Estudos de Controle Público da Administração Municipal TCE SC.</t>
  </si>
  <si>
    <t>Participar do XIX CICLO DE ESTUDOS DE CONTROLE PÚBLICO DA ADMINISTRAÇÃO MUNICIPAL que será realizado pelo Tribunal de Contas de Santa Catarina etapas São Miguel do Oeste e Chapecó na condição de Conselheiro Supervisor do Instituto de Contas TCE SC.</t>
  </si>
  <si>
    <t>Participar do XIX CICLO DE ESTUDOS DE CONTROLE PÚBLICO DA ADMINISTRAÇÃO MUNICIPAL TCE SC etapas São Miguel do Oeste Chapecó e Videira respectivamente.</t>
  </si>
  <si>
    <t>Antonio Felipe Oliveira Rodrigues</t>
  </si>
  <si>
    <t>Adriana Regina Dias Cardoso</t>
  </si>
  <si>
    <t>Adriana Adriano Schmitt</t>
  </si>
  <si>
    <t>Gilberto Paiva de Almeida</t>
  </si>
  <si>
    <t>Gilson Aristides Battisti</t>
  </si>
  <si>
    <t>Najla Saida Fain</t>
  </si>
  <si>
    <t>Jose Nei Alberton Ascari</t>
  </si>
  <si>
    <t>Fabiano Domingos Bernardo</t>
  </si>
  <si>
    <t>João Carlos Pereira</t>
  </si>
  <si>
    <t>Fábio Augusto Hachmann</t>
  </si>
  <si>
    <t>Renato Costa</t>
  </si>
  <si>
    <t>Letícia de Campos Velho Martel</t>
  </si>
  <si>
    <t>Rafael Galvão de Souza</t>
  </si>
  <si>
    <t>Michelle Fernanda de Conto El Achkar</t>
  </si>
  <si>
    <t>Geraldo José Gomes</t>
  </si>
  <si>
    <t>Ana Paula Machado da Costa</t>
  </si>
  <si>
    <t>Luiz Claudio Viana</t>
  </si>
  <si>
    <t>Odinelia Eleutério Kuhnen</t>
  </si>
  <si>
    <t>Adelqui Rech</t>
  </si>
  <si>
    <t>Raphael Perico Dutra</t>
  </si>
  <si>
    <t>Antonio Carlos Boscardin Filho</t>
  </si>
  <si>
    <t>Maria Thereza Simões Cordeiro</t>
  </si>
  <si>
    <t>Alessandro Marcon de Souza</t>
  </si>
  <si>
    <t>Douglas Quadros dos Santos</t>
  </si>
  <si>
    <t>Marcos Aurelio Silva</t>
  </si>
  <si>
    <t>Herneus João De Nadal</t>
  </si>
  <si>
    <t>RESUMO MAIO</t>
  </si>
  <si>
    <t>RESUMO JUNHO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</si>
  <si>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</si>
  <si>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</si>
  <si>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</si>
  <si>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</si>
  <si>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</si>
  <si>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</si>
  <si>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</si>
  <si>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</si>
  <si>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</si>
  <si>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</si>
  <si>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</si>
  <si>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</si>
  <si>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</si>
  <si>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</si>
  <si>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</si>
  <si>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Lages/SC</t>
  </si>
  <si>
    <t>Criciuma/SC</t>
  </si>
  <si>
    <t>Blumenau/SC</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</si>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</sst>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44" fontId="0" fillId="3" borderId="8" xfId="0" applyNumberFormat="1" applyFill="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43" fontId="0" fillId="0" borderId="0" xfId="0" applyNumberFormat="1"/>
    <xf numFmtId="167" fontId="0" fillId="0" borderId="1" xfId="2" applyNumberFormat="1" applyFont="1" applyBorder="1" applyAlignment="1">
      <alignment vertical="center" wrapText="1"/>
    </xf>
    <xf numFmtId="0" fontId="4" fillId="3" borderId="11" xfId="0" applyFont="1" applyFill="1" applyBorder="1" applyAlignment="1">
      <alignment wrapText="1"/>
    </xf>
    <xf numFmtId="44" fontId="4" fillId="3" borderId="11" xfId="2" applyFont="1" applyFill="1" applyBorder="1" applyAlignment="1">
      <alignment wrapText="1"/>
    </xf>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169" fontId="4" fillId="3" borderId="1" xfId="1" applyNumberFormat="1" applyFont="1" applyFill="1" applyBorder="1"/>
    <xf numFmtId="44" fontId="0" fillId="0" borderId="0" xfId="0" applyNumberFormat="1"/>
    <xf numFmtId="168" fontId="0" fillId="3" borderId="1" xfId="0" applyNumberFormat="1" applyFill="1" applyBorder="1" applyAlignment="1">
      <alignment vertical="center" wrapText="1"/>
    </xf>
    <xf numFmtId="0" fontId="0" fillId="0" borderId="0" xfId="0"/>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0" fillId="3" borderId="1" xfId="0" applyFill="1" applyBorder="1" applyAlignment="1">
      <alignment horizontal="center" vertic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220737</xdr:colOff>
      <xdr:row>69</xdr:row>
      <xdr:rowOff>164799</xdr:rowOff>
    </xdr:from>
    <xdr:to>
      <xdr:col>11</xdr:col>
      <xdr:colOff>571500</xdr:colOff>
      <xdr:row>75</xdr:row>
      <xdr:rowOff>81643</xdr:rowOff>
    </xdr:to>
    <xdr:sp macro="" textlink="">
      <xdr:nvSpPr>
        <xdr:cNvPr id="2" name="CaixaDeTexto 1"/>
        <xdr:cNvSpPr txBox="1"/>
      </xdr:nvSpPr>
      <xdr:spPr>
        <a:xfrm>
          <a:off x="220737" y="33094085"/>
          <a:ext cx="16488834" cy="10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58" t="s">
        <v>10</v>
      </c>
      <c r="B1" s="58"/>
      <c r="C1" s="58"/>
      <c r="D1" s="58"/>
      <c r="E1" s="58"/>
    </row>
    <row r="2" spans="1:5">
      <c r="A2" s="10" t="s">
        <v>30</v>
      </c>
      <c r="B2" s="11" t="s">
        <v>20</v>
      </c>
      <c r="C2" s="12" t="s">
        <v>12</v>
      </c>
      <c r="D2" s="13" t="s">
        <v>0</v>
      </c>
      <c r="E2" s="14">
        <f>D9+D4</f>
        <v>1640</v>
      </c>
    </row>
    <row r="3" spans="1:5">
      <c r="A3" s="59" t="s">
        <v>22</v>
      </c>
      <c r="B3" s="60"/>
      <c r="C3" s="61" t="s">
        <v>23</v>
      </c>
      <c r="D3" s="62"/>
      <c r="E3" s="62"/>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63" t="s">
        <v>32</v>
      </c>
      <c r="C7" s="63"/>
      <c r="D7" s="63"/>
      <c r="E7" s="63"/>
    </row>
    <row r="8" spans="1:5">
      <c r="A8" s="59" t="s">
        <v>29</v>
      </c>
      <c r="B8" s="60"/>
      <c r="C8" s="61" t="s">
        <v>25</v>
      </c>
      <c r="D8" s="62"/>
      <c r="E8" s="62"/>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63" t="s">
        <v>33</v>
      </c>
      <c r="C12" s="63"/>
      <c r="D12" s="63"/>
      <c r="E12" s="63"/>
    </row>
    <row r="13" spans="1:5">
      <c r="A13" s="10" t="s">
        <v>34</v>
      </c>
      <c r="B13" s="11" t="s">
        <v>27</v>
      </c>
      <c r="C13" s="12" t="s">
        <v>21</v>
      </c>
      <c r="D13" s="13" t="s">
        <v>0</v>
      </c>
      <c r="E13" s="14">
        <f>D15</f>
        <v>3318</v>
      </c>
    </row>
    <row r="14" spans="1:5">
      <c r="A14" s="59" t="s">
        <v>24</v>
      </c>
      <c r="B14" s="60"/>
      <c r="C14" s="61" t="s">
        <v>35</v>
      </c>
      <c r="D14" s="62"/>
      <c r="E14" s="62"/>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63" t="s">
        <v>37</v>
      </c>
      <c r="C18" s="63"/>
      <c r="D18" s="63"/>
      <c r="E18" s="63"/>
    </row>
    <row r="19" spans="1:5" ht="15" customHeight="1">
      <c r="A19" s="65" t="s">
        <v>1</v>
      </c>
      <c r="B19" s="66"/>
      <c r="C19" s="64" t="s">
        <v>2</v>
      </c>
      <c r="D19" s="64"/>
      <c r="E19" s="5">
        <v>5.5</v>
      </c>
    </row>
    <row r="20" spans="1:5" ht="15" customHeight="1">
      <c r="A20" s="67"/>
      <c r="B20" s="68"/>
      <c r="C20" s="64" t="s">
        <v>3</v>
      </c>
      <c r="D20" s="64"/>
      <c r="E20" s="6">
        <v>3</v>
      </c>
    </row>
    <row r="21" spans="1:5" s="2" customFormat="1" ht="15" customHeight="1">
      <c r="A21" s="67"/>
      <c r="B21" s="68"/>
      <c r="C21" s="64" t="s">
        <v>4</v>
      </c>
      <c r="D21" s="64"/>
      <c r="E21" s="6">
        <v>2</v>
      </c>
    </row>
    <row r="22" spans="1:5" s="2" customFormat="1" ht="15" customHeight="1">
      <c r="A22" s="69"/>
      <c r="B22" s="70"/>
      <c r="C22" s="71" t="s">
        <v>9</v>
      </c>
      <c r="D22" s="64"/>
      <c r="E22" s="7">
        <f>SUM(E24:E26)</f>
        <v>4958</v>
      </c>
    </row>
    <row r="23" spans="1:5" s="2" customFormat="1">
      <c r="A23" s="75" t="s">
        <v>5</v>
      </c>
      <c r="B23" s="76"/>
      <c r="C23" s="24" t="s">
        <v>6</v>
      </c>
      <c r="D23" s="24" t="s">
        <v>7</v>
      </c>
      <c r="E23" s="8" t="s">
        <v>8</v>
      </c>
    </row>
    <row r="24" spans="1:5" s="2" customFormat="1">
      <c r="A24" s="77" t="s">
        <v>22</v>
      </c>
      <c r="B24" s="78"/>
      <c r="C24" s="3" t="s">
        <v>26</v>
      </c>
      <c r="D24" s="4">
        <v>1</v>
      </c>
      <c r="E24" s="9">
        <v>948</v>
      </c>
    </row>
    <row r="25" spans="1:5" s="2" customFormat="1">
      <c r="A25" s="77" t="s">
        <v>29</v>
      </c>
      <c r="B25" s="78"/>
      <c r="C25" s="3" t="s">
        <v>25</v>
      </c>
      <c r="D25" s="4">
        <v>1</v>
      </c>
      <c r="E25" s="9">
        <v>692</v>
      </c>
    </row>
    <row r="26" spans="1:5" s="2" customFormat="1">
      <c r="A26" s="77" t="s">
        <v>24</v>
      </c>
      <c r="B26" s="78"/>
      <c r="C26" s="3" t="s">
        <v>35</v>
      </c>
      <c r="D26" s="4">
        <v>3.5</v>
      </c>
      <c r="E26" s="9">
        <v>3318</v>
      </c>
    </row>
    <row r="27" spans="1:5" s="2" customFormat="1">
      <c r="A27" s="72" t="s">
        <v>11</v>
      </c>
      <c r="B27" s="73"/>
      <c r="C27" s="73"/>
      <c r="D27" s="15">
        <f>SUM(D24:D26)</f>
        <v>5.5</v>
      </c>
      <c r="E27" s="23">
        <f>SUM(E24:E26)</f>
        <v>4958</v>
      </c>
    </row>
    <row r="28" spans="1:5" s="2" customFormat="1" ht="15" customHeight="1">
      <c r="A28" s="74" t="s">
        <v>161</v>
      </c>
      <c r="B28" s="74"/>
      <c r="C28" s="74"/>
      <c r="D28" s="74"/>
      <c r="E28" s="74"/>
    </row>
    <row r="29" spans="1:5">
      <c r="D29" s="16"/>
      <c r="E29" s="22"/>
    </row>
    <row r="30" spans="1:5">
      <c r="E30" s="22"/>
    </row>
  </sheetData>
  <mergeCells count="21">
    <mergeCell ref="A27:C27"/>
    <mergeCell ref="A28:E28"/>
    <mergeCell ref="A23:B23"/>
    <mergeCell ref="A24:B24"/>
    <mergeCell ref="A25:B25"/>
    <mergeCell ref="A26:B26"/>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58" t="s">
        <v>10</v>
      </c>
      <c r="B1" s="58"/>
      <c r="C1" s="58"/>
      <c r="D1" s="58"/>
      <c r="E1" s="58"/>
    </row>
    <row r="2" spans="1:5">
      <c r="A2" s="10" t="s">
        <v>38</v>
      </c>
      <c r="B2" s="11" t="s">
        <v>39</v>
      </c>
      <c r="C2" s="12" t="s">
        <v>40</v>
      </c>
      <c r="D2" s="13" t="s">
        <v>0</v>
      </c>
      <c r="E2" s="14">
        <f>D19+D4+D9+D14</f>
        <v>4152</v>
      </c>
    </row>
    <row r="3" spans="1:5">
      <c r="A3" s="59" t="s">
        <v>41</v>
      </c>
      <c r="B3" s="60"/>
      <c r="C3" s="61" t="s">
        <v>42</v>
      </c>
      <c r="D3" s="62"/>
      <c r="E3" s="62"/>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63" t="s">
        <v>45</v>
      </c>
      <c r="C7" s="63"/>
      <c r="D7" s="63"/>
      <c r="E7" s="63"/>
    </row>
    <row r="8" spans="1:5">
      <c r="A8" s="59" t="s">
        <v>46</v>
      </c>
      <c r="B8" s="60"/>
      <c r="C8" s="61" t="s">
        <v>47</v>
      </c>
      <c r="D8" s="62"/>
      <c r="E8" s="62"/>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63" t="s">
        <v>45</v>
      </c>
      <c r="C12" s="63"/>
      <c r="D12" s="63"/>
      <c r="E12" s="63"/>
    </row>
    <row r="13" spans="1:5">
      <c r="A13" s="59" t="s">
        <v>48</v>
      </c>
      <c r="B13" s="60"/>
      <c r="C13" s="61" t="s">
        <v>49</v>
      </c>
      <c r="D13" s="62"/>
      <c r="E13" s="62"/>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63" t="s">
        <v>45</v>
      </c>
      <c r="C17" s="63"/>
      <c r="D17" s="63"/>
      <c r="E17" s="63"/>
    </row>
    <row r="18" spans="1:5">
      <c r="A18" s="59" t="s">
        <v>50</v>
      </c>
      <c r="B18" s="60"/>
      <c r="C18" s="61" t="s">
        <v>51</v>
      </c>
      <c r="D18" s="62"/>
      <c r="E18" s="62"/>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63" t="s">
        <v>45</v>
      </c>
      <c r="C22" s="63"/>
      <c r="D22" s="63"/>
      <c r="E22" s="63"/>
    </row>
    <row r="23" spans="1:5">
      <c r="A23" s="10" t="s">
        <v>52</v>
      </c>
      <c r="B23" s="11" t="s">
        <v>53</v>
      </c>
      <c r="C23" s="12" t="s">
        <v>21</v>
      </c>
      <c r="D23" s="13" t="s">
        <v>0</v>
      </c>
      <c r="E23" s="14">
        <f>D25</f>
        <v>2844</v>
      </c>
    </row>
    <row r="24" spans="1:5">
      <c r="A24" s="59" t="s">
        <v>54</v>
      </c>
      <c r="B24" s="60"/>
      <c r="C24" s="61" t="s">
        <v>55</v>
      </c>
      <c r="D24" s="62"/>
      <c r="E24" s="62"/>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63" t="s">
        <v>58</v>
      </c>
      <c r="C28" s="63"/>
      <c r="D28" s="63"/>
      <c r="E28" s="63"/>
    </row>
    <row r="29" spans="1:5">
      <c r="A29" s="10" t="s">
        <v>59</v>
      </c>
      <c r="B29" s="11" t="s">
        <v>60</v>
      </c>
      <c r="C29" s="12" t="s">
        <v>21</v>
      </c>
      <c r="D29" s="13" t="s">
        <v>0</v>
      </c>
      <c r="E29" s="14">
        <f>D31</f>
        <v>17401.72</v>
      </c>
    </row>
    <row r="30" spans="1:5">
      <c r="A30" s="59" t="s">
        <v>61</v>
      </c>
      <c r="B30" s="60"/>
      <c r="C30" s="61" t="s">
        <v>23</v>
      </c>
      <c r="D30" s="62"/>
      <c r="E30" s="62"/>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63" t="s">
        <v>63</v>
      </c>
      <c r="C34" s="63"/>
      <c r="D34" s="63"/>
      <c r="E34" s="63"/>
    </row>
    <row r="35" spans="1:5">
      <c r="A35" s="10" t="s">
        <v>52</v>
      </c>
      <c r="B35" s="11" t="s">
        <v>65</v>
      </c>
      <c r="C35" s="12" t="s">
        <v>21</v>
      </c>
      <c r="D35" s="13" t="s">
        <v>0</v>
      </c>
      <c r="E35" s="14">
        <f>D37</f>
        <v>1422</v>
      </c>
    </row>
    <row r="36" spans="1:5">
      <c r="A36" s="59" t="s">
        <v>22</v>
      </c>
      <c r="B36" s="60"/>
      <c r="C36" s="61" t="s">
        <v>64</v>
      </c>
      <c r="D36" s="62"/>
      <c r="E36" s="62"/>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63" t="s">
        <v>45</v>
      </c>
      <c r="C40" s="63"/>
      <c r="D40" s="63"/>
      <c r="E40" s="63"/>
    </row>
    <row r="41" spans="1:5">
      <c r="A41" s="10" t="s">
        <v>67</v>
      </c>
      <c r="B41" s="11" t="s">
        <v>53</v>
      </c>
      <c r="C41" s="12" t="s">
        <v>21</v>
      </c>
      <c r="D41" s="13" t="s">
        <v>0</v>
      </c>
      <c r="E41" s="14">
        <f>D43</f>
        <v>2076</v>
      </c>
    </row>
    <row r="42" spans="1:5">
      <c r="A42" s="59" t="s">
        <v>68</v>
      </c>
      <c r="B42" s="60"/>
      <c r="C42" s="61" t="s">
        <v>51</v>
      </c>
      <c r="D42" s="62"/>
      <c r="E42" s="62"/>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63" t="s">
        <v>70</v>
      </c>
      <c r="C46" s="63"/>
      <c r="D46" s="63"/>
      <c r="E46" s="63"/>
    </row>
    <row r="47" spans="1:5">
      <c r="A47" s="10" t="s">
        <v>71</v>
      </c>
      <c r="B47" s="11" t="s">
        <v>65</v>
      </c>
      <c r="C47" s="12" t="s">
        <v>21</v>
      </c>
      <c r="D47" s="13" t="s">
        <v>0</v>
      </c>
      <c r="E47" s="14">
        <f>D130+D49+D54+D95</f>
        <v>1038</v>
      </c>
    </row>
    <row r="48" spans="1:5">
      <c r="A48" s="59" t="s">
        <v>72</v>
      </c>
      <c r="B48" s="60"/>
      <c r="C48" s="61" t="s">
        <v>51</v>
      </c>
      <c r="D48" s="62"/>
      <c r="E48" s="62"/>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63" t="s">
        <v>70</v>
      </c>
      <c r="C52" s="63"/>
      <c r="D52" s="63"/>
      <c r="E52" s="63"/>
    </row>
    <row r="53" spans="1:5">
      <c r="A53" s="10" t="s">
        <v>74</v>
      </c>
      <c r="B53" s="11" t="s">
        <v>20</v>
      </c>
      <c r="C53" s="12" t="s">
        <v>21</v>
      </c>
      <c r="D53" s="13" t="s">
        <v>0</v>
      </c>
      <c r="E53" s="14">
        <f>D55</f>
        <v>1896</v>
      </c>
    </row>
    <row r="54" spans="1:5">
      <c r="A54" s="59" t="s">
        <v>75</v>
      </c>
      <c r="B54" s="60"/>
      <c r="C54" s="61" t="s">
        <v>55</v>
      </c>
      <c r="D54" s="62"/>
      <c r="E54" s="62"/>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63" t="s">
        <v>70</v>
      </c>
      <c r="C58" s="63"/>
      <c r="D58" s="63"/>
      <c r="E58" s="63"/>
    </row>
    <row r="59" spans="1:5">
      <c r="A59" s="10" t="s">
        <v>77</v>
      </c>
      <c r="B59" s="11" t="s">
        <v>78</v>
      </c>
      <c r="C59" s="12" t="s">
        <v>79</v>
      </c>
      <c r="D59" s="13" t="s">
        <v>0</v>
      </c>
      <c r="E59" s="14">
        <f>D61+D66+D71</f>
        <v>6579</v>
      </c>
    </row>
    <row r="60" spans="1:5">
      <c r="A60" s="59" t="s">
        <v>80</v>
      </c>
      <c r="B60" s="60"/>
      <c r="C60" s="61" t="s">
        <v>51</v>
      </c>
      <c r="D60" s="62"/>
      <c r="E60" s="62"/>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63" t="s">
        <v>84</v>
      </c>
      <c r="C64" s="63"/>
      <c r="D64" s="63"/>
      <c r="E64" s="63"/>
    </row>
    <row r="65" spans="1:5">
      <c r="A65" s="59" t="s">
        <v>85</v>
      </c>
      <c r="B65" s="60"/>
      <c r="C65" s="61" t="s">
        <v>51</v>
      </c>
      <c r="D65" s="62"/>
      <c r="E65" s="62"/>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63" t="s">
        <v>84</v>
      </c>
      <c r="C69" s="63"/>
      <c r="D69" s="63"/>
      <c r="E69" s="63"/>
    </row>
    <row r="70" spans="1:5">
      <c r="A70" s="59" t="s">
        <v>86</v>
      </c>
      <c r="B70" s="60"/>
      <c r="C70" s="61" t="s">
        <v>87</v>
      </c>
      <c r="D70" s="62"/>
      <c r="E70" s="62"/>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63" t="s">
        <v>88</v>
      </c>
      <c r="C74" s="63"/>
      <c r="D74" s="63"/>
      <c r="E74" s="63"/>
    </row>
    <row r="75" spans="1:5">
      <c r="A75" s="10" t="s">
        <v>89</v>
      </c>
      <c r="B75" s="11" t="s">
        <v>78</v>
      </c>
      <c r="C75" s="12" t="s">
        <v>79</v>
      </c>
      <c r="D75" s="13" t="s">
        <v>0</v>
      </c>
      <c r="E75" s="14">
        <f>D77+D82+D87</f>
        <v>6966</v>
      </c>
    </row>
    <row r="76" spans="1:5">
      <c r="A76" s="59" t="s">
        <v>93</v>
      </c>
      <c r="B76" s="60"/>
      <c r="C76" s="61" t="s">
        <v>51</v>
      </c>
      <c r="D76" s="62"/>
      <c r="E76" s="62"/>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63" t="s">
        <v>92</v>
      </c>
      <c r="C80" s="63"/>
      <c r="D80" s="63"/>
      <c r="E80" s="63"/>
    </row>
    <row r="81" spans="1:5">
      <c r="A81" s="59" t="s">
        <v>94</v>
      </c>
      <c r="B81" s="60"/>
      <c r="C81" s="61" t="s">
        <v>51</v>
      </c>
      <c r="D81" s="62"/>
      <c r="E81" s="62"/>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63" t="s">
        <v>92</v>
      </c>
      <c r="C85" s="63"/>
      <c r="D85" s="63"/>
      <c r="E85" s="63"/>
    </row>
    <row r="86" spans="1:5">
      <c r="A86" s="59" t="s">
        <v>95</v>
      </c>
      <c r="B86" s="60"/>
      <c r="C86" s="61" t="s">
        <v>51</v>
      </c>
      <c r="D86" s="62"/>
      <c r="E86" s="62"/>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63" t="s">
        <v>92</v>
      </c>
      <c r="C90" s="63"/>
      <c r="D90" s="63"/>
      <c r="E90" s="63"/>
    </row>
    <row r="91" spans="1:5">
      <c r="A91" s="10" t="s">
        <v>96</v>
      </c>
      <c r="B91" s="11" t="s">
        <v>53</v>
      </c>
      <c r="C91" s="12" t="s">
        <v>12</v>
      </c>
      <c r="D91" s="13" t="s">
        <v>0</v>
      </c>
      <c r="E91" s="14">
        <f>D93+D98</f>
        <v>2076</v>
      </c>
    </row>
    <row r="92" spans="1:5">
      <c r="A92" s="59" t="s">
        <v>97</v>
      </c>
      <c r="B92" s="60"/>
      <c r="C92" s="61" t="s">
        <v>87</v>
      </c>
      <c r="D92" s="62"/>
      <c r="E92" s="62"/>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63" t="s">
        <v>45</v>
      </c>
      <c r="C96" s="63"/>
      <c r="D96" s="63"/>
      <c r="E96" s="63"/>
    </row>
    <row r="97" spans="1:5" ht="15" customHeight="1">
      <c r="A97" s="59" t="s">
        <v>98</v>
      </c>
      <c r="B97" s="60"/>
      <c r="C97" s="61" t="s">
        <v>99</v>
      </c>
      <c r="D97" s="62"/>
      <c r="E97" s="62"/>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63" t="s">
        <v>45</v>
      </c>
      <c r="C101" s="63"/>
      <c r="D101" s="63"/>
      <c r="E101" s="63"/>
    </row>
    <row r="102" spans="1:5" ht="15" customHeight="1">
      <c r="A102" s="10" t="s">
        <v>100</v>
      </c>
      <c r="B102" s="11" t="s">
        <v>101</v>
      </c>
      <c r="C102" s="12" t="s">
        <v>102</v>
      </c>
      <c r="D102" s="13" t="s">
        <v>0</v>
      </c>
      <c r="E102" s="14">
        <f>D104+D109+D114+D119+D124+D129</f>
        <v>10836</v>
      </c>
    </row>
    <row r="103" spans="1:5" ht="15" customHeight="1">
      <c r="A103" s="59" t="s">
        <v>103</v>
      </c>
      <c r="B103" s="60"/>
      <c r="C103" s="61" t="s">
        <v>51</v>
      </c>
      <c r="D103" s="62"/>
      <c r="E103" s="62"/>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63" t="s">
        <v>106</v>
      </c>
      <c r="C107" s="63"/>
      <c r="D107" s="63"/>
      <c r="E107" s="63"/>
    </row>
    <row r="108" spans="1:5" ht="15" customHeight="1">
      <c r="A108" s="59" t="s">
        <v>107</v>
      </c>
      <c r="B108" s="60"/>
      <c r="C108" s="61" t="s">
        <v>51</v>
      </c>
      <c r="D108" s="62"/>
      <c r="E108" s="62"/>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63" t="s">
        <v>106</v>
      </c>
      <c r="C112" s="63"/>
      <c r="D112" s="63"/>
      <c r="E112" s="63"/>
    </row>
    <row r="113" spans="1:5" ht="15" customHeight="1">
      <c r="A113" s="59" t="s">
        <v>108</v>
      </c>
      <c r="B113" s="60"/>
      <c r="C113" s="61" t="s">
        <v>51</v>
      </c>
      <c r="D113" s="62"/>
      <c r="E113" s="62"/>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63" t="s">
        <v>106</v>
      </c>
      <c r="C117" s="63"/>
      <c r="D117" s="63"/>
      <c r="E117" s="63"/>
    </row>
    <row r="118" spans="1:5" ht="15" customHeight="1">
      <c r="A118" s="59" t="s">
        <v>109</v>
      </c>
      <c r="B118" s="60"/>
      <c r="C118" s="61" t="s">
        <v>51</v>
      </c>
      <c r="D118" s="62"/>
      <c r="E118" s="62"/>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63" t="s">
        <v>106</v>
      </c>
      <c r="C122" s="63"/>
      <c r="D122" s="63"/>
      <c r="E122" s="63"/>
    </row>
    <row r="123" spans="1:5" ht="15" customHeight="1">
      <c r="A123" s="59" t="s">
        <v>110</v>
      </c>
      <c r="B123" s="60"/>
      <c r="C123" s="61" t="s">
        <v>51</v>
      </c>
      <c r="D123" s="62"/>
      <c r="E123" s="62"/>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63" t="s">
        <v>106</v>
      </c>
      <c r="C127" s="63"/>
      <c r="D127" s="63"/>
      <c r="E127" s="63"/>
    </row>
    <row r="128" spans="1:5">
      <c r="A128" s="59" t="s">
        <v>111</v>
      </c>
      <c r="B128" s="60"/>
      <c r="C128" s="61" t="s">
        <v>25</v>
      </c>
      <c r="D128" s="62"/>
      <c r="E128" s="62"/>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63" t="s">
        <v>112</v>
      </c>
      <c r="C132" s="63"/>
      <c r="D132" s="63"/>
      <c r="E132" s="63"/>
    </row>
    <row r="133" spans="1:5">
      <c r="A133" s="10" t="s">
        <v>113</v>
      </c>
      <c r="B133" s="11" t="s">
        <v>114</v>
      </c>
      <c r="C133" s="12" t="s">
        <v>12</v>
      </c>
      <c r="D133" s="13" t="s">
        <v>0</v>
      </c>
      <c r="E133" s="14">
        <f>D135+D140</f>
        <v>4644</v>
      </c>
    </row>
    <row r="134" spans="1:5">
      <c r="A134" s="59" t="s">
        <v>110</v>
      </c>
      <c r="B134" s="60"/>
      <c r="C134" s="61" t="s">
        <v>51</v>
      </c>
      <c r="D134" s="62"/>
      <c r="E134" s="62"/>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63" t="s">
        <v>117</v>
      </c>
      <c r="C138" s="63"/>
      <c r="D138" s="63"/>
      <c r="E138" s="63"/>
    </row>
    <row r="139" spans="1:5">
      <c r="A139" s="59" t="s">
        <v>108</v>
      </c>
      <c r="B139" s="60"/>
      <c r="C139" s="61" t="s">
        <v>51</v>
      </c>
      <c r="D139" s="62"/>
      <c r="E139" s="62"/>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63" t="s">
        <v>117</v>
      </c>
      <c r="C143" s="63"/>
      <c r="D143" s="63"/>
      <c r="E143" s="63"/>
    </row>
    <row r="144" spans="1:5">
      <c r="A144" s="10" t="s">
        <v>118</v>
      </c>
      <c r="B144" s="11" t="s">
        <v>119</v>
      </c>
      <c r="C144" s="12" t="s">
        <v>12</v>
      </c>
      <c r="D144" s="13" t="s">
        <v>0</v>
      </c>
      <c r="E144" s="14">
        <f>D146+D151</f>
        <v>387</v>
      </c>
    </row>
    <row r="145" spans="1:5">
      <c r="A145" s="59" t="s">
        <v>120</v>
      </c>
      <c r="B145" s="60"/>
      <c r="C145" s="61" t="s">
        <v>121</v>
      </c>
      <c r="D145" s="62"/>
      <c r="E145" s="62"/>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63" t="s">
        <v>123</v>
      </c>
      <c r="C149" s="63"/>
      <c r="D149" s="63"/>
      <c r="E149" s="63"/>
    </row>
    <row r="150" spans="1:5">
      <c r="A150" s="59" t="s">
        <v>124</v>
      </c>
      <c r="B150" s="60"/>
      <c r="C150" s="61" t="s">
        <v>125</v>
      </c>
      <c r="D150" s="62"/>
      <c r="E150" s="62"/>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63" t="s">
        <v>126</v>
      </c>
      <c r="C154" s="63"/>
      <c r="D154" s="63"/>
      <c r="E154" s="63"/>
    </row>
    <row r="155" spans="1:5">
      <c r="A155" s="10" t="s">
        <v>127</v>
      </c>
      <c r="B155" s="11" t="s">
        <v>128</v>
      </c>
      <c r="C155" s="12" t="s">
        <v>21</v>
      </c>
      <c r="D155" s="13" t="s">
        <v>0</v>
      </c>
      <c r="E155" s="14">
        <f>D157</f>
        <v>2370</v>
      </c>
    </row>
    <row r="156" spans="1:5">
      <c r="A156" s="59" t="s">
        <v>129</v>
      </c>
      <c r="B156" s="60"/>
      <c r="C156" s="61" t="s">
        <v>35</v>
      </c>
      <c r="D156" s="62"/>
      <c r="E156" s="62"/>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63" t="s">
        <v>130</v>
      </c>
      <c r="C160" s="63"/>
      <c r="D160" s="63"/>
      <c r="E160" s="63"/>
    </row>
    <row r="161" spans="1:5">
      <c r="A161" s="10" t="s">
        <v>131</v>
      </c>
      <c r="B161" s="11" t="s">
        <v>65</v>
      </c>
      <c r="C161" s="12" t="s">
        <v>21</v>
      </c>
      <c r="D161" s="13" t="s">
        <v>0</v>
      </c>
      <c r="E161" s="14">
        <f>D163</f>
        <v>1422</v>
      </c>
    </row>
    <row r="162" spans="1:5">
      <c r="A162" s="59" t="s">
        <v>75</v>
      </c>
      <c r="B162" s="60"/>
      <c r="C162" s="61" t="s">
        <v>55</v>
      </c>
      <c r="D162" s="62"/>
      <c r="E162" s="62"/>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63" t="s">
        <v>135</v>
      </c>
      <c r="C166" s="63"/>
      <c r="D166" s="63"/>
      <c r="E166" s="63"/>
    </row>
    <row r="167" spans="1:5">
      <c r="A167" s="10" t="s">
        <v>136</v>
      </c>
      <c r="B167" s="11" t="s">
        <v>137</v>
      </c>
      <c r="C167" s="12" t="s">
        <v>12</v>
      </c>
      <c r="D167" s="13" t="s">
        <v>0</v>
      </c>
      <c r="E167" s="14">
        <f>D169+D174</f>
        <v>3460</v>
      </c>
    </row>
    <row r="168" spans="1:5">
      <c r="A168" s="59" t="s">
        <v>138</v>
      </c>
      <c r="B168" s="60"/>
      <c r="C168" s="61" t="s">
        <v>51</v>
      </c>
      <c r="D168" s="62"/>
      <c r="E168" s="62"/>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63" t="s">
        <v>140</v>
      </c>
      <c r="C172" s="63"/>
      <c r="D172" s="63"/>
      <c r="E172" s="63"/>
    </row>
    <row r="173" spans="1:5">
      <c r="A173" s="59" t="s">
        <v>141</v>
      </c>
      <c r="B173" s="60"/>
      <c r="C173" s="61" t="s">
        <v>51</v>
      </c>
      <c r="D173" s="62"/>
      <c r="E173" s="62"/>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63" t="s">
        <v>140</v>
      </c>
      <c r="C177" s="63"/>
      <c r="D177" s="63"/>
      <c r="E177" s="63"/>
    </row>
    <row r="178" spans="1:5">
      <c r="A178" s="10" t="s">
        <v>142</v>
      </c>
      <c r="B178" s="11" t="s">
        <v>143</v>
      </c>
      <c r="C178" s="12" t="s">
        <v>12</v>
      </c>
      <c r="D178" s="13" t="s">
        <v>0</v>
      </c>
      <c r="E178" s="14">
        <f>D180+D185</f>
        <v>4844</v>
      </c>
    </row>
    <row r="179" spans="1:5">
      <c r="A179" s="59" t="s">
        <v>144</v>
      </c>
      <c r="B179" s="60"/>
      <c r="C179" s="61" t="s">
        <v>145</v>
      </c>
      <c r="D179" s="62"/>
      <c r="E179" s="62"/>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63" t="s">
        <v>147</v>
      </c>
      <c r="C183" s="63"/>
      <c r="D183" s="63"/>
      <c r="E183" s="63"/>
    </row>
    <row r="184" spans="1:5">
      <c r="A184" s="59" t="s">
        <v>148</v>
      </c>
      <c r="B184" s="60"/>
      <c r="C184" s="61" t="s">
        <v>51</v>
      </c>
      <c r="D184" s="62"/>
      <c r="E184" s="62"/>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63" t="s">
        <v>147</v>
      </c>
      <c r="C188" s="63"/>
      <c r="D188" s="63"/>
      <c r="E188" s="63"/>
    </row>
    <row r="189" spans="1:5">
      <c r="A189" s="10" t="s">
        <v>149</v>
      </c>
      <c r="B189" s="11" t="s">
        <v>65</v>
      </c>
      <c r="C189" s="12" t="s">
        <v>21</v>
      </c>
      <c r="D189" s="13" t="s">
        <v>0</v>
      </c>
      <c r="E189" s="14">
        <f>D191</f>
        <v>1422</v>
      </c>
    </row>
    <row r="190" spans="1:5">
      <c r="A190" s="59" t="s">
        <v>150</v>
      </c>
      <c r="B190" s="60"/>
      <c r="C190" s="61" t="s">
        <v>55</v>
      </c>
      <c r="D190" s="62"/>
      <c r="E190" s="62"/>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63" t="s">
        <v>152</v>
      </c>
      <c r="C194" s="63"/>
      <c r="D194" s="63"/>
      <c r="E194" s="63"/>
    </row>
    <row r="195" spans="1:5">
      <c r="A195" s="10" t="s">
        <v>153</v>
      </c>
      <c r="B195" s="11" t="s">
        <v>65</v>
      </c>
      <c r="C195" s="12" t="s">
        <v>21</v>
      </c>
      <c r="D195" s="13" t="s">
        <v>0</v>
      </c>
      <c r="E195" s="14">
        <f>D197</f>
        <v>1422</v>
      </c>
    </row>
    <row r="196" spans="1:5">
      <c r="A196" s="59" t="s">
        <v>22</v>
      </c>
      <c r="B196" s="60"/>
      <c r="C196" s="61" t="s">
        <v>64</v>
      </c>
      <c r="D196" s="62"/>
      <c r="E196" s="62"/>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63" t="s">
        <v>155</v>
      </c>
      <c r="C200" s="63"/>
      <c r="D200" s="63"/>
      <c r="E200" s="63"/>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65" t="s">
        <v>1</v>
      </c>
      <c r="B207" s="66"/>
      <c r="C207" s="64" t="s">
        <v>2</v>
      </c>
      <c r="D207" s="64"/>
      <c r="E207" s="5">
        <v>113.5</v>
      </c>
    </row>
    <row r="208" spans="1:5" ht="15" customHeight="1">
      <c r="A208" s="67"/>
      <c r="B208" s="68"/>
      <c r="C208" s="64" t="s">
        <v>3</v>
      </c>
      <c r="D208" s="64"/>
      <c r="E208" s="6">
        <v>32</v>
      </c>
    </row>
    <row r="209" spans="1:5" s="2" customFormat="1" ht="15" customHeight="1">
      <c r="A209" s="67"/>
      <c r="B209" s="68"/>
      <c r="C209" s="64" t="s">
        <v>4</v>
      </c>
      <c r="D209" s="64"/>
      <c r="E209" s="6">
        <v>19</v>
      </c>
    </row>
    <row r="210" spans="1:5" s="2" customFormat="1" ht="15" customHeight="1">
      <c r="A210" s="69"/>
      <c r="B210" s="70"/>
      <c r="C210" s="71" t="s">
        <v>9</v>
      </c>
      <c r="D210" s="64"/>
      <c r="E210" s="7">
        <f>SUM(E212:E243)</f>
        <v>77257.72</v>
      </c>
    </row>
    <row r="211" spans="1:5" s="2" customFormat="1">
      <c r="A211" s="75" t="s">
        <v>5</v>
      </c>
      <c r="B211" s="76"/>
      <c r="C211" s="25" t="s">
        <v>6</v>
      </c>
      <c r="D211" s="25" t="s">
        <v>7</v>
      </c>
      <c r="E211" s="8" t="s">
        <v>8</v>
      </c>
    </row>
    <row r="212" spans="1:5" s="2" customFormat="1">
      <c r="A212" s="77" t="s">
        <v>22</v>
      </c>
      <c r="B212" s="78"/>
      <c r="C212" s="3" t="s">
        <v>156</v>
      </c>
      <c r="D212" s="4">
        <v>3</v>
      </c>
      <c r="E212" s="9">
        <f>1422+1422</f>
        <v>2844</v>
      </c>
    </row>
    <row r="213" spans="1:5" s="2" customFormat="1">
      <c r="A213" s="77" t="s">
        <v>50</v>
      </c>
      <c r="B213" s="78"/>
      <c r="C213" s="3" t="s">
        <v>51</v>
      </c>
      <c r="D213" s="4">
        <v>1.5</v>
      </c>
      <c r="E213" s="9">
        <v>1038</v>
      </c>
    </row>
    <row r="214" spans="1:5" s="2" customFormat="1">
      <c r="A214" s="77" t="s">
        <v>107</v>
      </c>
      <c r="B214" s="78"/>
      <c r="C214" s="3" t="s">
        <v>51</v>
      </c>
      <c r="D214" s="4">
        <v>4</v>
      </c>
      <c r="E214" s="9">
        <v>1857.6</v>
      </c>
    </row>
    <row r="215" spans="1:5" s="2" customFormat="1">
      <c r="A215" s="77" t="s">
        <v>138</v>
      </c>
      <c r="B215" s="78"/>
      <c r="C215" s="3" t="s">
        <v>51</v>
      </c>
      <c r="D215" s="4">
        <v>2.5</v>
      </c>
      <c r="E215" s="9">
        <v>1730</v>
      </c>
    </row>
    <row r="216" spans="1:5" s="2" customFormat="1">
      <c r="A216" s="77" t="s">
        <v>148</v>
      </c>
      <c r="B216" s="78"/>
      <c r="C216" s="3" t="s">
        <v>51</v>
      </c>
      <c r="D216" s="4">
        <v>3.5</v>
      </c>
      <c r="E216" s="9">
        <v>2422</v>
      </c>
    </row>
    <row r="217" spans="1:5" s="2" customFormat="1">
      <c r="A217" s="77" t="s">
        <v>110</v>
      </c>
      <c r="B217" s="78"/>
      <c r="C217" s="3" t="s">
        <v>51</v>
      </c>
      <c r="D217" s="4">
        <v>9</v>
      </c>
      <c r="E217" s="9">
        <f>1857.6+2322</f>
        <v>4179.6000000000004</v>
      </c>
    </row>
    <row r="218" spans="1:5" s="2" customFormat="1">
      <c r="A218" s="77" t="s">
        <v>120</v>
      </c>
      <c r="B218" s="78"/>
      <c r="C218" s="3" t="s">
        <v>121</v>
      </c>
      <c r="D218" s="4">
        <v>0.5</v>
      </c>
      <c r="E218" s="9">
        <v>193.5</v>
      </c>
    </row>
    <row r="219" spans="1:5" s="2" customFormat="1">
      <c r="A219" s="77" t="s">
        <v>111</v>
      </c>
      <c r="B219" s="78"/>
      <c r="C219" s="3" t="s">
        <v>25</v>
      </c>
      <c r="D219" s="4">
        <v>4</v>
      </c>
      <c r="E219" s="9">
        <v>1548</v>
      </c>
    </row>
    <row r="220" spans="1:5" s="2" customFormat="1">
      <c r="A220" s="77" t="s">
        <v>129</v>
      </c>
      <c r="B220" s="78"/>
      <c r="C220" s="3" t="s">
        <v>35</v>
      </c>
      <c r="D220" s="4">
        <v>2.5</v>
      </c>
      <c r="E220" s="9">
        <v>2370</v>
      </c>
    </row>
    <row r="221" spans="1:5" s="2" customFormat="1">
      <c r="A221" s="77" t="s">
        <v>80</v>
      </c>
      <c r="B221" s="78"/>
      <c r="C221" s="3" t="s">
        <v>51</v>
      </c>
      <c r="D221" s="4">
        <v>5</v>
      </c>
      <c r="E221" s="9">
        <v>2322</v>
      </c>
    </row>
    <row r="222" spans="1:5" s="2" customFormat="1">
      <c r="A222" s="77" t="s">
        <v>61</v>
      </c>
      <c r="B222" s="78"/>
      <c r="C222" s="3" t="s">
        <v>26</v>
      </c>
      <c r="D222" s="4">
        <v>9.5</v>
      </c>
      <c r="E222" s="9">
        <v>17401.72</v>
      </c>
    </row>
    <row r="223" spans="1:5" s="2" customFormat="1">
      <c r="A223" s="77" t="s">
        <v>98</v>
      </c>
      <c r="B223" s="78"/>
      <c r="C223" s="3" t="s">
        <v>157</v>
      </c>
      <c r="D223" s="4">
        <v>1.5</v>
      </c>
      <c r="E223" s="9">
        <v>1038</v>
      </c>
    </row>
    <row r="224" spans="1:5" s="2" customFormat="1">
      <c r="A224" s="77" t="s">
        <v>150</v>
      </c>
      <c r="B224" s="78"/>
      <c r="C224" s="3" t="s">
        <v>55</v>
      </c>
      <c r="D224" s="4">
        <v>1.5</v>
      </c>
      <c r="E224" s="9">
        <v>1422</v>
      </c>
    </row>
    <row r="225" spans="1:5" s="2" customFormat="1">
      <c r="A225" s="77" t="s">
        <v>46</v>
      </c>
      <c r="B225" s="78"/>
      <c r="C225" s="3" t="s">
        <v>158</v>
      </c>
      <c r="D225" s="4">
        <v>1.5</v>
      </c>
      <c r="E225" s="9">
        <v>1038</v>
      </c>
    </row>
    <row r="226" spans="1:5" s="2" customFormat="1">
      <c r="A226" s="77" t="s">
        <v>95</v>
      </c>
      <c r="B226" s="78"/>
      <c r="C226" s="3" t="s">
        <v>51</v>
      </c>
      <c r="D226" s="4">
        <v>5</v>
      </c>
      <c r="E226" s="9">
        <v>2322</v>
      </c>
    </row>
    <row r="227" spans="1:5" s="2" customFormat="1">
      <c r="A227" s="77" t="s">
        <v>103</v>
      </c>
      <c r="B227" s="78"/>
      <c r="C227" s="3" t="s">
        <v>51</v>
      </c>
      <c r="D227" s="4">
        <v>4</v>
      </c>
      <c r="E227" s="9">
        <v>1857.6</v>
      </c>
    </row>
    <row r="228" spans="1:5" s="2" customFormat="1">
      <c r="A228" s="77" t="s">
        <v>109</v>
      </c>
      <c r="B228" s="78"/>
      <c r="C228" s="3" t="s">
        <v>51</v>
      </c>
      <c r="D228" s="4">
        <v>4</v>
      </c>
      <c r="E228" s="9">
        <v>1857.6</v>
      </c>
    </row>
    <row r="229" spans="1:5" s="2" customFormat="1">
      <c r="A229" s="77" t="s">
        <v>75</v>
      </c>
      <c r="B229" s="78"/>
      <c r="C229" s="3" t="s">
        <v>55</v>
      </c>
      <c r="D229" s="4">
        <v>3.5</v>
      </c>
      <c r="E229" s="9">
        <f>1422+1896</f>
        <v>3318</v>
      </c>
    </row>
    <row r="230" spans="1:5" s="2" customFormat="1">
      <c r="A230" s="77" t="s">
        <v>41</v>
      </c>
      <c r="B230" s="78"/>
      <c r="C230" s="3" t="s">
        <v>42</v>
      </c>
      <c r="D230" s="4">
        <v>1.5</v>
      </c>
      <c r="E230" s="9">
        <v>1038</v>
      </c>
    </row>
    <row r="231" spans="1:5" s="2" customFormat="1">
      <c r="A231" s="77" t="s">
        <v>85</v>
      </c>
      <c r="B231" s="78"/>
      <c r="C231" s="3" t="s">
        <v>51</v>
      </c>
      <c r="D231" s="4">
        <v>5</v>
      </c>
      <c r="E231" s="9">
        <v>2322</v>
      </c>
    </row>
    <row r="232" spans="1:5" s="2" customFormat="1">
      <c r="A232" s="77" t="s">
        <v>94</v>
      </c>
      <c r="B232" s="78"/>
      <c r="C232" s="3" t="s">
        <v>51</v>
      </c>
      <c r="D232" s="4">
        <v>5</v>
      </c>
      <c r="E232" s="9">
        <v>2322</v>
      </c>
    </row>
    <row r="233" spans="1:5" s="2" customFormat="1">
      <c r="A233" s="77" t="s">
        <v>108</v>
      </c>
      <c r="B233" s="78"/>
      <c r="C233" s="3" t="s">
        <v>51</v>
      </c>
      <c r="D233" s="4">
        <v>9</v>
      </c>
      <c r="E233" s="9">
        <f>1857.6+2322</f>
        <v>4179.6000000000004</v>
      </c>
    </row>
    <row r="234" spans="1:5" s="2" customFormat="1">
      <c r="A234" s="77" t="s">
        <v>48</v>
      </c>
      <c r="B234" s="78"/>
      <c r="C234" s="3" t="s">
        <v>49</v>
      </c>
      <c r="D234" s="4">
        <v>1.5</v>
      </c>
      <c r="E234" s="9">
        <v>1038</v>
      </c>
    </row>
    <row r="235" spans="1:5" s="2" customFormat="1">
      <c r="A235" s="77" t="s">
        <v>124</v>
      </c>
      <c r="B235" s="78"/>
      <c r="C235" s="3" t="s">
        <v>125</v>
      </c>
      <c r="D235" s="4">
        <v>0.5</v>
      </c>
      <c r="E235" s="9">
        <v>193.5</v>
      </c>
    </row>
    <row r="236" spans="1:5" s="2" customFormat="1">
      <c r="A236" s="77" t="s">
        <v>93</v>
      </c>
      <c r="B236" s="78"/>
      <c r="C236" s="3" t="s">
        <v>51</v>
      </c>
      <c r="D236" s="4">
        <v>5</v>
      </c>
      <c r="E236" s="9">
        <v>2322</v>
      </c>
    </row>
    <row r="237" spans="1:5" s="2" customFormat="1">
      <c r="A237" s="77" t="s">
        <v>72</v>
      </c>
      <c r="B237" s="78"/>
      <c r="C237" s="3" t="s">
        <v>51</v>
      </c>
      <c r="D237" s="4">
        <v>1.5</v>
      </c>
      <c r="E237" s="9">
        <v>1038</v>
      </c>
    </row>
    <row r="238" spans="1:5" s="2" customFormat="1">
      <c r="A238" s="77" t="s">
        <v>86</v>
      </c>
      <c r="B238" s="78"/>
      <c r="C238" s="3" t="s">
        <v>159</v>
      </c>
      <c r="D238" s="4">
        <v>5</v>
      </c>
      <c r="E238" s="9">
        <v>1935</v>
      </c>
    </row>
    <row r="239" spans="1:5" s="2" customFormat="1">
      <c r="A239" s="77" t="s">
        <v>68</v>
      </c>
      <c r="B239" s="78"/>
      <c r="C239" s="3" t="s">
        <v>51</v>
      </c>
      <c r="D239" s="4">
        <v>3</v>
      </c>
      <c r="E239" s="9">
        <v>2076</v>
      </c>
    </row>
    <row r="240" spans="1:5" s="2" customFormat="1">
      <c r="A240" s="77" t="s">
        <v>144</v>
      </c>
      <c r="B240" s="78"/>
      <c r="C240" s="3" t="s">
        <v>145</v>
      </c>
      <c r="D240" s="4">
        <v>3.5</v>
      </c>
      <c r="E240" s="9">
        <v>2422</v>
      </c>
    </row>
    <row r="241" spans="1:5" s="2" customFormat="1">
      <c r="A241" s="77" t="s">
        <v>141</v>
      </c>
      <c r="B241" s="78"/>
      <c r="C241" s="3" t="s">
        <v>51</v>
      </c>
      <c r="D241" s="4">
        <v>2.5</v>
      </c>
      <c r="E241" s="9">
        <v>1730</v>
      </c>
    </row>
    <row r="242" spans="1:5" s="2" customFormat="1">
      <c r="A242" s="77" t="s">
        <v>97</v>
      </c>
      <c r="B242" s="78"/>
      <c r="C242" s="3" t="s">
        <v>159</v>
      </c>
      <c r="D242" s="4">
        <v>1.5</v>
      </c>
      <c r="E242" s="9">
        <v>1038</v>
      </c>
    </row>
    <row r="243" spans="1:5" s="2" customFormat="1">
      <c r="A243" s="77" t="s">
        <v>54</v>
      </c>
      <c r="B243" s="78"/>
      <c r="C243" s="3" t="s">
        <v>55</v>
      </c>
      <c r="D243" s="4">
        <v>3</v>
      </c>
      <c r="E243" s="9">
        <v>2844</v>
      </c>
    </row>
    <row r="244" spans="1:5" s="2" customFormat="1">
      <c r="A244" s="72" t="s">
        <v>11</v>
      </c>
      <c r="B244" s="73"/>
      <c r="C244" s="73"/>
      <c r="D244" s="15">
        <f>SUM(D212:D243)</f>
        <v>113.5</v>
      </c>
      <c r="E244" s="23">
        <f>SUM(E212:E243)</f>
        <v>77257.72</v>
      </c>
    </row>
    <row r="245" spans="1:5" s="2" customFormat="1" ht="15" customHeight="1">
      <c r="A245" s="74" t="s">
        <v>160</v>
      </c>
      <c r="B245" s="74"/>
      <c r="C245" s="74"/>
      <c r="D245" s="74"/>
      <c r="E245" s="74"/>
    </row>
    <row r="246" spans="1:5">
      <c r="D246" s="16"/>
      <c r="E246" s="22"/>
    </row>
    <row r="247" spans="1:5">
      <c r="E247" s="22"/>
    </row>
  </sheetData>
  <mergeCells count="149">
    <mergeCell ref="A240:B240"/>
    <mergeCell ref="A241:B241"/>
    <mergeCell ref="A242:B242"/>
    <mergeCell ref="A243:B243"/>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B188:E188"/>
    <mergeCell ref="A190:B190"/>
    <mergeCell ref="C190:E190"/>
    <mergeCell ref="B194:E194"/>
    <mergeCell ref="A213:B213"/>
    <mergeCell ref="B177:E177"/>
    <mergeCell ref="A179:B179"/>
    <mergeCell ref="C179:E179"/>
    <mergeCell ref="B183:E183"/>
    <mergeCell ref="A184:B184"/>
    <mergeCell ref="C184:E184"/>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A1:E1"/>
    <mergeCell ref="A3:B3"/>
    <mergeCell ref="C3:E3"/>
    <mergeCell ref="B7:E7"/>
    <mergeCell ref="A18:B18"/>
    <mergeCell ref="C18:E18"/>
    <mergeCell ref="A8:B8"/>
    <mergeCell ref="C8:E8"/>
    <mergeCell ref="B12:E12"/>
    <mergeCell ref="A13:B13"/>
    <mergeCell ref="C13:E13"/>
    <mergeCell ref="B17:E17"/>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zoomScale="70" zoomScaleNormal="70" workbookViewId="0">
      <selection activeCell="C16" sqref="C16"/>
    </sheetView>
  </sheetViews>
  <sheetFormatPr defaultRowHeight="15"/>
  <cols>
    <col min="1" max="1" width="8.42578125" style="30" customWidth="1"/>
    <col min="2" max="2" width="14" style="28" customWidth="1"/>
    <col min="3" max="3" width="42.28515625" style="28" customWidth="1"/>
    <col min="4" max="4" width="18" style="28"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79" t="s">
        <v>10</v>
      </c>
      <c r="B1" s="80"/>
      <c r="C1" s="80"/>
      <c r="D1" s="80"/>
      <c r="E1" s="81" t="s">
        <v>349</v>
      </c>
      <c r="F1" s="82"/>
      <c r="G1" s="82"/>
      <c r="H1" s="83"/>
      <c r="I1" s="84" t="s">
        <v>351</v>
      </c>
      <c r="J1" s="84"/>
      <c r="K1" s="84" t="s">
        <v>352</v>
      </c>
      <c r="L1" s="84"/>
    </row>
    <row r="2" spans="1:13" ht="18.75" customHeight="1">
      <c r="A2" s="85" t="s">
        <v>354</v>
      </c>
      <c r="B2" s="86"/>
      <c r="C2" s="86"/>
      <c r="D2" s="87"/>
      <c r="E2" s="84" t="s">
        <v>246</v>
      </c>
      <c r="F2" s="84"/>
      <c r="G2" s="84" t="s">
        <v>247</v>
      </c>
      <c r="H2" s="84"/>
      <c r="I2" s="84"/>
      <c r="J2" s="84"/>
      <c r="K2" s="84"/>
      <c r="L2" s="84"/>
    </row>
    <row r="3" spans="1:13">
      <c r="A3" s="40" t="s">
        <v>355</v>
      </c>
      <c r="B3" s="40" t="s">
        <v>212</v>
      </c>
      <c r="C3" s="40" t="s">
        <v>213</v>
      </c>
      <c r="D3" s="40" t="s">
        <v>214</v>
      </c>
      <c r="E3" s="40" t="s">
        <v>347</v>
      </c>
      <c r="F3" s="40" t="s">
        <v>348</v>
      </c>
      <c r="G3" s="40" t="s">
        <v>347</v>
      </c>
      <c r="H3" s="40" t="s">
        <v>348</v>
      </c>
      <c r="I3" s="40" t="s">
        <v>353</v>
      </c>
      <c r="J3" s="40" t="s">
        <v>356</v>
      </c>
      <c r="K3" s="41" t="s">
        <v>353</v>
      </c>
      <c r="L3" s="41" t="s">
        <v>356</v>
      </c>
    </row>
    <row r="4" spans="1:13" ht="75">
      <c r="A4" s="31">
        <v>23</v>
      </c>
      <c r="B4" s="32" t="s">
        <v>162</v>
      </c>
      <c r="C4" s="32" t="s">
        <v>166</v>
      </c>
      <c r="D4" s="32" t="s">
        <v>163</v>
      </c>
      <c r="E4" s="34">
        <v>43536.732638888891</v>
      </c>
      <c r="F4" s="48">
        <v>43536.732638888891</v>
      </c>
      <c r="G4" s="34">
        <v>43539.979166666664</v>
      </c>
      <c r="H4" s="48">
        <v>43539.979166666664</v>
      </c>
      <c r="I4" s="39">
        <v>3.5</v>
      </c>
      <c r="J4" s="33">
        <v>2422</v>
      </c>
      <c r="K4" s="49">
        <v>0.5</v>
      </c>
      <c r="L4" s="54">
        <v>346</v>
      </c>
      <c r="M4" s="57"/>
    </row>
    <row r="5" spans="1:13" ht="45">
      <c r="A5" s="31">
        <v>24</v>
      </c>
      <c r="B5" s="32" t="s">
        <v>164</v>
      </c>
      <c r="C5" s="32" t="s">
        <v>165</v>
      </c>
      <c r="D5" s="32" t="s">
        <v>163</v>
      </c>
      <c r="E5" s="34">
        <v>43548.385416666664</v>
      </c>
      <c r="F5" s="48">
        <v>43548.385416666664</v>
      </c>
      <c r="G5" s="34">
        <v>43551.645833333336</v>
      </c>
      <c r="H5" s="48">
        <v>43551.645833333336</v>
      </c>
      <c r="I5" s="39">
        <v>3.5</v>
      </c>
      <c r="J5" s="33">
        <v>2422</v>
      </c>
      <c r="K5" s="49">
        <v>0.5</v>
      </c>
      <c r="L5" s="55">
        <v>346</v>
      </c>
      <c r="M5" s="57"/>
    </row>
    <row r="6" spans="1:13" ht="30">
      <c r="A6" s="31">
        <v>32</v>
      </c>
      <c r="B6" s="32" t="s">
        <v>167</v>
      </c>
      <c r="C6" s="32" t="s">
        <v>168</v>
      </c>
      <c r="D6" s="32" t="s">
        <v>169</v>
      </c>
      <c r="E6" s="34">
        <v>43543.25</v>
      </c>
      <c r="F6" s="48">
        <v>43543.25</v>
      </c>
      <c r="G6" s="34">
        <v>43543.958333333336</v>
      </c>
      <c r="H6" s="48">
        <v>43543.958333333336</v>
      </c>
      <c r="I6" s="39">
        <v>1</v>
      </c>
      <c r="J6" s="33">
        <v>692</v>
      </c>
      <c r="K6" s="49">
        <v>0</v>
      </c>
      <c r="L6" s="55">
        <v>0</v>
      </c>
      <c r="M6" s="57"/>
    </row>
    <row r="7" spans="1:13">
      <c r="A7" s="31">
        <v>32</v>
      </c>
      <c r="B7" s="32" t="s">
        <v>167</v>
      </c>
      <c r="C7" s="32" t="s">
        <v>168</v>
      </c>
      <c r="D7" s="32" t="s">
        <v>171</v>
      </c>
      <c r="E7" s="34">
        <v>43543.25</v>
      </c>
      <c r="F7" s="48">
        <v>43543.25</v>
      </c>
      <c r="G7" s="34">
        <v>43543.958333333336</v>
      </c>
      <c r="H7" s="48">
        <v>43543.958333333336</v>
      </c>
      <c r="I7" s="39">
        <v>1</v>
      </c>
      <c r="J7" s="33">
        <v>692</v>
      </c>
      <c r="K7" s="49">
        <v>0</v>
      </c>
      <c r="L7" s="54">
        <v>0</v>
      </c>
      <c r="M7" s="57"/>
    </row>
    <row r="8" spans="1:13" ht="30">
      <c r="A8" s="31">
        <v>32</v>
      </c>
      <c r="B8" s="32" t="s">
        <v>167</v>
      </c>
      <c r="C8" s="32" t="s">
        <v>168</v>
      </c>
      <c r="D8" s="32" t="s">
        <v>170</v>
      </c>
      <c r="E8" s="34">
        <v>43543.25</v>
      </c>
      <c r="F8" s="48">
        <v>43543.25</v>
      </c>
      <c r="G8" s="34">
        <v>43543.958333333336</v>
      </c>
      <c r="H8" s="48">
        <v>43543.958333333336</v>
      </c>
      <c r="I8" s="39">
        <v>1</v>
      </c>
      <c r="J8" s="33">
        <v>692</v>
      </c>
      <c r="K8" s="49">
        <v>0</v>
      </c>
      <c r="L8" s="55">
        <v>0</v>
      </c>
      <c r="M8" s="57"/>
    </row>
    <row r="9" spans="1:13" ht="30">
      <c r="A9" s="31">
        <v>33</v>
      </c>
      <c r="B9" s="32" t="s">
        <v>167</v>
      </c>
      <c r="C9" s="32" t="s">
        <v>168</v>
      </c>
      <c r="D9" s="32" t="s">
        <v>173</v>
      </c>
      <c r="E9" s="34">
        <v>43543.25</v>
      </c>
      <c r="F9" s="48">
        <v>43543.25</v>
      </c>
      <c r="G9" s="34">
        <v>43543.958333333336</v>
      </c>
      <c r="H9" s="48">
        <v>43543.958333333336</v>
      </c>
      <c r="I9" s="39">
        <v>1</v>
      </c>
      <c r="J9" s="33">
        <v>692</v>
      </c>
      <c r="K9" s="49">
        <v>0</v>
      </c>
      <c r="L9" s="55">
        <v>0</v>
      </c>
      <c r="M9" s="57"/>
    </row>
    <row r="10" spans="1:13" ht="45">
      <c r="A10" s="31">
        <v>34</v>
      </c>
      <c r="B10" s="32" t="s">
        <v>174</v>
      </c>
      <c r="C10" s="32" t="s">
        <v>175</v>
      </c>
      <c r="D10" s="32" t="s">
        <v>176</v>
      </c>
      <c r="E10" s="34">
        <v>43536.194444444445</v>
      </c>
      <c r="F10" s="48">
        <v>43536.194444444445</v>
      </c>
      <c r="G10" s="34">
        <v>43536.927083333336</v>
      </c>
      <c r="H10" s="48">
        <v>43536.927083333336</v>
      </c>
      <c r="I10" s="39">
        <v>1</v>
      </c>
      <c r="J10" s="33">
        <v>948</v>
      </c>
      <c r="K10" s="49">
        <v>0.5</v>
      </c>
      <c r="L10" s="54">
        <v>474</v>
      </c>
      <c r="M10" s="57"/>
    </row>
    <row r="11" spans="1:13">
      <c r="A11" s="31">
        <v>35</v>
      </c>
      <c r="B11" s="32" t="s">
        <v>167</v>
      </c>
      <c r="C11" s="32" t="s">
        <v>168</v>
      </c>
      <c r="D11" s="32" t="s">
        <v>178</v>
      </c>
      <c r="E11" s="34">
        <v>43543.25</v>
      </c>
      <c r="F11" s="48">
        <v>43543.25</v>
      </c>
      <c r="G11" s="34">
        <v>43543.958333333336</v>
      </c>
      <c r="H11" s="48">
        <v>43543.958333333336</v>
      </c>
      <c r="I11" s="39">
        <v>1</v>
      </c>
      <c r="J11" s="33">
        <v>692</v>
      </c>
      <c r="K11" s="49">
        <v>0</v>
      </c>
      <c r="L11" s="55">
        <v>0</v>
      </c>
      <c r="M11" s="57"/>
    </row>
    <row r="12" spans="1:13">
      <c r="A12" s="31">
        <v>35</v>
      </c>
      <c r="B12" s="32" t="s">
        <v>167</v>
      </c>
      <c r="C12" s="32" t="s">
        <v>168</v>
      </c>
      <c r="D12" s="32" t="s">
        <v>177</v>
      </c>
      <c r="E12" s="34">
        <v>43543.25</v>
      </c>
      <c r="F12" s="48">
        <v>43543.25</v>
      </c>
      <c r="G12" s="34">
        <v>43543.958333333336</v>
      </c>
      <c r="H12" s="48">
        <v>43543.958333333336</v>
      </c>
      <c r="I12" s="39">
        <v>1</v>
      </c>
      <c r="J12" s="33">
        <v>692</v>
      </c>
      <c r="K12" s="49">
        <v>0</v>
      </c>
      <c r="L12" s="54">
        <v>0</v>
      </c>
      <c r="M12" s="57"/>
    </row>
    <row r="13" spans="1:13" ht="45">
      <c r="A13" s="31">
        <v>36</v>
      </c>
      <c r="B13" s="32" t="s">
        <v>179</v>
      </c>
      <c r="C13" s="32" t="s">
        <v>180</v>
      </c>
      <c r="D13" s="32" t="s">
        <v>181</v>
      </c>
      <c r="E13" s="34">
        <v>43538.1875</v>
      </c>
      <c r="F13" s="48">
        <v>43538.1875</v>
      </c>
      <c r="G13" s="34">
        <v>43540.003472222219</v>
      </c>
      <c r="H13" s="48">
        <v>43540.003472222219</v>
      </c>
      <c r="I13" s="39">
        <v>2</v>
      </c>
      <c r="J13" s="33">
        <v>1384</v>
      </c>
      <c r="K13" s="49">
        <v>0.5</v>
      </c>
      <c r="L13" s="55">
        <v>346</v>
      </c>
      <c r="M13" s="57"/>
    </row>
    <row r="14" spans="1:13" ht="30">
      <c r="A14" s="31">
        <v>36</v>
      </c>
      <c r="B14" s="32" t="s">
        <v>179</v>
      </c>
      <c r="C14" s="32" t="s">
        <v>180</v>
      </c>
      <c r="D14" s="32" t="s">
        <v>178</v>
      </c>
      <c r="E14" s="34">
        <v>43538.1875</v>
      </c>
      <c r="F14" s="48">
        <v>43538.1875</v>
      </c>
      <c r="G14" s="34">
        <v>43540.003472222219</v>
      </c>
      <c r="H14" s="48">
        <v>43540.003472222219</v>
      </c>
      <c r="I14" s="39">
        <v>2</v>
      </c>
      <c r="J14" s="33">
        <v>1384</v>
      </c>
      <c r="K14" s="49">
        <v>0.5</v>
      </c>
      <c r="L14" s="54">
        <v>346</v>
      </c>
      <c r="M14" s="57"/>
    </row>
    <row r="15" spans="1:13" ht="30">
      <c r="A15" s="31">
        <v>36</v>
      </c>
      <c r="B15" s="32" t="s">
        <v>179</v>
      </c>
      <c r="C15" s="32" t="s">
        <v>180</v>
      </c>
      <c r="D15" s="32" t="s">
        <v>170</v>
      </c>
      <c r="E15" s="34">
        <v>43538.1875</v>
      </c>
      <c r="F15" s="48">
        <v>43538.1875</v>
      </c>
      <c r="G15" s="34">
        <v>43540.003472222219</v>
      </c>
      <c r="H15" s="48">
        <v>43540.003472222219</v>
      </c>
      <c r="I15" s="39">
        <v>2</v>
      </c>
      <c r="J15" s="33">
        <v>1384</v>
      </c>
      <c r="K15" s="49">
        <v>0.5</v>
      </c>
      <c r="L15" s="55">
        <v>346</v>
      </c>
      <c r="M15" s="57"/>
    </row>
    <row r="16" spans="1:13" ht="45">
      <c r="A16" s="31">
        <v>37</v>
      </c>
      <c r="B16" s="32" t="s">
        <v>179</v>
      </c>
      <c r="C16" s="32" t="s">
        <v>180</v>
      </c>
      <c r="D16" s="32" t="s">
        <v>176</v>
      </c>
      <c r="E16" s="34">
        <v>43538.270833333336</v>
      </c>
      <c r="F16" s="48">
        <v>43538.270833333336</v>
      </c>
      <c r="G16" s="34">
        <v>43538.940972222219</v>
      </c>
      <c r="H16" s="48">
        <v>43538.940972222219</v>
      </c>
      <c r="I16" s="39">
        <v>1</v>
      </c>
      <c r="J16" s="33">
        <v>948</v>
      </c>
      <c r="K16" s="49">
        <v>0.5</v>
      </c>
      <c r="L16" s="55">
        <v>474</v>
      </c>
      <c r="M16" s="57"/>
    </row>
    <row r="17" spans="1:13" ht="30">
      <c r="A17" s="31">
        <v>38</v>
      </c>
      <c r="B17" s="32" t="s">
        <v>182</v>
      </c>
      <c r="C17" s="32" t="s">
        <v>183</v>
      </c>
      <c r="D17" s="32" t="s">
        <v>178</v>
      </c>
      <c r="E17" s="34">
        <v>43552.211805555555</v>
      </c>
      <c r="F17" s="48">
        <v>43552.211805555555</v>
      </c>
      <c r="G17" s="34">
        <v>43553.795138888891</v>
      </c>
      <c r="H17" s="48">
        <v>43553.795138888891</v>
      </c>
      <c r="I17" s="39">
        <v>2</v>
      </c>
      <c r="J17" s="33">
        <v>1384</v>
      </c>
      <c r="K17" s="49">
        <v>0.5</v>
      </c>
      <c r="L17" s="54">
        <v>346</v>
      </c>
      <c r="M17" s="57"/>
    </row>
    <row r="18" spans="1:13" ht="30">
      <c r="A18" s="31">
        <v>38</v>
      </c>
      <c r="B18" s="32" t="s">
        <v>182</v>
      </c>
      <c r="C18" s="32" t="s">
        <v>183</v>
      </c>
      <c r="D18" s="32" t="s">
        <v>184</v>
      </c>
      <c r="E18" s="34">
        <v>43552.211805555555</v>
      </c>
      <c r="F18" s="48">
        <v>43552.211805555555</v>
      </c>
      <c r="G18" s="34">
        <v>43553.795138888891</v>
      </c>
      <c r="H18" s="48">
        <v>43553.795138888891</v>
      </c>
      <c r="I18" s="39">
        <v>2</v>
      </c>
      <c r="J18" s="33">
        <v>1384</v>
      </c>
      <c r="K18" s="49">
        <v>0.5</v>
      </c>
      <c r="L18" s="54">
        <v>346</v>
      </c>
      <c r="M18" s="57"/>
    </row>
    <row r="19" spans="1:13" ht="30">
      <c r="A19" s="31">
        <v>38</v>
      </c>
      <c r="B19" s="32" t="s">
        <v>182</v>
      </c>
      <c r="C19" s="32" t="s">
        <v>183</v>
      </c>
      <c r="D19" s="32" t="s">
        <v>177</v>
      </c>
      <c r="E19" s="34">
        <v>43552.211805555555</v>
      </c>
      <c r="F19" s="48">
        <v>43552.211805555555</v>
      </c>
      <c r="G19" s="34">
        <v>43553.795138888891</v>
      </c>
      <c r="H19" s="48">
        <v>43553.795138888891</v>
      </c>
      <c r="I19" s="39">
        <v>2</v>
      </c>
      <c r="J19" s="33">
        <v>1384</v>
      </c>
      <c r="K19" s="49">
        <v>0.5</v>
      </c>
      <c r="L19" s="55">
        <v>346</v>
      </c>
      <c r="M19" s="57"/>
    </row>
    <row r="20" spans="1:13" ht="30">
      <c r="A20" s="31">
        <v>38</v>
      </c>
      <c r="B20" s="32" t="s">
        <v>182</v>
      </c>
      <c r="C20" s="32" t="s">
        <v>183</v>
      </c>
      <c r="D20" s="32" t="s">
        <v>170</v>
      </c>
      <c r="E20" s="34">
        <v>43552.211805555555</v>
      </c>
      <c r="F20" s="48">
        <v>43552.211805555555</v>
      </c>
      <c r="G20" s="34">
        <v>43553.795138888891</v>
      </c>
      <c r="H20" s="48">
        <v>43553.795138888891</v>
      </c>
      <c r="I20" s="39">
        <v>2</v>
      </c>
      <c r="J20" s="33">
        <v>1384</v>
      </c>
      <c r="K20" s="49">
        <v>0.5</v>
      </c>
      <c r="L20" s="54">
        <v>346</v>
      </c>
      <c r="M20" s="57"/>
    </row>
    <row r="21" spans="1:13" ht="45">
      <c r="A21" s="31">
        <v>39</v>
      </c>
      <c r="B21" s="32" t="s">
        <v>185</v>
      </c>
      <c r="C21" s="32" t="s">
        <v>186</v>
      </c>
      <c r="D21" s="32" t="s">
        <v>188</v>
      </c>
      <c r="E21" s="34">
        <v>43550.25</v>
      </c>
      <c r="F21" s="48">
        <v>43550.25</v>
      </c>
      <c r="G21" s="34">
        <v>43554.875</v>
      </c>
      <c r="H21" s="48">
        <v>43554.875</v>
      </c>
      <c r="I21" s="39">
        <v>5</v>
      </c>
      <c r="J21" s="33">
        <v>6375.6</v>
      </c>
      <c r="K21" s="49">
        <v>0</v>
      </c>
      <c r="L21" s="55">
        <v>0</v>
      </c>
      <c r="M21" s="57"/>
    </row>
    <row r="22" spans="1:13" ht="45">
      <c r="A22" s="31">
        <v>39</v>
      </c>
      <c r="B22" s="32" t="s">
        <v>185</v>
      </c>
      <c r="C22" s="32" t="s">
        <v>186</v>
      </c>
      <c r="D22" s="32" t="s">
        <v>187</v>
      </c>
      <c r="E22" s="34">
        <v>43550.25</v>
      </c>
      <c r="F22" s="48">
        <v>43550.25</v>
      </c>
      <c r="G22" s="34">
        <v>43554.875</v>
      </c>
      <c r="H22" s="48">
        <v>43554.875</v>
      </c>
      <c r="I22" s="39">
        <v>5</v>
      </c>
      <c r="J22" s="33">
        <v>8415</v>
      </c>
      <c r="K22" s="49">
        <v>0</v>
      </c>
      <c r="L22" s="54">
        <v>0</v>
      </c>
      <c r="M22" s="57"/>
    </row>
    <row r="23" spans="1:13" ht="45">
      <c r="A23" s="31">
        <v>40</v>
      </c>
      <c r="B23" s="32" t="s">
        <v>189</v>
      </c>
      <c r="C23" s="32" t="s">
        <v>192</v>
      </c>
      <c r="D23" s="32" t="s">
        <v>191</v>
      </c>
      <c r="E23" s="34">
        <v>43538.666666666664</v>
      </c>
      <c r="F23" s="48">
        <v>43538.666666666664</v>
      </c>
      <c r="G23" s="34">
        <v>43539.833333333336</v>
      </c>
      <c r="H23" s="48">
        <v>43539.833333333336</v>
      </c>
      <c r="I23" s="39">
        <v>1.5</v>
      </c>
      <c r="J23" s="33">
        <v>580.5</v>
      </c>
      <c r="K23" s="49">
        <v>0</v>
      </c>
      <c r="L23" s="55">
        <v>0</v>
      </c>
      <c r="M23" s="57"/>
    </row>
    <row r="24" spans="1:13" ht="45">
      <c r="A24" s="31">
        <v>40</v>
      </c>
      <c r="B24" s="32" t="s">
        <v>189</v>
      </c>
      <c r="C24" s="32" t="s">
        <v>192</v>
      </c>
      <c r="D24" s="32" t="s">
        <v>190</v>
      </c>
      <c r="E24" s="34">
        <v>43538.666666666664</v>
      </c>
      <c r="F24" s="48">
        <v>43538.666666666664</v>
      </c>
      <c r="G24" s="34">
        <v>43539.833333333336</v>
      </c>
      <c r="H24" s="48">
        <v>43539.833333333336</v>
      </c>
      <c r="I24" s="39">
        <v>1.5</v>
      </c>
      <c r="J24" s="33">
        <v>580.5</v>
      </c>
      <c r="K24" s="49">
        <v>0</v>
      </c>
      <c r="L24" s="54">
        <v>0</v>
      </c>
      <c r="M24" s="57"/>
    </row>
    <row r="25" spans="1:13" ht="45">
      <c r="A25" s="31">
        <v>42</v>
      </c>
      <c r="B25" s="32" t="s">
        <v>174</v>
      </c>
      <c r="C25" s="32" t="s">
        <v>193</v>
      </c>
      <c r="D25" s="32" t="s">
        <v>194</v>
      </c>
      <c r="E25" s="34">
        <v>43542.822916666664</v>
      </c>
      <c r="F25" s="48">
        <v>43542.822916666664</v>
      </c>
      <c r="G25" s="34">
        <v>43544.045138888891</v>
      </c>
      <c r="H25" s="48">
        <v>43544.045138888891</v>
      </c>
      <c r="I25" s="39">
        <v>1.5</v>
      </c>
      <c r="J25" s="33">
        <v>1422</v>
      </c>
      <c r="K25" s="49">
        <v>0.5</v>
      </c>
      <c r="L25" s="55">
        <v>474</v>
      </c>
      <c r="M25" s="57"/>
    </row>
    <row r="26" spans="1:13" ht="45">
      <c r="A26" s="31">
        <v>43</v>
      </c>
      <c r="B26" s="32" t="s">
        <v>174</v>
      </c>
      <c r="C26" s="32" t="s">
        <v>195</v>
      </c>
      <c r="D26" s="32" t="s">
        <v>176</v>
      </c>
      <c r="E26" s="34">
        <v>43543.583333333336</v>
      </c>
      <c r="F26" s="48">
        <v>43543.583333333336</v>
      </c>
      <c r="G26" s="34">
        <v>43544.486111111109</v>
      </c>
      <c r="H26" s="48">
        <v>43544.486111111109</v>
      </c>
      <c r="I26" s="39">
        <v>1</v>
      </c>
      <c r="J26" s="33">
        <v>948</v>
      </c>
      <c r="K26" s="49">
        <v>0.5</v>
      </c>
      <c r="L26" s="54">
        <v>474</v>
      </c>
      <c r="M26" s="57"/>
    </row>
    <row r="27" spans="1:13" ht="60">
      <c r="A27" s="31">
        <v>45</v>
      </c>
      <c r="B27" s="32" t="s">
        <v>196</v>
      </c>
      <c r="C27" s="32" t="s">
        <v>197</v>
      </c>
      <c r="D27" s="32" t="s">
        <v>199</v>
      </c>
      <c r="E27" s="34">
        <v>43549.291666666664</v>
      </c>
      <c r="F27" s="48">
        <v>43549.291666666664</v>
      </c>
      <c r="G27" s="34">
        <v>43553.791666666664</v>
      </c>
      <c r="H27" s="48">
        <v>43553.791666666664</v>
      </c>
      <c r="I27" s="39">
        <v>5</v>
      </c>
      <c r="J27" s="33">
        <v>2322</v>
      </c>
      <c r="K27" s="49">
        <v>0</v>
      </c>
      <c r="L27" s="54">
        <v>0</v>
      </c>
      <c r="M27" s="57"/>
    </row>
    <row r="28" spans="1:13" ht="60">
      <c r="A28" s="31">
        <v>45</v>
      </c>
      <c r="B28" s="32" t="s">
        <v>196</v>
      </c>
      <c r="C28" s="32" t="s">
        <v>197</v>
      </c>
      <c r="D28" s="32" t="s">
        <v>200</v>
      </c>
      <c r="E28" s="34">
        <v>43549.291666666664</v>
      </c>
      <c r="F28" s="48">
        <v>43549.291666666664</v>
      </c>
      <c r="G28" s="34">
        <v>43553.791666666664</v>
      </c>
      <c r="H28" s="48">
        <v>43553.791666666664</v>
      </c>
      <c r="I28" s="39">
        <v>5</v>
      </c>
      <c r="J28" s="33">
        <v>2322</v>
      </c>
      <c r="K28" s="49">
        <v>0</v>
      </c>
      <c r="L28" s="55">
        <v>0</v>
      </c>
      <c r="M28" s="57"/>
    </row>
    <row r="29" spans="1:13" ht="60">
      <c r="A29" s="31">
        <v>45</v>
      </c>
      <c r="B29" s="32" t="s">
        <v>196</v>
      </c>
      <c r="C29" s="32" t="s">
        <v>197</v>
      </c>
      <c r="D29" s="32" t="s">
        <v>198</v>
      </c>
      <c r="E29" s="34">
        <v>43549.291666666664</v>
      </c>
      <c r="F29" s="48">
        <v>43549.291666666664</v>
      </c>
      <c r="G29" s="34">
        <v>43553.791666666664</v>
      </c>
      <c r="H29" s="48">
        <v>43553.791666666664</v>
      </c>
      <c r="I29" s="39">
        <v>5</v>
      </c>
      <c r="J29" s="33">
        <v>1935</v>
      </c>
      <c r="K29" s="49">
        <v>0</v>
      </c>
      <c r="L29" s="54">
        <v>0</v>
      </c>
      <c r="M29" s="57"/>
    </row>
    <row r="30" spans="1:13" ht="45">
      <c r="A30" s="31">
        <v>46</v>
      </c>
      <c r="B30" s="32" t="s">
        <v>162</v>
      </c>
      <c r="C30" s="32" t="s">
        <v>201</v>
      </c>
      <c r="D30" s="32" t="s">
        <v>191</v>
      </c>
      <c r="E30" s="34">
        <v>43546.194444444445</v>
      </c>
      <c r="F30" s="48">
        <v>43546.194444444445</v>
      </c>
      <c r="G30" s="34">
        <v>43546.729166666664</v>
      </c>
      <c r="H30" s="48">
        <v>43546.729166666664</v>
      </c>
      <c r="I30" s="39">
        <v>1</v>
      </c>
      <c r="J30" s="33">
        <v>692</v>
      </c>
      <c r="K30" s="49">
        <v>0.5</v>
      </c>
      <c r="L30" s="55">
        <v>346</v>
      </c>
      <c r="M30" s="57"/>
    </row>
    <row r="31" spans="1:13" ht="45">
      <c r="A31" s="31">
        <v>47</v>
      </c>
      <c r="B31" s="32" t="s">
        <v>202</v>
      </c>
      <c r="C31" s="32" t="s">
        <v>204</v>
      </c>
      <c r="D31" s="32" t="s">
        <v>206</v>
      </c>
      <c r="E31" s="34">
        <v>43555.583333333336</v>
      </c>
      <c r="F31" s="48">
        <v>43555.583333333336</v>
      </c>
      <c r="G31" s="34">
        <v>43560.833333333336</v>
      </c>
      <c r="H31" s="48">
        <v>43560.833333333336</v>
      </c>
      <c r="I31" s="39">
        <v>5.5</v>
      </c>
      <c r="J31" s="33">
        <v>2554.1999999999998</v>
      </c>
      <c r="K31" s="49">
        <v>0</v>
      </c>
      <c r="L31" s="54">
        <v>0</v>
      </c>
      <c r="M31" s="57"/>
    </row>
    <row r="32" spans="1:13" ht="45">
      <c r="A32" s="31">
        <v>47</v>
      </c>
      <c r="B32" s="32" t="s">
        <v>202</v>
      </c>
      <c r="C32" s="32" t="s">
        <v>204</v>
      </c>
      <c r="D32" s="32" t="s">
        <v>203</v>
      </c>
      <c r="E32" s="34">
        <v>43555.583333333336</v>
      </c>
      <c r="F32" s="48">
        <v>43555.583333333336</v>
      </c>
      <c r="G32" s="34">
        <v>43560.833333333336</v>
      </c>
      <c r="H32" s="48">
        <v>43560.833333333336</v>
      </c>
      <c r="I32" s="39">
        <v>5.5</v>
      </c>
      <c r="J32" s="33">
        <v>2128.5</v>
      </c>
      <c r="K32" s="49">
        <v>0</v>
      </c>
      <c r="L32" s="55">
        <v>0</v>
      </c>
      <c r="M32" s="57"/>
    </row>
    <row r="33" spans="1:13" ht="45">
      <c r="A33" s="31">
        <v>47</v>
      </c>
      <c r="B33" s="32" t="s">
        <v>202</v>
      </c>
      <c r="C33" s="32" t="s">
        <v>204</v>
      </c>
      <c r="D33" s="32" t="s">
        <v>205</v>
      </c>
      <c r="E33" s="34">
        <v>43555.583333333336</v>
      </c>
      <c r="F33" s="48">
        <v>43555.583333333336</v>
      </c>
      <c r="G33" s="34">
        <v>43560.833333333336</v>
      </c>
      <c r="H33" s="48">
        <v>43560.833333333336</v>
      </c>
      <c r="I33" s="39">
        <v>5.5</v>
      </c>
      <c r="J33" s="33">
        <v>2554.1999999999998</v>
      </c>
      <c r="K33" s="49">
        <v>0</v>
      </c>
      <c r="L33" s="54">
        <v>0</v>
      </c>
      <c r="M33" s="57"/>
    </row>
    <row r="34" spans="1:13" ht="45">
      <c r="A34" s="31">
        <v>48</v>
      </c>
      <c r="B34" s="32" t="s">
        <v>207</v>
      </c>
      <c r="C34" s="32" t="s">
        <v>208</v>
      </c>
      <c r="D34" s="32" t="s">
        <v>210</v>
      </c>
      <c r="E34" s="34">
        <v>43556.291666666664</v>
      </c>
      <c r="F34" s="48">
        <v>43556.291666666664</v>
      </c>
      <c r="G34" s="34">
        <v>43560.791666666664</v>
      </c>
      <c r="H34" s="48">
        <v>43560.791666666664</v>
      </c>
      <c r="I34" s="39">
        <v>5</v>
      </c>
      <c r="J34" s="33">
        <v>2322</v>
      </c>
      <c r="K34" s="49">
        <v>0</v>
      </c>
      <c r="L34" s="54">
        <v>0</v>
      </c>
      <c r="M34" s="57"/>
    </row>
    <row r="35" spans="1:13" ht="45">
      <c r="A35" s="31">
        <v>48</v>
      </c>
      <c r="B35" s="32" t="s">
        <v>207</v>
      </c>
      <c r="C35" s="32" t="s">
        <v>208</v>
      </c>
      <c r="D35" s="32" t="s">
        <v>209</v>
      </c>
      <c r="E35" s="34">
        <v>43556.291666666664</v>
      </c>
      <c r="F35" s="48">
        <v>43556.291666666664</v>
      </c>
      <c r="G35" s="34">
        <v>43560.791666666664</v>
      </c>
      <c r="H35" s="48">
        <v>43560.791666666664</v>
      </c>
      <c r="I35" s="39">
        <v>5</v>
      </c>
      <c r="J35" s="33">
        <v>2322</v>
      </c>
      <c r="K35" s="49">
        <v>0</v>
      </c>
      <c r="L35" s="55">
        <v>0</v>
      </c>
      <c r="M35" s="57"/>
    </row>
    <row r="36" spans="1:13" ht="45">
      <c r="A36" s="31">
        <v>48</v>
      </c>
      <c r="B36" s="32" t="s">
        <v>207</v>
      </c>
      <c r="C36" s="32" t="s">
        <v>208</v>
      </c>
      <c r="D36" s="32" t="s">
        <v>190</v>
      </c>
      <c r="E36" s="34">
        <v>43556.291666666664</v>
      </c>
      <c r="F36" s="48">
        <v>43556.291666666664</v>
      </c>
      <c r="G36" s="34">
        <v>43560.791666666664</v>
      </c>
      <c r="H36" s="48">
        <v>43560.791666666664</v>
      </c>
      <c r="I36" s="39">
        <v>5</v>
      </c>
      <c r="J36" s="33">
        <v>1935</v>
      </c>
      <c r="K36" s="49">
        <v>0</v>
      </c>
      <c r="L36" s="55">
        <v>0</v>
      </c>
      <c r="M36" s="57"/>
    </row>
    <row r="37" spans="1:13" ht="45">
      <c r="A37" s="31">
        <v>49</v>
      </c>
      <c r="B37" s="32" t="s">
        <v>185</v>
      </c>
      <c r="C37" s="32" t="s">
        <v>186</v>
      </c>
      <c r="D37" s="32" t="s">
        <v>211</v>
      </c>
      <c r="E37" s="34">
        <v>43550.25</v>
      </c>
      <c r="F37" s="48">
        <v>43550.25</v>
      </c>
      <c r="G37" s="34">
        <v>43554.875</v>
      </c>
      <c r="H37" s="48">
        <v>43554.875</v>
      </c>
      <c r="I37" s="39">
        <v>5</v>
      </c>
      <c r="J37" s="33">
        <v>6375.6</v>
      </c>
      <c r="K37" s="49">
        <v>0</v>
      </c>
      <c r="L37" s="55">
        <v>0</v>
      </c>
      <c r="M37" s="57"/>
    </row>
    <row r="38" spans="1:13">
      <c r="A38" s="28"/>
      <c r="E38"/>
      <c r="F38"/>
      <c r="G38"/>
      <c r="H38"/>
    </row>
    <row r="39" spans="1:13">
      <c r="E39"/>
      <c r="F39"/>
      <c r="G39"/>
      <c r="H39"/>
    </row>
    <row r="40" spans="1:13" ht="21">
      <c r="C40" s="42" t="s">
        <v>374</v>
      </c>
      <c r="D40" s="43"/>
      <c r="E40"/>
      <c r="F40"/>
      <c r="G40"/>
      <c r="H40"/>
    </row>
    <row r="41" spans="1:13">
      <c r="C41" s="47" t="s">
        <v>359</v>
      </c>
      <c r="D41" s="45">
        <f>SUM(I4:I37)</f>
        <v>97</v>
      </c>
    </row>
    <row r="42" spans="1:13">
      <c r="C42" s="47" t="s">
        <v>360</v>
      </c>
      <c r="D42" s="45">
        <f>SUM(K4:K37)*2</f>
        <v>14</v>
      </c>
    </row>
    <row r="43" spans="1:13" customFormat="1">
      <c r="C43" s="44" t="s">
        <v>3</v>
      </c>
      <c r="D43" s="46"/>
    </row>
    <row r="44" spans="1:13" customFormat="1">
      <c r="C44" s="44" t="s">
        <v>4</v>
      </c>
      <c r="D44" s="46"/>
    </row>
    <row r="45" spans="1:13" customFormat="1">
      <c r="C45" s="47" t="s">
        <v>9</v>
      </c>
      <c r="D45" s="50">
        <f>SUM(J4:J37)</f>
        <v>66364.099999999991</v>
      </c>
    </row>
    <row r="46" spans="1:13" customFormat="1">
      <c r="C46" s="47" t="s">
        <v>357</v>
      </c>
      <c r="D46" s="50">
        <f>SUM(L4:L37)</f>
        <v>5356</v>
      </c>
    </row>
    <row r="47" spans="1:13">
      <c r="C47" s="47" t="s">
        <v>358</v>
      </c>
      <c r="D47" s="50">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Normal="100" workbookViewId="0">
      <pane ySplit="2" topLeftCell="A27" activePane="bottomLeft" state="frozen"/>
      <selection pane="bottomLeft" activeCell="C8" sqref="C8"/>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79" t="s">
        <v>10</v>
      </c>
      <c r="B1" s="80"/>
      <c r="C1" s="80"/>
      <c r="D1" s="80"/>
      <c r="E1" s="81" t="s">
        <v>349</v>
      </c>
      <c r="F1" s="82"/>
      <c r="G1" s="82"/>
      <c r="H1" s="83"/>
      <c r="I1" s="84" t="s">
        <v>351</v>
      </c>
      <c r="J1" s="84"/>
      <c r="K1" s="84" t="s">
        <v>352</v>
      </c>
      <c r="L1" s="84"/>
    </row>
    <row r="2" spans="1:12" ht="18.75">
      <c r="A2" s="85" t="s">
        <v>354</v>
      </c>
      <c r="B2" s="86"/>
      <c r="C2" s="86"/>
      <c r="D2" s="87"/>
      <c r="E2" s="84" t="s">
        <v>246</v>
      </c>
      <c r="F2" s="84"/>
      <c r="G2" s="84" t="s">
        <v>247</v>
      </c>
      <c r="H2" s="84"/>
      <c r="I2" s="84"/>
      <c r="J2" s="84"/>
      <c r="K2" s="84"/>
      <c r="L2" s="84"/>
    </row>
    <row r="3" spans="1:12">
      <c r="A3" s="40" t="s">
        <v>355</v>
      </c>
      <c r="B3" s="40" t="s">
        <v>212</v>
      </c>
      <c r="C3" s="40" t="s">
        <v>213</v>
      </c>
      <c r="D3" s="40" t="s">
        <v>214</v>
      </c>
      <c r="E3" s="40" t="s">
        <v>347</v>
      </c>
      <c r="F3" s="40" t="s">
        <v>348</v>
      </c>
      <c r="G3" s="40" t="s">
        <v>347</v>
      </c>
      <c r="H3" s="40" t="s">
        <v>348</v>
      </c>
      <c r="I3" s="40" t="s">
        <v>353</v>
      </c>
      <c r="J3" s="40" t="s">
        <v>356</v>
      </c>
      <c r="K3" s="40" t="s">
        <v>353</v>
      </c>
      <c r="L3" s="41" t="s">
        <v>356</v>
      </c>
    </row>
    <row r="4" spans="1:12" ht="105">
      <c r="A4" s="31">
        <v>50</v>
      </c>
      <c r="B4" s="32" t="s">
        <v>174</v>
      </c>
      <c r="C4" s="32" t="s">
        <v>361</v>
      </c>
      <c r="D4" s="32" t="s">
        <v>215</v>
      </c>
      <c r="E4" s="34">
        <v>43565.590277777781</v>
      </c>
      <c r="F4" s="48">
        <v>43565.590277777781</v>
      </c>
      <c r="G4" s="34">
        <v>43567.927083333336</v>
      </c>
      <c r="H4" s="48">
        <v>43567.927083333336</v>
      </c>
      <c r="I4" s="37">
        <v>2.5</v>
      </c>
      <c r="J4" s="33">
        <v>1730</v>
      </c>
      <c r="K4" s="37">
        <v>0.5</v>
      </c>
      <c r="L4" s="33">
        <v>346</v>
      </c>
    </row>
    <row r="5" spans="1:12" ht="105">
      <c r="A5" s="31">
        <v>50</v>
      </c>
      <c r="B5" s="32" t="s">
        <v>174</v>
      </c>
      <c r="C5" s="32" t="s">
        <v>361</v>
      </c>
      <c r="D5" s="32" t="s">
        <v>373</v>
      </c>
      <c r="E5" s="34">
        <v>43565.590277777781</v>
      </c>
      <c r="F5" s="48">
        <v>43565.590277777781</v>
      </c>
      <c r="G5" s="34">
        <v>43567.927083333336</v>
      </c>
      <c r="H5" s="48">
        <v>43567.927083333336</v>
      </c>
      <c r="I5" s="37">
        <v>2.5</v>
      </c>
      <c r="J5" s="33">
        <v>1730</v>
      </c>
      <c r="K5" s="37">
        <v>0.5</v>
      </c>
      <c r="L5" s="33">
        <v>346</v>
      </c>
    </row>
    <row r="6" spans="1:12" ht="30">
      <c r="A6" s="31">
        <v>51</v>
      </c>
      <c r="B6" s="32" t="s">
        <v>265</v>
      </c>
      <c r="C6" s="32" t="s">
        <v>362</v>
      </c>
      <c r="D6" s="32" t="s">
        <v>216</v>
      </c>
      <c r="E6" s="34">
        <v>43559.333333333336</v>
      </c>
      <c r="F6" s="48">
        <v>43559.333333333336</v>
      </c>
      <c r="G6" s="34">
        <v>43559.791666666664</v>
      </c>
      <c r="H6" s="48">
        <v>43559.791666666664</v>
      </c>
      <c r="I6" s="37">
        <v>0.5</v>
      </c>
      <c r="J6" s="33">
        <v>193.5</v>
      </c>
      <c r="K6" s="37">
        <v>0</v>
      </c>
      <c r="L6" s="33">
        <v>0</v>
      </c>
    </row>
    <row r="7" spans="1:12" ht="30">
      <c r="A7" s="31">
        <v>51</v>
      </c>
      <c r="B7" s="32" t="s">
        <v>265</v>
      </c>
      <c r="C7" s="32" t="s">
        <v>362</v>
      </c>
      <c r="D7" s="32" t="s">
        <v>217</v>
      </c>
      <c r="E7" s="34">
        <v>43559.333333333336</v>
      </c>
      <c r="F7" s="48">
        <v>43559.333333333336</v>
      </c>
      <c r="G7" s="34">
        <v>43559.791666666664</v>
      </c>
      <c r="H7" s="48">
        <v>43559.791666666664</v>
      </c>
      <c r="I7" s="37">
        <v>0.5</v>
      </c>
      <c r="J7" s="33">
        <v>232.2</v>
      </c>
      <c r="K7" s="37">
        <v>0</v>
      </c>
      <c r="L7" s="33">
        <v>0</v>
      </c>
    </row>
    <row r="8" spans="1:12" ht="30">
      <c r="A8" s="31">
        <v>51</v>
      </c>
      <c r="B8" s="32" t="s">
        <v>265</v>
      </c>
      <c r="C8" s="32" t="s">
        <v>362</v>
      </c>
      <c r="D8" s="32" t="s">
        <v>218</v>
      </c>
      <c r="E8" s="34">
        <v>43559.333333333336</v>
      </c>
      <c r="F8" s="48">
        <v>43559.333333333336</v>
      </c>
      <c r="G8" s="34">
        <v>43559.791666666664</v>
      </c>
      <c r="H8" s="48">
        <v>43559.791666666664</v>
      </c>
      <c r="I8" s="37">
        <v>0.5</v>
      </c>
      <c r="J8" s="33">
        <v>232.2</v>
      </c>
      <c r="K8" s="37">
        <v>0</v>
      </c>
      <c r="L8" s="33">
        <v>0</v>
      </c>
    </row>
    <row r="9" spans="1:12" ht="75">
      <c r="A9" s="31">
        <v>52</v>
      </c>
      <c r="B9" s="32" t="s">
        <v>269</v>
      </c>
      <c r="C9" s="32" t="s">
        <v>363</v>
      </c>
      <c r="D9" s="32" t="s">
        <v>219</v>
      </c>
      <c r="E9" s="34">
        <v>43558.3125</v>
      </c>
      <c r="F9" s="48">
        <v>43558.3125</v>
      </c>
      <c r="G9" s="34">
        <v>43558.625</v>
      </c>
      <c r="H9" s="48">
        <v>43558.625</v>
      </c>
      <c r="I9" s="37">
        <v>0.5</v>
      </c>
      <c r="J9" s="33">
        <v>193.5</v>
      </c>
      <c r="K9" s="37">
        <v>0</v>
      </c>
      <c r="L9" s="33">
        <v>0</v>
      </c>
    </row>
    <row r="10" spans="1:12" ht="75">
      <c r="A10" s="31">
        <v>52</v>
      </c>
      <c r="B10" s="32" t="s">
        <v>269</v>
      </c>
      <c r="C10" s="32" t="s">
        <v>363</v>
      </c>
      <c r="D10" s="32" t="s">
        <v>220</v>
      </c>
      <c r="E10" s="34">
        <v>43558.3125</v>
      </c>
      <c r="F10" s="48">
        <v>43558.3125</v>
      </c>
      <c r="G10" s="34">
        <v>43558.625</v>
      </c>
      <c r="H10" s="48">
        <v>43558.625</v>
      </c>
      <c r="I10" s="37">
        <v>0.5</v>
      </c>
      <c r="J10" s="33">
        <v>285.5</v>
      </c>
      <c r="K10" s="37">
        <v>0</v>
      </c>
      <c r="L10" s="33">
        <v>0</v>
      </c>
    </row>
    <row r="11" spans="1:12" ht="105">
      <c r="A11" s="31">
        <v>54</v>
      </c>
      <c r="B11" s="32" t="s">
        <v>162</v>
      </c>
      <c r="C11" s="32" t="s">
        <v>364</v>
      </c>
      <c r="D11" s="32" t="s">
        <v>221</v>
      </c>
      <c r="E11" s="34">
        <v>43577.590277777781</v>
      </c>
      <c r="F11" s="48">
        <v>43577.590277777781</v>
      </c>
      <c r="G11" s="34">
        <v>43579.961805555555</v>
      </c>
      <c r="H11" s="48">
        <v>43579.961805555555</v>
      </c>
      <c r="I11" s="37">
        <v>3</v>
      </c>
      <c r="J11" s="33">
        <v>2076</v>
      </c>
      <c r="K11" s="37">
        <v>0.5</v>
      </c>
      <c r="L11" s="33">
        <v>346</v>
      </c>
    </row>
    <row r="12" spans="1:12" ht="105">
      <c r="A12" s="31">
        <v>54</v>
      </c>
      <c r="B12" s="32" t="s">
        <v>162</v>
      </c>
      <c r="C12" s="32" t="s">
        <v>364</v>
      </c>
      <c r="D12" s="32" t="s">
        <v>222</v>
      </c>
      <c r="E12" s="34">
        <v>43577.590277777781</v>
      </c>
      <c r="F12" s="48">
        <v>43577.590277777781</v>
      </c>
      <c r="G12" s="34">
        <v>43579.961805555555</v>
      </c>
      <c r="H12" s="48">
        <v>43579.961805555555</v>
      </c>
      <c r="I12" s="37">
        <v>3</v>
      </c>
      <c r="J12" s="33">
        <v>2076</v>
      </c>
      <c r="K12" s="37">
        <v>0.5</v>
      </c>
      <c r="L12" s="33">
        <v>346</v>
      </c>
    </row>
    <row r="13" spans="1:12" ht="105">
      <c r="A13" s="31">
        <v>54</v>
      </c>
      <c r="B13" s="32" t="s">
        <v>162</v>
      </c>
      <c r="C13" s="32" t="s">
        <v>364</v>
      </c>
      <c r="D13" s="32" t="s">
        <v>223</v>
      </c>
      <c r="E13" s="34">
        <v>43577.590277777781</v>
      </c>
      <c r="F13" s="48">
        <v>43577.590277777781</v>
      </c>
      <c r="G13" s="34">
        <v>43579.961805555555</v>
      </c>
      <c r="H13" s="48">
        <v>43579.961805555555</v>
      </c>
      <c r="I13" s="37">
        <v>3</v>
      </c>
      <c r="J13" s="33">
        <v>2076</v>
      </c>
      <c r="K13" s="37">
        <v>0.5</v>
      </c>
      <c r="L13" s="33">
        <v>346</v>
      </c>
    </row>
    <row r="14" spans="1:12" ht="105">
      <c r="A14" s="31">
        <v>54</v>
      </c>
      <c r="B14" s="32" t="s">
        <v>162</v>
      </c>
      <c r="C14" s="32" t="s">
        <v>364</v>
      </c>
      <c r="D14" s="32" t="s">
        <v>224</v>
      </c>
      <c r="E14" s="34">
        <v>43577.590277777781</v>
      </c>
      <c r="F14" s="48">
        <v>43577.590277777781</v>
      </c>
      <c r="G14" s="34">
        <v>43579.961805555555</v>
      </c>
      <c r="H14" s="48">
        <v>43579.961805555555</v>
      </c>
      <c r="I14" s="37">
        <v>3</v>
      </c>
      <c r="J14" s="33">
        <v>2076</v>
      </c>
      <c r="K14" s="37">
        <v>0.5</v>
      </c>
      <c r="L14" s="33">
        <v>346</v>
      </c>
    </row>
    <row r="15" spans="1:12" ht="135">
      <c r="A15" s="31">
        <v>56</v>
      </c>
      <c r="B15" s="32" t="s">
        <v>162</v>
      </c>
      <c r="C15" s="32" t="s">
        <v>365</v>
      </c>
      <c r="D15" s="32" t="s">
        <v>235</v>
      </c>
      <c r="E15" s="34">
        <v>43586.732638888891</v>
      </c>
      <c r="F15" s="48">
        <v>43586.732638888891</v>
      </c>
      <c r="G15" s="34">
        <v>43588.979166666664</v>
      </c>
      <c r="H15" s="48">
        <v>43588.979166666664</v>
      </c>
      <c r="I15" s="37">
        <v>3</v>
      </c>
      <c r="J15" s="33">
        <v>2076</v>
      </c>
      <c r="K15" s="37">
        <v>0.5</v>
      </c>
      <c r="L15" s="33">
        <v>346</v>
      </c>
    </row>
    <row r="16" spans="1:12" ht="135">
      <c r="A16" s="31">
        <v>56</v>
      </c>
      <c r="B16" s="32" t="s">
        <v>162</v>
      </c>
      <c r="C16" s="32" t="s">
        <v>365</v>
      </c>
      <c r="D16" s="32" t="s">
        <v>181</v>
      </c>
      <c r="E16" s="34">
        <v>43586.732638888891</v>
      </c>
      <c r="F16" s="48">
        <v>43586.732638888891</v>
      </c>
      <c r="G16" s="34">
        <v>43588.979166666664</v>
      </c>
      <c r="H16" s="48">
        <v>43588.979166666664</v>
      </c>
      <c r="I16" s="37">
        <v>3</v>
      </c>
      <c r="J16" s="33">
        <v>2076</v>
      </c>
      <c r="K16" s="37">
        <v>0.5</v>
      </c>
      <c r="L16" s="33">
        <v>346</v>
      </c>
    </row>
    <row r="17" spans="1:13" ht="120">
      <c r="A17" s="31">
        <v>60</v>
      </c>
      <c r="B17" s="32" t="s">
        <v>174</v>
      </c>
      <c r="C17" s="32" t="s">
        <v>366</v>
      </c>
      <c r="D17" s="32" t="s">
        <v>194</v>
      </c>
      <c r="E17" s="34">
        <v>43577.732638888891</v>
      </c>
      <c r="F17" s="48">
        <v>43577.732638888891</v>
      </c>
      <c r="G17" s="34">
        <v>43581.024305555555</v>
      </c>
      <c r="H17" s="48">
        <v>43581.024305555555</v>
      </c>
      <c r="I17" s="37">
        <v>4</v>
      </c>
      <c r="J17" s="33">
        <v>3792</v>
      </c>
      <c r="K17" s="37">
        <v>0.5</v>
      </c>
      <c r="L17" s="33">
        <v>474</v>
      </c>
    </row>
    <row r="18" spans="1:13" ht="90">
      <c r="A18" s="31">
        <v>61</v>
      </c>
      <c r="B18" s="32" t="s">
        <v>174</v>
      </c>
      <c r="C18" s="32" t="s">
        <v>367</v>
      </c>
      <c r="D18" s="32" t="s">
        <v>225</v>
      </c>
      <c r="E18" s="34">
        <v>43580.25</v>
      </c>
      <c r="F18" s="48">
        <v>43580.25</v>
      </c>
      <c r="G18" s="34">
        <v>43581.774305555555</v>
      </c>
      <c r="H18" s="48">
        <v>43581.774305555555</v>
      </c>
      <c r="I18" s="37">
        <v>2.5</v>
      </c>
      <c r="J18" s="33">
        <v>2370</v>
      </c>
      <c r="K18" s="37">
        <v>0.5</v>
      </c>
      <c r="L18" s="33">
        <v>474</v>
      </c>
    </row>
    <row r="19" spans="1:13" ht="90">
      <c r="A19" s="31">
        <v>62</v>
      </c>
      <c r="B19" s="32" t="s">
        <v>174</v>
      </c>
      <c r="C19" s="32" t="s">
        <v>368</v>
      </c>
      <c r="D19" s="32" t="s">
        <v>226</v>
      </c>
      <c r="E19" s="34">
        <v>43580.194444444445</v>
      </c>
      <c r="F19" s="48">
        <v>43580.194444444445</v>
      </c>
      <c r="G19" s="34">
        <v>43581.791666666664</v>
      </c>
      <c r="H19" s="48">
        <v>43581.791666666664</v>
      </c>
      <c r="I19" s="37">
        <v>2.5</v>
      </c>
      <c r="J19" s="33">
        <v>1730</v>
      </c>
      <c r="K19" s="37">
        <v>0.5</v>
      </c>
      <c r="L19" s="33">
        <v>346</v>
      </c>
    </row>
    <row r="20" spans="1:13" ht="75">
      <c r="A20" s="31">
        <v>66</v>
      </c>
      <c r="B20" s="32" t="s">
        <v>174</v>
      </c>
      <c r="C20" s="32" t="s">
        <v>369</v>
      </c>
      <c r="D20" s="32" t="s">
        <v>176</v>
      </c>
      <c r="E20" s="34">
        <v>43581.333333333336</v>
      </c>
      <c r="F20" s="48">
        <v>43581.333333333336</v>
      </c>
      <c r="G20" s="34">
        <v>43582.024305555555</v>
      </c>
      <c r="H20" s="48">
        <v>43582.024305555555</v>
      </c>
      <c r="I20" s="37">
        <v>1.5</v>
      </c>
      <c r="J20" s="33">
        <v>1422</v>
      </c>
      <c r="K20" s="37">
        <v>0.5</v>
      </c>
      <c r="L20" s="33">
        <v>474</v>
      </c>
    </row>
    <row r="21" spans="1:13" ht="75">
      <c r="A21" s="31">
        <v>67</v>
      </c>
      <c r="B21" s="32" t="s">
        <v>227</v>
      </c>
      <c r="C21" s="32" t="s">
        <v>370</v>
      </c>
      <c r="D21" s="32" t="s">
        <v>228</v>
      </c>
      <c r="E21" s="34">
        <v>43581.291666666664</v>
      </c>
      <c r="F21" s="48">
        <v>43581.291666666664</v>
      </c>
      <c r="G21" s="34">
        <v>43581.583333333336</v>
      </c>
      <c r="H21" s="48">
        <v>43581.583333333336</v>
      </c>
      <c r="I21" s="37">
        <v>0.5</v>
      </c>
      <c r="J21" s="33">
        <v>193.5</v>
      </c>
      <c r="K21" s="37">
        <v>0</v>
      </c>
      <c r="L21" s="33">
        <v>0</v>
      </c>
    </row>
    <row r="22" spans="1:13" ht="60">
      <c r="A22" s="31">
        <v>68</v>
      </c>
      <c r="B22" s="32" t="s">
        <v>345</v>
      </c>
      <c r="C22" s="32" t="s">
        <v>371</v>
      </c>
      <c r="D22" s="32" t="s">
        <v>219</v>
      </c>
      <c r="E22" s="34">
        <v>43580.25</v>
      </c>
      <c r="F22" s="48">
        <v>43580.25</v>
      </c>
      <c r="G22" s="34">
        <v>43580.645833333336</v>
      </c>
      <c r="H22" s="48">
        <v>43580.645833333336</v>
      </c>
      <c r="I22" s="37">
        <v>0.5</v>
      </c>
      <c r="J22" s="33">
        <v>193.5</v>
      </c>
      <c r="K22" s="37">
        <v>0</v>
      </c>
      <c r="L22" s="33">
        <v>0</v>
      </c>
    </row>
    <row r="23" spans="1:13" ht="60">
      <c r="A23" s="31">
        <v>68</v>
      </c>
      <c r="B23" s="32" t="s">
        <v>345</v>
      </c>
      <c r="C23" s="32" t="s">
        <v>371</v>
      </c>
      <c r="D23" s="32" t="s">
        <v>220</v>
      </c>
      <c r="E23" s="34">
        <v>43580.25</v>
      </c>
      <c r="F23" s="48">
        <v>43580.25</v>
      </c>
      <c r="G23" s="34">
        <v>43580.645833333336</v>
      </c>
      <c r="H23" s="48">
        <v>43580.645833333336</v>
      </c>
      <c r="I23" s="37">
        <v>0.5</v>
      </c>
      <c r="J23" s="33">
        <v>285.5</v>
      </c>
      <c r="K23" s="37">
        <v>0</v>
      </c>
      <c r="L23" s="33">
        <v>0</v>
      </c>
    </row>
    <row r="24" spans="1:13" ht="90">
      <c r="A24" s="31">
        <v>73</v>
      </c>
      <c r="B24" s="32" t="s">
        <v>343</v>
      </c>
      <c r="C24" s="32" t="s">
        <v>372</v>
      </c>
      <c r="D24" s="32" t="s">
        <v>216</v>
      </c>
      <c r="E24" s="34">
        <v>43586.583333333336</v>
      </c>
      <c r="F24" s="48">
        <v>43586.583333333336</v>
      </c>
      <c r="G24" s="34">
        <v>43588.833333333336</v>
      </c>
      <c r="H24" s="48">
        <v>43588.833333333336</v>
      </c>
      <c r="I24" s="37">
        <v>2.5</v>
      </c>
      <c r="J24" s="33">
        <v>967.5</v>
      </c>
      <c r="K24" s="37">
        <v>0</v>
      </c>
      <c r="L24" s="33">
        <v>0</v>
      </c>
    </row>
    <row r="25" spans="1:13" ht="90">
      <c r="A25" s="31">
        <v>73</v>
      </c>
      <c r="B25" s="32" t="s">
        <v>343</v>
      </c>
      <c r="C25" s="32" t="s">
        <v>372</v>
      </c>
      <c r="D25" s="32" t="s">
        <v>228</v>
      </c>
      <c r="E25" s="34">
        <v>43586.583333333336</v>
      </c>
      <c r="F25" s="48">
        <v>43586.583333333336</v>
      </c>
      <c r="G25" s="34">
        <v>43588.833333333336</v>
      </c>
      <c r="H25" s="48">
        <v>43588.833333333336</v>
      </c>
      <c r="I25" s="37">
        <v>2.5</v>
      </c>
      <c r="J25" s="33">
        <v>967.5</v>
      </c>
      <c r="K25" s="37">
        <v>0</v>
      </c>
      <c r="L25" s="33">
        <v>0</v>
      </c>
    </row>
    <row r="26" spans="1:13" customFormat="1" ht="105">
      <c r="A26" s="31">
        <v>114</v>
      </c>
      <c r="B26" s="32" t="s">
        <v>344</v>
      </c>
      <c r="C26" s="32" t="s">
        <v>284</v>
      </c>
      <c r="D26" s="32" t="s">
        <v>307</v>
      </c>
      <c r="E26" s="34">
        <v>43641.333333333336</v>
      </c>
      <c r="F26" s="48">
        <v>43641.333333333336</v>
      </c>
      <c r="G26" s="34">
        <v>43641.8125</v>
      </c>
      <c r="H26" s="48">
        <v>43641.8125</v>
      </c>
      <c r="I26" s="37">
        <v>0.5</v>
      </c>
      <c r="J26" s="33">
        <v>193.5</v>
      </c>
      <c r="K26" s="37">
        <v>0</v>
      </c>
      <c r="L26" s="33">
        <v>0</v>
      </c>
      <c r="M26" s="28"/>
    </row>
    <row r="27" spans="1:13" customFormat="1"/>
    <row r="28" spans="1:13" customFormat="1"/>
    <row r="29" spans="1:13" customFormat="1" ht="21">
      <c r="C29" s="42" t="s">
        <v>229</v>
      </c>
      <c r="D29" s="43"/>
    </row>
    <row r="30" spans="1:13" customFormat="1">
      <c r="C30" s="47" t="s">
        <v>359</v>
      </c>
      <c r="D30" s="45">
        <f>SUM(I4:I26)</f>
        <v>43</v>
      </c>
    </row>
    <row r="31" spans="1:13">
      <c r="C31" s="47" t="s">
        <v>360</v>
      </c>
      <c r="D31" s="45">
        <f>SUM(K4:K26)*2</f>
        <v>12</v>
      </c>
    </row>
    <row r="32" spans="1:13">
      <c r="C32" s="44" t="s">
        <v>3</v>
      </c>
      <c r="D32" s="46">
        <v>19</v>
      </c>
    </row>
    <row r="33" spans="3:4">
      <c r="C33" s="44" t="s">
        <v>4</v>
      </c>
      <c r="D33" s="46">
        <v>13</v>
      </c>
    </row>
    <row r="34" spans="3:4">
      <c r="C34" s="47" t="s">
        <v>9</v>
      </c>
      <c r="D34" s="50">
        <f>SUM(J4:J26)</f>
        <v>29167.9</v>
      </c>
    </row>
    <row r="35" spans="3:4">
      <c r="C35" s="47" t="s">
        <v>357</v>
      </c>
      <c r="D35" s="50">
        <f>SUM(L4:L26)</f>
        <v>4536</v>
      </c>
    </row>
    <row r="36" spans="3:4">
      <c r="C36" s="47" t="s">
        <v>358</v>
      </c>
      <c r="D36" s="50">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zoomScale="75" zoomScaleNormal="75" workbookViewId="0">
      <pane ySplit="3" topLeftCell="A46" activePane="bottomLeft" state="frozen"/>
      <selection pane="bottomLeft" activeCell="E48" sqref="E48"/>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79" t="s">
        <v>10</v>
      </c>
      <c r="B1" s="80"/>
      <c r="C1" s="80"/>
      <c r="D1" s="80"/>
      <c r="E1" s="81" t="s">
        <v>349</v>
      </c>
      <c r="F1" s="82"/>
      <c r="G1" s="82"/>
      <c r="H1" s="83"/>
      <c r="I1" s="84" t="s">
        <v>351</v>
      </c>
      <c r="J1" s="84"/>
      <c r="K1" s="84" t="s">
        <v>352</v>
      </c>
      <c r="L1" s="84"/>
    </row>
    <row r="2" spans="1:13" ht="18.75" customHeight="1">
      <c r="A2" s="85" t="s">
        <v>354</v>
      </c>
      <c r="B2" s="86"/>
      <c r="C2" s="86"/>
      <c r="D2" s="87"/>
      <c r="E2" s="84" t="s">
        <v>246</v>
      </c>
      <c r="F2" s="84"/>
      <c r="G2" s="84" t="s">
        <v>247</v>
      </c>
      <c r="H2" s="84"/>
      <c r="I2" s="84"/>
      <c r="J2" s="84"/>
      <c r="K2" s="84"/>
      <c r="L2" s="84"/>
    </row>
    <row r="3" spans="1:13" ht="34.5" customHeight="1">
      <c r="A3" s="40" t="s">
        <v>355</v>
      </c>
      <c r="B3" s="40" t="s">
        <v>212</v>
      </c>
      <c r="C3" s="40" t="s">
        <v>213</v>
      </c>
      <c r="D3" s="40" t="s">
        <v>214</v>
      </c>
      <c r="E3" s="40" t="s">
        <v>347</v>
      </c>
      <c r="F3" s="40" t="s">
        <v>348</v>
      </c>
      <c r="G3" s="40" t="s">
        <v>347</v>
      </c>
      <c r="H3" s="40" t="s">
        <v>348</v>
      </c>
      <c r="I3" s="40" t="s">
        <v>353</v>
      </c>
      <c r="J3" s="40" t="s">
        <v>356</v>
      </c>
      <c r="K3" s="41" t="s">
        <v>353</v>
      </c>
      <c r="L3" s="41" t="s">
        <v>356</v>
      </c>
    </row>
    <row r="4" spans="1:13" s="36" customFormat="1" ht="30">
      <c r="A4" s="31">
        <v>58</v>
      </c>
      <c r="B4" s="32" t="s">
        <v>174</v>
      </c>
      <c r="C4" s="32" t="s">
        <v>342</v>
      </c>
      <c r="D4" s="32" t="s">
        <v>248</v>
      </c>
      <c r="E4" s="34">
        <v>43591.555555555555</v>
      </c>
      <c r="F4" s="48">
        <v>43591.555555555555</v>
      </c>
      <c r="G4" s="34">
        <v>43595.868055555555</v>
      </c>
      <c r="H4" s="48">
        <v>43595.868055555555</v>
      </c>
      <c r="I4" s="37">
        <v>4.5</v>
      </c>
      <c r="J4" s="33">
        <v>3114</v>
      </c>
      <c r="K4" s="37">
        <v>0.5</v>
      </c>
      <c r="L4" s="33">
        <v>346</v>
      </c>
      <c r="M4" s="56"/>
    </row>
    <row r="5" spans="1:13" s="36" customFormat="1" ht="30">
      <c r="A5" s="31">
        <v>58</v>
      </c>
      <c r="B5" s="32" t="s">
        <v>174</v>
      </c>
      <c r="C5" s="32" t="s">
        <v>342</v>
      </c>
      <c r="D5" s="32" t="s">
        <v>249</v>
      </c>
      <c r="E5" s="34">
        <v>43591.555555555555</v>
      </c>
      <c r="F5" s="48">
        <v>43591.555555555555</v>
      </c>
      <c r="G5" s="34">
        <v>43595.868055555555</v>
      </c>
      <c r="H5" s="48">
        <v>43595.868055555555</v>
      </c>
      <c r="I5" s="37">
        <v>4.5</v>
      </c>
      <c r="J5" s="33">
        <v>3114</v>
      </c>
      <c r="K5" s="37">
        <v>0.5</v>
      </c>
      <c r="L5" s="33">
        <v>346</v>
      </c>
      <c r="M5" s="56"/>
    </row>
    <row r="6" spans="1:13" s="36" customFormat="1" ht="30">
      <c r="A6" s="31">
        <v>58</v>
      </c>
      <c r="B6" s="32" t="s">
        <v>174</v>
      </c>
      <c r="C6" s="32" t="s">
        <v>342</v>
      </c>
      <c r="D6" s="32" t="s">
        <v>250</v>
      </c>
      <c r="E6" s="34">
        <v>43591.555555555555</v>
      </c>
      <c r="F6" s="48">
        <v>43591.555555555555</v>
      </c>
      <c r="G6" s="34">
        <v>43595.868055555555</v>
      </c>
      <c r="H6" s="48">
        <v>43595.868055555555</v>
      </c>
      <c r="I6" s="37">
        <v>4.5</v>
      </c>
      <c r="J6" s="33">
        <v>3114</v>
      </c>
      <c r="K6" s="37">
        <v>0.5</v>
      </c>
      <c r="L6" s="33">
        <v>346</v>
      </c>
      <c r="M6" s="56"/>
    </row>
    <row r="7" spans="1:13" s="36" customFormat="1" ht="30">
      <c r="A7" s="31">
        <v>58</v>
      </c>
      <c r="B7" s="32" t="s">
        <v>174</v>
      </c>
      <c r="C7" s="32" t="s">
        <v>342</v>
      </c>
      <c r="D7" s="32" t="s">
        <v>251</v>
      </c>
      <c r="E7" s="34">
        <v>43591.555555555555</v>
      </c>
      <c r="F7" s="48">
        <v>43591.555555555555</v>
      </c>
      <c r="G7" s="34">
        <v>43595.868055555555</v>
      </c>
      <c r="H7" s="48">
        <v>43595.868055555555</v>
      </c>
      <c r="I7" s="37">
        <v>4.5</v>
      </c>
      <c r="J7" s="33">
        <v>3114</v>
      </c>
      <c r="K7" s="37">
        <v>0.5</v>
      </c>
      <c r="L7" s="33">
        <v>346</v>
      </c>
      <c r="M7" s="56"/>
    </row>
    <row r="8" spans="1:13" s="36" customFormat="1" ht="75">
      <c r="A8" s="31">
        <v>59</v>
      </c>
      <c r="B8" s="32" t="s">
        <v>162</v>
      </c>
      <c r="C8" s="32" t="s">
        <v>341</v>
      </c>
      <c r="D8" s="32" t="s">
        <v>171</v>
      </c>
      <c r="E8" s="34">
        <v>43590.760416666664</v>
      </c>
      <c r="F8" s="48">
        <v>43590.760416666664</v>
      </c>
      <c r="G8" s="34">
        <v>43593.961805555555</v>
      </c>
      <c r="H8" s="48">
        <v>43593.961805555555</v>
      </c>
      <c r="I8" s="37">
        <v>3.5</v>
      </c>
      <c r="J8" s="33">
        <v>2422</v>
      </c>
      <c r="K8" s="37">
        <v>0.5</v>
      </c>
      <c r="L8" s="33">
        <v>346</v>
      </c>
      <c r="M8" s="56"/>
    </row>
    <row r="9" spans="1:13" s="36" customFormat="1" ht="75">
      <c r="A9" s="31">
        <v>59</v>
      </c>
      <c r="B9" s="32" t="s">
        <v>162</v>
      </c>
      <c r="C9" s="32" t="s">
        <v>341</v>
      </c>
      <c r="D9" s="32" t="s">
        <v>252</v>
      </c>
      <c r="E9" s="34">
        <v>43590.760416666664</v>
      </c>
      <c r="F9" s="48">
        <v>43590.760416666664</v>
      </c>
      <c r="G9" s="34">
        <v>43593.961805555555</v>
      </c>
      <c r="H9" s="48">
        <v>43593.961805555555</v>
      </c>
      <c r="I9" s="37">
        <v>3.5</v>
      </c>
      <c r="J9" s="33">
        <v>2422</v>
      </c>
      <c r="K9" s="37">
        <v>0.5</v>
      </c>
      <c r="L9" s="33">
        <v>346</v>
      </c>
      <c r="M9" s="56"/>
    </row>
    <row r="10" spans="1:13" s="36" customFormat="1" ht="210">
      <c r="A10" s="31">
        <v>69</v>
      </c>
      <c r="B10" s="32" t="s">
        <v>167</v>
      </c>
      <c r="C10" s="32" t="s">
        <v>333</v>
      </c>
      <c r="D10" s="32" t="s">
        <v>203</v>
      </c>
      <c r="E10" s="34">
        <v>43594.75</v>
      </c>
      <c r="F10" s="48">
        <v>43594.75</v>
      </c>
      <c r="G10" s="34">
        <v>43596.75</v>
      </c>
      <c r="H10" s="48">
        <v>43596.75</v>
      </c>
      <c r="I10" s="37">
        <v>2</v>
      </c>
      <c r="J10" s="33">
        <v>1384</v>
      </c>
      <c r="K10" s="37">
        <v>0</v>
      </c>
      <c r="L10" s="33">
        <v>0</v>
      </c>
      <c r="M10" s="56"/>
    </row>
    <row r="11" spans="1:13" s="36" customFormat="1" ht="210">
      <c r="A11" s="31">
        <v>69</v>
      </c>
      <c r="B11" s="32" t="s">
        <v>167</v>
      </c>
      <c r="C11" s="32" t="s">
        <v>333</v>
      </c>
      <c r="D11" s="32" t="s">
        <v>238</v>
      </c>
      <c r="E11" s="34">
        <v>43594.75</v>
      </c>
      <c r="F11" s="48">
        <v>43594.75</v>
      </c>
      <c r="G11" s="34">
        <v>43596.75</v>
      </c>
      <c r="H11" s="48">
        <v>43596.75</v>
      </c>
      <c r="I11" s="37">
        <v>2</v>
      </c>
      <c r="J11" s="33">
        <v>1384</v>
      </c>
      <c r="K11" s="37">
        <v>0</v>
      </c>
      <c r="L11" s="33">
        <v>0</v>
      </c>
      <c r="M11" s="56"/>
    </row>
    <row r="12" spans="1:13" s="36" customFormat="1" ht="210">
      <c r="A12" s="31">
        <v>69</v>
      </c>
      <c r="B12" s="32" t="s">
        <v>167</v>
      </c>
      <c r="C12" s="32" t="s">
        <v>333</v>
      </c>
      <c r="D12" s="32" t="s">
        <v>170</v>
      </c>
      <c r="E12" s="34">
        <v>43594.75</v>
      </c>
      <c r="F12" s="48">
        <v>43594.75</v>
      </c>
      <c r="G12" s="34">
        <v>43596.75</v>
      </c>
      <c r="H12" s="48">
        <v>43596.75</v>
      </c>
      <c r="I12" s="37">
        <v>2</v>
      </c>
      <c r="J12" s="33">
        <v>1384</v>
      </c>
      <c r="K12" s="37">
        <v>0</v>
      </c>
      <c r="L12" s="33">
        <v>0</v>
      </c>
      <c r="M12" s="56"/>
    </row>
    <row r="13" spans="1:13" s="36" customFormat="1" ht="210">
      <c r="A13" s="31">
        <v>69</v>
      </c>
      <c r="B13" s="32" t="s">
        <v>167</v>
      </c>
      <c r="C13" s="32" t="s">
        <v>333</v>
      </c>
      <c r="D13" s="32" t="s">
        <v>239</v>
      </c>
      <c r="E13" s="34">
        <v>43594.75</v>
      </c>
      <c r="F13" s="48">
        <v>43594.75</v>
      </c>
      <c r="G13" s="34">
        <v>43596.75</v>
      </c>
      <c r="H13" s="48">
        <v>43596.75</v>
      </c>
      <c r="I13" s="37">
        <v>2</v>
      </c>
      <c r="J13" s="33">
        <v>1384</v>
      </c>
      <c r="K13" s="37">
        <v>0</v>
      </c>
      <c r="L13" s="33">
        <v>0</v>
      </c>
      <c r="M13" s="56"/>
    </row>
    <row r="14" spans="1:13" s="36" customFormat="1" ht="210">
      <c r="A14" s="31">
        <v>69</v>
      </c>
      <c r="B14" s="32" t="s">
        <v>167</v>
      </c>
      <c r="C14" s="32" t="s">
        <v>333</v>
      </c>
      <c r="D14" s="32" t="s">
        <v>240</v>
      </c>
      <c r="E14" s="34">
        <v>43594.75</v>
      </c>
      <c r="F14" s="48">
        <v>43594.75</v>
      </c>
      <c r="G14" s="34">
        <v>43596.75</v>
      </c>
      <c r="H14" s="48">
        <v>43596.75</v>
      </c>
      <c r="I14" s="37">
        <v>2</v>
      </c>
      <c r="J14" s="33">
        <v>1384</v>
      </c>
      <c r="K14" s="37">
        <v>0</v>
      </c>
      <c r="L14" s="33">
        <v>0</v>
      </c>
      <c r="M14" s="56"/>
    </row>
    <row r="15" spans="1:13" s="36" customFormat="1" ht="210">
      <c r="A15" s="31">
        <v>69</v>
      </c>
      <c r="B15" s="32" t="s">
        <v>167</v>
      </c>
      <c r="C15" s="32" t="s">
        <v>333</v>
      </c>
      <c r="D15" s="32" t="s">
        <v>241</v>
      </c>
      <c r="E15" s="34">
        <v>43594.75</v>
      </c>
      <c r="F15" s="48">
        <v>43594.75</v>
      </c>
      <c r="G15" s="34">
        <v>43596.75</v>
      </c>
      <c r="H15" s="48">
        <v>43596.75</v>
      </c>
      <c r="I15" s="37">
        <v>2</v>
      </c>
      <c r="J15" s="33">
        <v>1384</v>
      </c>
      <c r="K15" s="37">
        <v>0</v>
      </c>
      <c r="L15" s="33">
        <v>0</v>
      </c>
      <c r="M15" s="56"/>
    </row>
    <row r="16" spans="1:13" s="36" customFormat="1" ht="210">
      <c r="A16" s="31">
        <v>69</v>
      </c>
      <c r="B16" s="32" t="s">
        <v>167</v>
      </c>
      <c r="C16" s="32" t="s">
        <v>333</v>
      </c>
      <c r="D16" s="32" t="s">
        <v>242</v>
      </c>
      <c r="E16" s="34">
        <v>43594.75</v>
      </c>
      <c r="F16" s="48">
        <v>43594.75</v>
      </c>
      <c r="G16" s="34">
        <v>43596.75</v>
      </c>
      <c r="H16" s="48">
        <v>43596.75</v>
      </c>
      <c r="I16" s="37">
        <v>2</v>
      </c>
      <c r="J16" s="33">
        <v>1384</v>
      </c>
      <c r="K16" s="37">
        <v>0</v>
      </c>
      <c r="L16" s="33">
        <v>0</v>
      </c>
      <c r="M16" s="56"/>
    </row>
    <row r="17" spans="1:13" s="36" customFormat="1" ht="60">
      <c r="A17" s="31">
        <v>70</v>
      </c>
      <c r="B17" s="32" t="s">
        <v>162</v>
      </c>
      <c r="C17" s="32" t="s">
        <v>339</v>
      </c>
      <c r="D17" s="32" t="s">
        <v>253</v>
      </c>
      <c r="E17" s="34">
        <v>43607.732638888891</v>
      </c>
      <c r="F17" s="48">
        <v>43607.732638888891</v>
      </c>
      <c r="G17" s="34">
        <v>43609.979166666664</v>
      </c>
      <c r="H17" s="48">
        <v>43609.979166666664</v>
      </c>
      <c r="I17" s="37">
        <v>2.5</v>
      </c>
      <c r="J17" s="33">
        <v>1730</v>
      </c>
      <c r="K17" s="37">
        <v>0.5</v>
      </c>
      <c r="L17" s="33">
        <v>346</v>
      </c>
      <c r="M17" s="56"/>
    </row>
    <row r="18" spans="1:13" s="36" customFormat="1" ht="60">
      <c r="A18" s="31">
        <v>70</v>
      </c>
      <c r="B18" s="32" t="s">
        <v>162</v>
      </c>
      <c r="C18" s="32" t="s">
        <v>339</v>
      </c>
      <c r="D18" s="32" t="s">
        <v>245</v>
      </c>
      <c r="E18" s="34">
        <v>43607.732638888891</v>
      </c>
      <c r="F18" s="48">
        <v>43607.732638888891</v>
      </c>
      <c r="G18" s="34">
        <v>43609.979166666664</v>
      </c>
      <c r="H18" s="48">
        <v>43609.979166666664</v>
      </c>
      <c r="I18" s="37">
        <v>2.5</v>
      </c>
      <c r="J18" s="33">
        <v>1730</v>
      </c>
      <c r="K18" s="37">
        <v>0.5</v>
      </c>
      <c r="L18" s="33">
        <v>346</v>
      </c>
      <c r="M18" s="56"/>
    </row>
    <row r="19" spans="1:13" s="36" customFormat="1" ht="90">
      <c r="A19" s="31">
        <v>72</v>
      </c>
      <c r="B19" s="32" t="s">
        <v>167</v>
      </c>
      <c r="C19" s="32" t="s">
        <v>340</v>
      </c>
      <c r="D19" s="32" t="s">
        <v>254</v>
      </c>
      <c r="E19" s="34">
        <v>43608.541666666664</v>
      </c>
      <c r="F19" s="48">
        <v>43608.541666666664</v>
      </c>
      <c r="G19" s="34">
        <v>43610.5</v>
      </c>
      <c r="H19" s="48">
        <v>43610.5</v>
      </c>
      <c r="I19" s="37">
        <v>2</v>
      </c>
      <c r="J19" s="33">
        <v>1384</v>
      </c>
      <c r="K19" s="37">
        <v>0</v>
      </c>
      <c r="L19" s="33">
        <v>0</v>
      </c>
      <c r="M19" s="56"/>
    </row>
    <row r="20" spans="1:13" s="36" customFormat="1" ht="90">
      <c r="A20" s="31">
        <v>74</v>
      </c>
      <c r="B20" s="32" t="s">
        <v>162</v>
      </c>
      <c r="C20" s="32" t="s">
        <v>338</v>
      </c>
      <c r="D20" s="32" t="s">
        <v>233</v>
      </c>
      <c r="E20" s="34">
        <v>43612.684027777781</v>
      </c>
      <c r="F20" s="48">
        <v>43612.684027777781</v>
      </c>
      <c r="G20" s="34">
        <v>43613.961805555555</v>
      </c>
      <c r="H20" s="48">
        <v>43613.961805555555</v>
      </c>
      <c r="I20" s="37">
        <v>1.5</v>
      </c>
      <c r="J20" s="33">
        <v>1038</v>
      </c>
      <c r="K20" s="37">
        <v>0.5</v>
      </c>
      <c r="L20" s="33">
        <v>346</v>
      </c>
      <c r="M20" s="56"/>
    </row>
    <row r="21" spans="1:13" s="36" customFormat="1" ht="90">
      <c r="A21" s="31">
        <v>74</v>
      </c>
      <c r="B21" s="32" t="s">
        <v>162</v>
      </c>
      <c r="C21" s="32" t="s">
        <v>338</v>
      </c>
      <c r="D21" s="32" t="s">
        <v>234</v>
      </c>
      <c r="E21" s="34">
        <v>43612.684027777781</v>
      </c>
      <c r="F21" s="48">
        <v>43612.684027777781</v>
      </c>
      <c r="G21" s="34">
        <v>43613.961805555555</v>
      </c>
      <c r="H21" s="48">
        <v>43613.961805555555</v>
      </c>
      <c r="I21" s="37">
        <v>1.5</v>
      </c>
      <c r="J21" s="33">
        <v>1038</v>
      </c>
      <c r="K21" s="37">
        <v>0.5</v>
      </c>
      <c r="L21" s="33">
        <v>346</v>
      </c>
      <c r="M21" s="56"/>
    </row>
    <row r="22" spans="1:13" s="36" customFormat="1" ht="75">
      <c r="A22" s="31">
        <v>75</v>
      </c>
      <c r="B22" s="32" t="s">
        <v>174</v>
      </c>
      <c r="C22" s="32" t="s">
        <v>337</v>
      </c>
      <c r="D22" s="32" t="s">
        <v>257</v>
      </c>
      <c r="E22" s="34">
        <v>43619.822916666664</v>
      </c>
      <c r="F22" s="48">
        <v>43619.822916666664</v>
      </c>
      <c r="G22" s="34">
        <v>43622.961805555555</v>
      </c>
      <c r="H22" s="48">
        <v>43622.961805555555</v>
      </c>
      <c r="I22" s="37">
        <v>3</v>
      </c>
      <c r="J22" s="33">
        <v>2076</v>
      </c>
      <c r="K22" s="37">
        <v>0.5</v>
      </c>
      <c r="L22" s="33">
        <v>346</v>
      </c>
      <c r="M22" s="56"/>
    </row>
    <row r="23" spans="1:13" s="36" customFormat="1" ht="75">
      <c r="A23" s="31">
        <v>75</v>
      </c>
      <c r="B23" s="32" t="s">
        <v>174</v>
      </c>
      <c r="C23" s="32" t="s">
        <v>337</v>
      </c>
      <c r="D23" s="32" t="s">
        <v>258</v>
      </c>
      <c r="E23" s="34">
        <v>43619.822916666664</v>
      </c>
      <c r="F23" s="48">
        <v>43619.822916666664</v>
      </c>
      <c r="G23" s="34">
        <v>43622.961805555555</v>
      </c>
      <c r="H23" s="48">
        <v>43622.961805555555</v>
      </c>
      <c r="I23" s="37">
        <v>3</v>
      </c>
      <c r="J23" s="33">
        <v>2076</v>
      </c>
      <c r="K23" s="37">
        <v>0.5</v>
      </c>
      <c r="L23" s="33">
        <v>346</v>
      </c>
      <c r="M23" s="56"/>
    </row>
    <row r="24" spans="1:13" s="36" customFormat="1" ht="90">
      <c r="A24" s="31">
        <v>76</v>
      </c>
      <c r="B24" s="32" t="s">
        <v>350</v>
      </c>
      <c r="C24" s="32" t="s">
        <v>346</v>
      </c>
      <c r="D24" s="32" t="s">
        <v>176</v>
      </c>
      <c r="E24" s="34">
        <v>43597.798611111109</v>
      </c>
      <c r="F24" s="48">
        <v>43597.798611111109</v>
      </c>
      <c r="G24" s="34">
        <v>43604.517361111109</v>
      </c>
      <c r="H24" s="48">
        <v>43604.517361111109</v>
      </c>
      <c r="I24" s="37">
        <v>7</v>
      </c>
      <c r="J24" s="33">
        <v>13595.820000000002</v>
      </c>
      <c r="K24" s="37">
        <v>0.5</v>
      </c>
      <c r="L24" s="33">
        <v>971.13</v>
      </c>
      <c r="M24" s="56"/>
    </row>
    <row r="25" spans="1:13" s="36" customFormat="1" ht="90">
      <c r="A25" s="31">
        <v>77</v>
      </c>
      <c r="B25" s="32" t="s">
        <v>174</v>
      </c>
      <c r="C25" s="32" t="s">
        <v>336</v>
      </c>
      <c r="D25" s="32" t="s">
        <v>184</v>
      </c>
      <c r="E25" s="34">
        <v>43594.822916666664</v>
      </c>
      <c r="F25" s="48">
        <v>43594.822916666664</v>
      </c>
      <c r="G25" s="34">
        <v>43595.961805555555</v>
      </c>
      <c r="H25" s="48">
        <v>43595.961805555555</v>
      </c>
      <c r="I25" s="37">
        <v>1</v>
      </c>
      <c r="J25" s="33">
        <v>692</v>
      </c>
      <c r="K25" s="37">
        <v>0.5</v>
      </c>
      <c r="L25" s="33">
        <v>346</v>
      </c>
      <c r="M25" s="56"/>
    </row>
    <row r="26" spans="1:13" s="36" customFormat="1" ht="90">
      <c r="A26" s="31">
        <v>77</v>
      </c>
      <c r="B26" s="32" t="s">
        <v>174</v>
      </c>
      <c r="C26" s="32" t="s">
        <v>336</v>
      </c>
      <c r="D26" s="32" t="s">
        <v>235</v>
      </c>
      <c r="E26" s="34">
        <v>43594.822916666664</v>
      </c>
      <c r="F26" s="48">
        <v>43594.822916666664</v>
      </c>
      <c r="G26" s="34">
        <v>43595.961805555555</v>
      </c>
      <c r="H26" s="48">
        <v>43595.961805555555</v>
      </c>
      <c r="I26" s="37">
        <v>1</v>
      </c>
      <c r="J26" s="33">
        <v>692</v>
      </c>
      <c r="K26" s="37">
        <v>0.5</v>
      </c>
      <c r="L26" s="33">
        <v>346</v>
      </c>
      <c r="M26" s="56"/>
    </row>
    <row r="27" spans="1:13" ht="90">
      <c r="A27" s="31">
        <v>77</v>
      </c>
      <c r="B27" s="32" t="s">
        <v>174</v>
      </c>
      <c r="C27" s="32" t="s">
        <v>336</v>
      </c>
      <c r="D27" s="32" t="s">
        <v>236</v>
      </c>
      <c r="E27" s="34">
        <v>43594.822916666664</v>
      </c>
      <c r="F27" s="48">
        <v>43594.822916666664</v>
      </c>
      <c r="G27" s="34">
        <v>43595.961805555555</v>
      </c>
      <c r="H27" s="48">
        <v>43595.961805555555</v>
      </c>
      <c r="I27" s="37">
        <v>1</v>
      </c>
      <c r="J27" s="33">
        <v>692</v>
      </c>
      <c r="K27" s="37">
        <v>0.5</v>
      </c>
      <c r="L27" s="33">
        <v>346</v>
      </c>
      <c r="M27" s="56"/>
    </row>
    <row r="28" spans="1:13" ht="60">
      <c r="A28" s="31">
        <v>79</v>
      </c>
      <c r="B28" s="32" t="s">
        <v>230</v>
      </c>
      <c r="C28" s="32" t="s">
        <v>335</v>
      </c>
      <c r="D28" s="32" t="s">
        <v>210</v>
      </c>
      <c r="E28" s="34">
        <v>43598.291666666664</v>
      </c>
      <c r="F28" s="48">
        <v>43598.291666666664</v>
      </c>
      <c r="G28" s="34">
        <v>43602.791666666664</v>
      </c>
      <c r="H28" s="48">
        <v>43602.791666666664</v>
      </c>
      <c r="I28" s="37">
        <v>5</v>
      </c>
      <c r="J28" s="33">
        <v>2322</v>
      </c>
      <c r="K28" s="37">
        <v>0</v>
      </c>
      <c r="L28" s="33">
        <v>0</v>
      </c>
      <c r="M28" s="56"/>
    </row>
    <row r="29" spans="1:13" ht="60">
      <c r="A29" s="31">
        <v>79</v>
      </c>
      <c r="B29" s="32" t="s">
        <v>230</v>
      </c>
      <c r="C29" s="32" t="s">
        <v>335</v>
      </c>
      <c r="D29" s="32" t="s">
        <v>237</v>
      </c>
      <c r="E29" s="34">
        <v>43598.291666666664</v>
      </c>
      <c r="F29" s="48">
        <v>43598.291666666664</v>
      </c>
      <c r="G29" s="34">
        <v>43602.791666666664</v>
      </c>
      <c r="H29" s="48">
        <v>43602.791666666664</v>
      </c>
      <c r="I29" s="37">
        <v>5</v>
      </c>
      <c r="J29" s="33">
        <v>2322</v>
      </c>
      <c r="K29" s="37">
        <v>0</v>
      </c>
      <c r="L29" s="33">
        <v>0</v>
      </c>
      <c r="M29" s="56"/>
    </row>
    <row r="30" spans="1:13" ht="30">
      <c r="A30" s="31">
        <v>81</v>
      </c>
      <c r="B30" s="32" t="s">
        <v>162</v>
      </c>
      <c r="C30" s="32" t="s">
        <v>334</v>
      </c>
      <c r="D30" s="32" t="s">
        <v>225</v>
      </c>
      <c r="E30" s="34">
        <v>43612.621527777781</v>
      </c>
      <c r="F30" s="48">
        <v>43612.621527777781</v>
      </c>
      <c r="G30" s="34">
        <v>43614.510416666664</v>
      </c>
      <c r="H30" s="48">
        <v>43614.510416666664</v>
      </c>
      <c r="I30" s="37">
        <v>2</v>
      </c>
      <c r="J30" s="33">
        <v>1896</v>
      </c>
      <c r="K30" s="37">
        <v>0.5</v>
      </c>
      <c r="L30" s="33">
        <v>474</v>
      </c>
      <c r="M30" s="56"/>
    </row>
    <row r="31" spans="1:13" ht="210">
      <c r="A31" s="31">
        <v>83</v>
      </c>
      <c r="B31" s="32" t="s">
        <v>167</v>
      </c>
      <c r="C31" s="32" t="s">
        <v>333</v>
      </c>
      <c r="D31" s="32" t="s">
        <v>203</v>
      </c>
      <c r="E31" s="34">
        <v>43596.75</v>
      </c>
      <c r="F31" s="48">
        <v>43596.75</v>
      </c>
      <c r="G31" s="34">
        <v>43596.9375</v>
      </c>
      <c r="H31" s="48">
        <v>43596.9375</v>
      </c>
      <c r="I31" s="37">
        <v>0.5</v>
      </c>
      <c r="J31" s="33">
        <v>346</v>
      </c>
      <c r="K31" s="37">
        <v>0</v>
      </c>
      <c r="L31" s="33">
        <v>0</v>
      </c>
      <c r="M31" s="56"/>
    </row>
    <row r="32" spans="1:13" ht="210">
      <c r="A32" s="31">
        <v>83</v>
      </c>
      <c r="B32" s="32" t="s">
        <v>167</v>
      </c>
      <c r="C32" s="32" t="s">
        <v>333</v>
      </c>
      <c r="D32" s="32" t="s">
        <v>238</v>
      </c>
      <c r="E32" s="34">
        <v>43596.75</v>
      </c>
      <c r="F32" s="48">
        <v>43596.75</v>
      </c>
      <c r="G32" s="34">
        <v>43596.9375</v>
      </c>
      <c r="H32" s="48">
        <v>43596.9375</v>
      </c>
      <c r="I32" s="37">
        <v>0.5</v>
      </c>
      <c r="J32" s="33">
        <v>346</v>
      </c>
      <c r="K32" s="37">
        <v>0</v>
      </c>
      <c r="L32" s="33">
        <v>0</v>
      </c>
      <c r="M32" s="56"/>
    </row>
    <row r="33" spans="1:13" ht="210">
      <c r="A33" s="31">
        <v>83</v>
      </c>
      <c r="B33" s="32" t="s">
        <v>167</v>
      </c>
      <c r="C33" s="32" t="s">
        <v>333</v>
      </c>
      <c r="D33" s="32" t="s">
        <v>170</v>
      </c>
      <c r="E33" s="34">
        <v>43596.75</v>
      </c>
      <c r="F33" s="48">
        <v>43596.75</v>
      </c>
      <c r="G33" s="34">
        <v>43596.9375</v>
      </c>
      <c r="H33" s="48">
        <v>43596.9375</v>
      </c>
      <c r="I33" s="37">
        <v>0.5</v>
      </c>
      <c r="J33" s="33">
        <v>346</v>
      </c>
      <c r="K33" s="37">
        <v>0</v>
      </c>
      <c r="L33" s="33">
        <v>0</v>
      </c>
      <c r="M33" s="56"/>
    </row>
    <row r="34" spans="1:13" ht="210">
      <c r="A34" s="31">
        <v>83</v>
      </c>
      <c r="B34" s="32" t="s">
        <v>167</v>
      </c>
      <c r="C34" s="32" t="s">
        <v>333</v>
      </c>
      <c r="D34" s="32" t="s">
        <v>239</v>
      </c>
      <c r="E34" s="34">
        <v>43596.75</v>
      </c>
      <c r="F34" s="48">
        <v>43596.75</v>
      </c>
      <c r="G34" s="34">
        <v>43596.9375</v>
      </c>
      <c r="H34" s="48">
        <v>43596.9375</v>
      </c>
      <c r="I34" s="37">
        <v>0.5</v>
      </c>
      <c r="J34" s="33">
        <v>346</v>
      </c>
      <c r="K34" s="37">
        <v>0</v>
      </c>
      <c r="L34" s="33">
        <v>0</v>
      </c>
      <c r="M34" s="56"/>
    </row>
    <row r="35" spans="1:13" ht="210">
      <c r="A35" s="31">
        <v>83</v>
      </c>
      <c r="B35" s="32" t="s">
        <v>167</v>
      </c>
      <c r="C35" s="32" t="s">
        <v>333</v>
      </c>
      <c r="D35" s="32" t="s">
        <v>240</v>
      </c>
      <c r="E35" s="34">
        <v>43596.75</v>
      </c>
      <c r="F35" s="48">
        <v>43596.75</v>
      </c>
      <c r="G35" s="34">
        <v>43596.9375</v>
      </c>
      <c r="H35" s="48">
        <v>43596.9375</v>
      </c>
      <c r="I35" s="37">
        <v>0.5</v>
      </c>
      <c r="J35" s="33">
        <v>346</v>
      </c>
      <c r="K35" s="37">
        <v>0</v>
      </c>
      <c r="L35" s="33">
        <v>0</v>
      </c>
      <c r="M35" s="56"/>
    </row>
    <row r="36" spans="1:13" ht="210">
      <c r="A36" s="31">
        <v>83</v>
      </c>
      <c r="B36" s="32" t="s">
        <v>167</v>
      </c>
      <c r="C36" s="32" t="s">
        <v>333</v>
      </c>
      <c r="D36" s="32" t="s">
        <v>241</v>
      </c>
      <c r="E36" s="34">
        <v>43596.75</v>
      </c>
      <c r="F36" s="48">
        <v>43596.75</v>
      </c>
      <c r="G36" s="34">
        <v>43596.9375</v>
      </c>
      <c r="H36" s="48">
        <v>43596.9375</v>
      </c>
      <c r="I36" s="37">
        <v>0.5</v>
      </c>
      <c r="J36" s="33">
        <v>346</v>
      </c>
      <c r="K36" s="37">
        <v>0</v>
      </c>
      <c r="L36" s="33">
        <v>0</v>
      </c>
      <c r="M36" s="56"/>
    </row>
    <row r="37" spans="1:13" ht="210">
      <c r="A37" s="31">
        <v>83</v>
      </c>
      <c r="B37" s="32" t="s">
        <v>167</v>
      </c>
      <c r="C37" s="32" t="s">
        <v>333</v>
      </c>
      <c r="D37" s="32" t="s">
        <v>242</v>
      </c>
      <c r="E37" s="34">
        <v>43596.75</v>
      </c>
      <c r="F37" s="48">
        <v>43596.75</v>
      </c>
      <c r="G37" s="34">
        <v>43596.9375</v>
      </c>
      <c r="H37" s="48">
        <v>43596.9375</v>
      </c>
      <c r="I37" s="37">
        <v>0.5</v>
      </c>
      <c r="J37" s="33">
        <v>346</v>
      </c>
      <c r="K37" s="37">
        <v>0</v>
      </c>
      <c r="L37" s="33">
        <v>0</v>
      </c>
      <c r="M37" s="56"/>
    </row>
    <row r="38" spans="1:13" ht="60">
      <c r="A38" s="31">
        <v>84</v>
      </c>
      <c r="B38" s="32" t="s">
        <v>174</v>
      </c>
      <c r="C38" s="32" t="s">
        <v>332</v>
      </c>
      <c r="D38" s="32" t="s">
        <v>170</v>
      </c>
      <c r="E38" s="34">
        <v>43619.822916666664</v>
      </c>
      <c r="F38" s="48">
        <v>43619.822916666664</v>
      </c>
      <c r="G38" s="34">
        <v>43622.961805555555</v>
      </c>
      <c r="H38" s="48">
        <v>43622.961805555555</v>
      </c>
      <c r="I38" s="37">
        <v>3</v>
      </c>
      <c r="J38" s="33">
        <v>2076</v>
      </c>
      <c r="K38" s="37">
        <v>0.5</v>
      </c>
      <c r="L38" s="33">
        <v>346</v>
      </c>
      <c r="M38" s="56"/>
    </row>
    <row r="39" spans="1:13" ht="150">
      <c r="A39" s="31">
        <v>85</v>
      </c>
      <c r="B39" s="32" t="s">
        <v>231</v>
      </c>
      <c r="C39" s="32" t="s">
        <v>331</v>
      </c>
      <c r="D39" s="32" t="s">
        <v>243</v>
      </c>
      <c r="E39" s="34">
        <v>43605.291666666664</v>
      </c>
      <c r="F39" s="48">
        <v>43605.291666666664</v>
      </c>
      <c r="G39" s="34">
        <v>43608.791666666664</v>
      </c>
      <c r="H39" s="48">
        <v>43608.791666666664</v>
      </c>
      <c r="I39" s="37">
        <v>4</v>
      </c>
      <c r="J39" s="33">
        <v>1857.6</v>
      </c>
      <c r="K39" s="37">
        <v>0</v>
      </c>
      <c r="L39" s="33">
        <v>0</v>
      </c>
      <c r="M39" s="56"/>
    </row>
    <row r="40" spans="1:13" ht="150">
      <c r="A40" s="31">
        <v>85</v>
      </c>
      <c r="B40" s="32" t="s">
        <v>231</v>
      </c>
      <c r="C40" s="32" t="s">
        <v>331</v>
      </c>
      <c r="D40" s="32" t="s">
        <v>200</v>
      </c>
      <c r="E40" s="34">
        <v>43605.291666666664</v>
      </c>
      <c r="F40" s="48">
        <v>43605.291666666664</v>
      </c>
      <c r="G40" s="34">
        <v>43608.791666666664</v>
      </c>
      <c r="H40" s="48">
        <v>43608.791666666664</v>
      </c>
      <c r="I40" s="37">
        <v>4</v>
      </c>
      <c r="J40" s="33">
        <v>1857.6</v>
      </c>
      <c r="K40" s="37">
        <v>0</v>
      </c>
      <c r="L40" s="33">
        <v>0</v>
      </c>
      <c r="M40" s="56"/>
    </row>
    <row r="41" spans="1:13" ht="45">
      <c r="A41" s="31">
        <v>86</v>
      </c>
      <c r="B41" s="32" t="s">
        <v>232</v>
      </c>
      <c r="C41" s="32" t="s">
        <v>330</v>
      </c>
      <c r="D41" s="32" t="s">
        <v>198</v>
      </c>
      <c r="E41" s="34">
        <v>43606.333333333336</v>
      </c>
      <c r="F41" s="48">
        <v>43606.333333333336</v>
      </c>
      <c r="G41" s="34">
        <v>43606.833333333336</v>
      </c>
      <c r="H41" s="48">
        <v>43606.833333333336</v>
      </c>
      <c r="I41" s="37">
        <v>1</v>
      </c>
      <c r="J41" s="33">
        <v>387</v>
      </c>
      <c r="K41" s="37">
        <v>0</v>
      </c>
      <c r="L41" s="33">
        <v>0</v>
      </c>
      <c r="M41" s="56"/>
    </row>
    <row r="42" spans="1:13" ht="45">
      <c r="A42" s="31">
        <v>86</v>
      </c>
      <c r="B42" s="32" t="s">
        <v>232</v>
      </c>
      <c r="C42" s="32" t="s">
        <v>330</v>
      </c>
      <c r="D42" s="32" t="s">
        <v>244</v>
      </c>
      <c r="E42" s="34">
        <v>43606.333333333336</v>
      </c>
      <c r="F42" s="48">
        <v>43606.333333333336</v>
      </c>
      <c r="G42" s="34">
        <v>43606.833333333336</v>
      </c>
      <c r="H42" s="48">
        <v>43606.833333333336</v>
      </c>
      <c r="I42" s="37">
        <v>1</v>
      </c>
      <c r="J42" s="33">
        <v>387</v>
      </c>
      <c r="K42" s="37">
        <v>0</v>
      </c>
      <c r="L42" s="33">
        <v>0</v>
      </c>
      <c r="M42" s="56"/>
    </row>
    <row r="43" spans="1:13" ht="30">
      <c r="A43" s="31">
        <v>89</v>
      </c>
      <c r="B43" s="32" t="s">
        <v>174</v>
      </c>
      <c r="C43" s="32" t="s">
        <v>329</v>
      </c>
      <c r="D43" s="32" t="s">
        <v>248</v>
      </c>
      <c r="E43" s="34">
        <v>43619.600694444445</v>
      </c>
      <c r="F43" s="48">
        <v>43619.600694444445</v>
      </c>
      <c r="G43" s="34">
        <v>43621.868055555555</v>
      </c>
      <c r="H43" s="48">
        <v>43621.868055555555</v>
      </c>
      <c r="I43" s="37">
        <v>2.5</v>
      </c>
      <c r="J43" s="33">
        <v>1730</v>
      </c>
      <c r="K43" s="37">
        <v>0.5</v>
      </c>
      <c r="L43" s="33">
        <v>346</v>
      </c>
      <c r="M43" s="56"/>
    </row>
    <row r="44" spans="1:13" ht="225">
      <c r="A44" s="31">
        <v>90</v>
      </c>
      <c r="B44" s="32" t="s">
        <v>167</v>
      </c>
      <c r="C44" s="32" t="s">
        <v>328</v>
      </c>
      <c r="D44" s="32" t="s">
        <v>245</v>
      </c>
      <c r="E44" s="34">
        <v>43596.75</v>
      </c>
      <c r="F44" s="48">
        <v>43596.75</v>
      </c>
      <c r="G44" s="34">
        <v>43596.9375</v>
      </c>
      <c r="H44" s="48">
        <v>43596.9375</v>
      </c>
      <c r="I44" s="37">
        <v>0.5</v>
      </c>
      <c r="J44" s="33">
        <v>346</v>
      </c>
      <c r="K44" s="37">
        <v>0</v>
      </c>
      <c r="L44" s="33">
        <v>0</v>
      </c>
      <c r="M44" s="56"/>
    </row>
    <row r="45" spans="1:13">
      <c r="A45" s="31">
        <v>91</v>
      </c>
      <c r="B45" s="32" t="s">
        <v>255</v>
      </c>
      <c r="C45" s="32" t="s">
        <v>278</v>
      </c>
      <c r="D45" s="32" t="s">
        <v>198</v>
      </c>
      <c r="E45" s="34">
        <v>43618.291666666664</v>
      </c>
      <c r="F45" s="48">
        <v>43618.291666666664</v>
      </c>
      <c r="G45" s="34">
        <v>43623.833333333336</v>
      </c>
      <c r="H45" s="48">
        <v>43623.833333333336</v>
      </c>
      <c r="I45" s="37">
        <v>6</v>
      </c>
      <c r="J45" s="33">
        <v>2322</v>
      </c>
      <c r="K45" s="37">
        <v>0</v>
      </c>
      <c r="L45" s="33">
        <v>0</v>
      </c>
      <c r="M45" s="56"/>
    </row>
    <row r="46" spans="1:13">
      <c r="A46" s="31">
        <v>91</v>
      </c>
      <c r="B46" s="32" t="s">
        <v>255</v>
      </c>
      <c r="C46" s="32" t="s">
        <v>278</v>
      </c>
      <c r="D46" s="32" t="s">
        <v>253</v>
      </c>
      <c r="E46" s="34">
        <v>43618.291666666664</v>
      </c>
      <c r="F46" s="48">
        <v>43618.291666666664</v>
      </c>
      <c r="G46" s="34">
        <v>43623.833333333336</v>
      </c>
      <c r="H46" s="48">
        <v>43623.833333333336</v>
      </c>
      <c r="I46" s="37">
        <v>6</v>
      </c>
      <c r="J46" s="33">
        <v>2786.4</v>
      </c>
      <c r="K46" s="37">
        <v>0</v>
      </c>
      <c r="L46" s="33">
        <v>0</v>
      </c>
      <c r="M46" s="56"/>
    </row>
    <row r="47" spans="1:13" ht="30">
      <c r="A47" s="31">
        <v>92</v>
      </c>
      <c r="B47" s="32" t="s">
        <v>256</v>
      </c>
      <c r="C47" s="32" t="s">
        <v>278</v>
      </c>
      <c r="D47" s="32" t="s">
        <v>216</v>
      </c>
      <c r="E47" s="34">
        <v>43619.291666666664</v>
      </c>
      <c r="F47" s="48">
        <v>43619.291666666664</v>
      </c>
      <c r="G47" s="34">
        <v>43623.833333333336</v>
      </c>
      <c r="H47" s="48">
        <v>43623.833333333336</v>
      </c>
      <c r="I47" s="37">
        <v>5</v>
      </c>
      <c r="J47" s="33">
        <v>1935</v>
      </c>
      <c r="K47" s="37">
        <v>0</v>
      </c>
      <c r="L47" s="33">
        <v>0</v>
      </c>
      <c r="M47" s="56"/>
    </row>
    <row r="48" spans="1:13" ht="30">
      <c r="A48" s="31">
        <v>92</v>
      </c>
      <c r="B48" s="32" t="s">
        <v>256</v>
      </c>
      <c r="C48" s="32" t="s">
        <v>278</v>
      </c>
      <c r="D48" s="32" t="s">
        <v>245</v>
      </c>
      <c r="E48" s="34">
        <v>43619.291666666664</v>
      </c>
      <c r="F48" s="48">
        <v>43619.291666666664</v>
      </c>
      <c r="G48" s="34">
        <v>43623.833333333336</v>
      </c>
      <c r="H48" s="48">
        <v>43623.833333333336</v>
      </c>
      <c r="I48" s="37">
        <v>5</v>
      </c>
      <c r="J48" s="33">
        <v>2322</v>
      </c>
      <c r="K48" s="37">
        <v>0</v>
      </c>
      <c r="L48" s="33">
        <v>0</v>
      </c>
      <c r="M48" s="56"/>
    </row>
    <row r="50" spans="3:4" customFormat="1" ht="21">
      <c r="C50" s="42" t="s">
        <v>326</v>
      </c>
      <c r="D50" s="43"/>
    </row>
    <row r="51" spans="3:4" customFormat="1">
      <c r="C51" s="47" t="s">
        <v>359</v>
      </c>
      <c r="D51" s="45">
        <f>SUM(I4:I48)</f>
        <v>118.5</v>
      </c>
    </row>
    <row r="52" spans="3:4" customFormat="1">
      <c r="C52" s="47" t="s">
        <v>360</v>
      </c>
      <c r="D52" s="45">
        <f>SUM(K4:K48)*2</f>
        <v>19</v>
      </c>
    </row>
    <row r="53" spans="3:4" customFormat="1">
      <c r="C53" s="44" t="s">
        <v>3</v>
      </c>
      <c r="D53" s="46">
        <v>32</v>
      </c>
    </row>
    <row r="54" spans="3:4">
      <c r="C54" s="44" t="s">
        <v>4</v>
      </c>
      <c r="D54" s="46">
        <v>19</v>
      </c>
    </row>
    <row r="55" spans="3:4">
      <c r="C55" s="47" t="s">
        <v>9</v>
      </c>
      <c r="D55" s="50">
        <f>SUM(J4:J48)</f>
        <v>80700.42</v>
      </c>
    </row>
    <row r="56" spans="3:4">
      <c r="C56" s="47" t="s">
        <v>357</v>
      </c>
      <c r="D56" s="50">
        <f>SUM(L4:L48)</f>
        <v>7327.13</v>
      </c>
    </row>
    <row r="57" spans="3:4">
      <c r="C57" s="47" t="s">
        <v>358</v>
      </c>
      <c r="D57" s="50">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xl/worksheets/sheet6.xml><?xml version="1.0" encoding="utf-8"?>
<worksheet xmlns="http://schemas.openxmlformats.org/spreadsheetml/2006/main" xmlns:r="http://schemas.openxmlformats.org/officeDocument/2006/relationships">
  <sheetPr filterMode="1"/>
  <dimension ref="A1:M69"/>
  <sheetViews>
    <sheetView tabSelected="1" zoomScale="70" zoomScaleNormal="70" workbookViewId="0">
      <selection activeCell="A2" sqref="A2:D2"/>
    </sheetView>
  </sheetViews>
  <sheetFormatPr defaultRowHeight="15"/>
  <cols>
    <col min="1" max="1" width="7.28515625" bestFit="1" customWidth="1"/>
    <col min="2" max="2" width="23.5703125" customWidth="1"/>
    <col min="3" max="3" width="84.7109375" customWidth="1"/>
    <col min="4" max="4" width="23.140625" customWidth="1"/>
    <col min="5" max="5" width="12.42578125" customWidth="1"/>
    <col min="6" max="6" width="13.28515625" bestFit="1" customWidth="1"/>
    <col min="7" max="7" width="14.85546875" bestFit="1" customWidth="1"/>
    <col min="8" max="8" width="14.5703125" bestFit="1" customWidth="1"/>
    <col min="9" max="9" width="17.42578125" bestFit="1" customWidth="1"/>
    <col min="10" max="10" width="14.28515625" bestFit="1" customWidth="1"/>
    <col min="11" max="11" width="16.42578125" customWidth="1"/>
    <col min="12" max="12" width="18.140625" customWidth="1"/>
    <col min="13" max="13" width="15" bestFit="1" customWidth="1"/>
  </cols>
  <sheetData>
    <row r="1" spans="1:13" ht="29.25" customHeight="1">
      <c r="A1" s="79" t="s">
        <v>10</v>
      </c>
      <c r="B1" s="80"/>
      <c r="C1" s="80"/>
      <c r="D1" s="80"/>
      <c r="E1" s="81" t="s">
        <v>349</v>
      </c>
      <c r="F1" s="82"/>
      <c r="G1" s="82"/>
      <c r="H1" s="83"/>
      <c r="I1" s="84" t="s">
        <v>351</v>
      </c>
      <c r="J1" s="84"/>
      <c r="K1" s="84" t="s">
        <v>352</v>
      </c>
      <c r="L1" s="84"/>
    </row>
    <row r="2" spans="1:13" s="53" customFormat="1" ht="29.25" customHeight="1">
      <c r="A2" s="85" t="s">
        <v>354</v>
      </c>
      <c r="B2" s="86"/>
      <c r="C2" s="86"/>
      <c r="D2" s="87"/>
      <c r="E2" s="84" t="s">
        <v>246</v>
      </c>
      <c r="F2" s="84"/>
      <c r="G2" s="84" t="s">
        <v>247</v>
      </c>
      <c r="H2" s="84"/>
      <c r="I2" s="84"/>
      <c r="J2" s="84"/>
      <c r="K2" s="84"/>
      <c r="L2" s="84"/>
    </row>
    <row r="3" spans="1:13" ht="24" customHeight="1">
      <c r="A3" s="40" t="s">
        <v>355</v>
      </c>
      <c r="B3" s="40" t="s">
        <v>212</v>
      </c>
      <c r="C3" s="40" t="s">
        <v>213</v>
      </c>
      <c r="D3" s="40" t="s">
        <v>214</v>
      </c>
      <c r="E3" s="40" t="s">
        <v>347</v>
      </c>
      <c r="F3" s="40" t="s">
        <v>348</v>
      </c>
      <c r="G3" s="40" t="s">
        <v>347</v>
      </c>
      <c r="H3" s="40" t="s">
        <v>348</v>
      </c>
      <c r="I3" s="40" t="s">
        <v>353</v>
      </c>
      <c r="J3" s="40" t="s">
        <v>356</v>
      </c>
      <c r="K3" s="40" t="s">
        <v>353</v>
      </c>
      <c r="L3" s="41" t="s">
        <v>356</v>
      </c>
    </row>
    <row r="4" spans="1:13" ht="45">
      <c r="A4" s="31">
        <v>53</v>
      </c>
      <c r="B4" s="32" t="s">
        <v>162</v>
      </c>
      <c r="C4" s="32" t="s">
        <v>274</v>
      </c>
      <c r="D4" s="32" t="s">
        <v>300</v>
      </c>
      <c r="E4" s="34">
        <v>43620.684027777781</v>
      </c>
      <c r="F4" s="48">
        <v>43620.684027777781</v>
      </c>
      <c r="G4" s="34">
        <v>43623.729166666664</v>
      </c>
      <c r="H4" s="48">
        <v>43623.729166666664</v>
      </c>
      <c r="I4" s="37">
        <v>3</v>
      </c>
      <c r="J4" s="33">
        <v>2076</v>
      </c>
      <c r="K4" s="37">
        <v>0.5</v>
      </c>
      <c r="L4" s="33">
        <v>346</v>
      </c>
      <c r="M4" s="51"/>
    </row>
    <row r="5" spans="1:13" ht="75">
      <c r="A5" s="31">
        <v>80</v>
      </c>
      <c r="B5" s="32" t="s">
        <v>259</v>
      </c>
      <c r="C5" s="32" t="s">
        <v>275</v>
      </c>
      <c r="D5" s="32" t="s">
        <v>301</v>
      </c>
      <c r="E5" s="34">
        <v>43641.354166666664</v>
      </c>
      <c r="F5" s="48">
        <v>43641.354166666664</v>
      </c>
      <c r="G5" s="34">
        <v>43644.940972222219</v>
      </c>
      <c r="H5" s="48">
        <v>43644.940972222219</v>
      </c>
      <c r="I5" s="37">
        <v>4</v>
      </c>
      <c r="J5" s="33">
        <v>2768</v>
      </c>
      <c r="K5" s="37">
        <v>0.5</v>
      </c>
      <c r="L5" s="33">
        <v>346</v>
      </c>
      <c r="M5" s="51"/>
    </row>
    <row r="6" spans="1:13" ht="75">
      <c r="A6" s="31">
        <v>80</v>
      </c>
      <c r="B6" s="32" t="s">
        <v>259</v>
      </c>
      <c r="C6" s="32" t="s">
        <v>275</v>
      </c>
      <c r="D6" s="32" t="s">
        <v>302</v>
      </c>
      <c r="E6" s="34">
        <v>43641.354166666664</v>
      </c>
      <c r="F6" s="48">
        <v>43641.354166666664</v>
      </c>
      <c r="G6" s="34">
        <v>43644.940972222219</v>
      </c>
      <c r="H6" s="48">
        <v>43644.940972222219</v>
      </c>
      <c r="I6" s="37">
        <v>4</v>
      </c>
      <c r="J6" s="33">
        <v>2768</v>
      </c>
      <c r="K6" s="37">
        <v>0.5</v>
      </c>
      <c r="L6" s="33">
        <v>346</v>
      </c>
      <c r="M6" s="51"/>
    </row>
    <row r="7" spans="1:13" ht="60">
      <c r="A7" s="31">
        <v>82</v>
      </c>
      <c r="B7" s="32" t="s">
        <v>174</v>
      </c>
      <c r="C7" s="32" t="s">
        <v>276</v>
      </c>
      <c r="D7" s="32" t="s">
        <v>223</v>
      </c>
      <c r="E7" s="34">
        <v>43621.555555555555</v>
      </c>
      <c r="F7" s="48">
        <v>43621.555555555555</v>
      </c>
      <c r="G7" s="34">
        <v>43623.961805555555</v>
      </c>
      <c r="H7" s="48">
        <v>43623.961805555555</v>
      </c>
      <c r="I7" s="37">
        <v>2.5</v>
      </c>
      <c r="J7" s="33">
        <v>1730</v>
      </c>
      <c r="K7" s="37">
        <v>0.5</v>
      </c>
      <c r="L7" s="33">
        <v>346</v>
      </c>
      <c r="M7" s="51"/>
    </row>
    <row r="8" spans="1:13" ht="45">
      <c r="A8" s="31">
        <v>87</v>
      </c>
      <c r="B8" s="32" t="s">
        <v>260</v>
      </c>
      <c r="C8" s="32" t="s">
        <v>277</v>
      </c>
      <c r="D8" s="32" t="s">
        <v>190</v>
      </c>
      <c r="E8" s="34">
        <v>43622.5</v>
      </c>
      <c r="F8" s="48">
        <v>43622.5</v>
      </c>
      <c r="G8" s="34">
        <v>43623.833333333336</v>
      </c>
      <c r="H8" s="48">
        <v>43623.833333333336</v>
      </c>
      <c r="I8" s="37">
        <v>1.5</v>
      </c>
      <c r="J8" s="33">
        <v>580.5</v>
      </c>
      <c r="K8" s="37">
        <v>0</v>
      </c>
      <c r="L8" s="33">
        <v>0</v>
      </c>
      <c r="M8" s="51"/>
    </row>
    <row r="9" spans="1:13" ht="45">
      <c r="A9" s="31">
        <v>87</v>
      </c>
      <c r="B9" s="32" t="s">
        <v>260</v>
      </c>
      <c r="C9" s="32" t="s">
        <v>277</v>
      </c>
      <c r="D9" s="32" t="s">
        <v>228</v>
      </c>
      <c r="E9" s="34">
        <v>43622.5</v>
      </c>
      <c r="F9" s="48">
        <v>43622.5</v>
      </c>
      <c r="G9" s="34">
        <v>43623.833333333336</v>
      </c>
      <c r="H9" s="48">
        <v>43623.833333333336</v>
      </c>
      <c r="I9" s="37">
        <v>1.5</v>
      </c>
      <c r="J9" s="33">
        <v>580.5</v>
      </c>
      <c r="K9" s="37">
        <v>0</v>
      </c>
      <c r="L9" s="33">
        <v>0</v>
      </c>
      <c r="M9" s="51"/>
    </row>
    <row r="10" spans="1:13" ht="45">
      <c r="A10" s="31">
        <v>88</v>
      </c>
      <c r="B10" s="32" t="s">
        <v>261</v>
      </c>
      <c r="C10" s="32" t="s">
        <v>277</v>
      </c>
      <c r="D10" s="32" t="s">
        <v>203</v>
      </c>
      <c r="E10" s="34">
        <v>43629.375</v>
      </c>
      <c r="F10" s="48">
        <v>43629.375</v>
      </c>
      <c r="G10" s="34">
        <v>43630.958333333336</v>
      </c>
      <c r="H10" s="48">
        <v>43630.958333333336</v>
      </c>
      <c r="I10" s="37">
        <v>2</v>
      </c>
      <c r="J10" s="33">
        <v>774</v>
      </c>
      <c r="K10" s="37">
        <v>0</v>
      </c>
      <c r="L10" s="33">
        <v>0</v>
      </c>
      <c r="M10" s="51"/>
    </row>
    <row r="11" spans="1:13" ht="45">
      <c r="A11" s="31">
        <v>88</v>
      </c>
      <c r="B11" s="32" t="s">
        <v>261</v>
      </c>
      <c r="C11" s="32" t="s">
        <v>277</v>
      </c>
      <c r="D11" s="32" t="s">
        <v>228</v>
      </c>
      <c r="E11" s="34">
        <v>43629.375</v>
      </c>
      <c r="F11" s="48">
        <v>43629.375</v>
      </c>
      <c r="G11" s="34">
        <v>43630.958333333336</v>
      </c>
      <c r="H11" s="48">
        <v>43630.958333333336</v>
      </c>
      <c r="I11" s="37">
        <v>2</v>
      </c>
      <c r="J11" s="33">
        <v>774</v>
      </c>
      <c r="K11" s="37">
        <v>0</v>
      </c>
      <c r="L11" s="33">
        <v>0</v>
      </c>
      <c r="M11" s="51"/>
    </row>
    <row r="12" spans="1:13" ht="30">
      <c r="A12" s="31">
        <v>93</v>
      </c>
      <c r="B12" s="32" t="s">
        <v>262</v>
      </c>
      <c r="C12" s="32" t="s">
        <v>278</v>
      </c>
      <c r="D12" s="32" t="s">
        <v>303</v>
      </c>
      <c r="E12" s="34">
        <v>43626.291666666664</v>
      </c>
      <c r="F12" s="48">
        <v>43626.291666666664</v>
      </c>
      <c r="G12" s="34">
        <v>43630.833333333336</v>
      </c>
      <c r="H12" s="48">
        <v>43630.833333333336</v>
      </c>
      <c r="I12" s="37">
        <v>5</v>
      </c>
      <c r="J12" s="33">
        <v>2322</v>
      </c>
      <c r="K12" s="37">
        <v>0</v>
      </c>
      <c r="L12" s="33">
        <v>0</v>
      </c>
      <c r="M12" s="51"/>
    </row>
    <row r="13" spans="1:13">
      <c r="A13" s="31">
        <v>94</v>
      </c>
      <c r="B13" s="32" t="s">
        <v>263</v>
      </c>
      <c r="C13" s="32" t="s">
        <v>279</v>
      </c>
      <c r="D13" s="32" t="s">
        <v>304</v>
      </c>
      <c r="E13" s="34">
        <v>43625.291666666664</v>
      </c>
      <c r="F13" s="48">
        <v>43625.291666666664</v>
      </c>
      <c r="G13" s="34">
        <v>43630.833333333336</v>
      </c>
      <c r="H13" s="48">
        <v>43630.833333333336</v>
      </c>
      <c r="I13" s="37">
        <v>6</v>
      </c>
      <c r="J13" s="33">
        <v>2786.4</v>
      </c>
      <c r="K13" s="37">
        <v>0</v>
      </c>
      <c r="L13" s="33">
        <v>0</v>
      </c>
      <c r="M13" s="51"/>
    </row>
    <row r="14" spans="1:13" ht="30" customHeight="1">
      <c r="A14" s="31">
        <v>95</v>
      </c>
      <c r="B14" s="32" t="s">
        <v>264</v>
      </c>
      <c r="C14" s="32" t="s">
        <v>279</v>
      </c>
      <c r="D14" s="32" t="s">
        <v>305</v>
      </c>
      <c r="E14" s="34">
        <v>43626.291666666664</v>
      </c>
      <c r="F14" s="48">
        <v>43626.291666666664</v>
      </c>
      <c r="G14" s="34">
        <v>43630.833333333336</v>
      </c>
      <c r="H14" s="48">
        <v>43630.833333333336</v>
      </c>
      <c r="I14" s="37">
        <v>5</v>
      </c>
      <c r="J14" s="33">
        <v>2322</v>
      </c>
      <c r="K14" s="37">
        <v>0</v>
      </c>
      <c r="L14" s="33">
        <v>0</v>
      </c>
      <c r="M14" s="51"/>
    </row>
    <row r="15" spans="1:13" ht="30">
      <c r="A15" s="31">
        <v>97</v>
      </c>
      <c r="B15" s="32" t="s">
        <v>265</v>
      </c>
      <c r="C15" s="32" t="s">
        <v>279</v>
      </c>
      <c r="D15" s="32" t="s">
        <v>203</v>
      </c>
      <c r="E15" s="34">
        <v>43640.291666666664</v>
      </c>
      <c r="F15" s="48">
        <v>43640.291666666664</v>
      </c>
      <c r="G15" s="34">
        <v>43644.833333333336</v>
      </c>
      <c r="H15" s="48">
        <v>43644.833333333336</v>
      </c>
      <c r="I15" s="37">
        <v>5</v>
      </c>
      <c r="J15" s="33">
        <v>1935</v>
      </c>
      <c r="K15" s="37">
        <v>0</v>
      </c>
      <c r="L15" s="33">
        <v>0</v>
      </c>
      <c r="M15" s="51"/>
    </row>
    <row r="16" spans="1:13" ht="30" customHeight="1">
      <c r="A16" s="31">
        <v>97</v>
      </c>
      <c r="B16" s="32" t="s">
        <v>265</v>
      </c>
      <c r="C16" s="32" t="s">
        <v>279</v>
      </c>
      <c r="D16" s="32" t="s">
        <v>253</v>
      </c>
      <c r="E16" s="34">
        <v>43640.291666666664</v>
      </c>
      <c r="F16" s="48">
        <v>43640.291666666664</v>
      </c>
      <c r="G16" s="34">
        <v>43644.833333333336</v>
      </c>
      <c r="H16" s="48">
        <v>43644.833333333336</v>
      </c>
      <c r="I16" s="37">
        <v>5</v>
      </c>
      <c r="J16" s="33">
        <v>2322</v>
      </c>
      <c r="K16" s="37">
        <v>0</v>
      </c>
      <c r="L16" s="33">
        <v>0</v>
      </c>
      <c r="M16" s="51"/>
    </row>
    <row r="17" spans="1:13">
      <c r="A17" s="31">
        <v>98</v>
      </c>
      <c r="B17" s="32" t="s">
        <v>266</v>
      </c>
      <c r="C17" s="32" t="s">
        <v>279</v>
      </c>
      <c r="D17" s="32" t="s">
        <v>245</v>
      </c>
      <c r="E17" s="34">
        <v>43640.291666666664</v>
      </c>
      <c r="F17" s="48">
        <v>43640.291666666664</v>
      </c>
      <c r="G17" s="34">
        <v>43644.833333333336</v>
      </c>
      <c r="H17" s="48">
        <v>43644.833333333336</v>
      </c>
      <c r="I17" s="37">
        <v>5</v>
      </c>
      <c r="J17" s="33">
        <v>2322</v>
      </c>
      <c r="K17" s="37">
        <v>0</v>
      </c>
      <c r="L17" s="33">
        <v>0</v>
      </c>
      <c r="M17" s="51"/>
    </row>
    <row r="18" spans="1:13">
      <c r="A18" s="31">
        <v>100</v>
      </c>
      <c r="B18" s="32" t="s">
        <v>267</v>
      </c>
      <c r="C18" s="32" t="s">
        <v>279</v>
      </c>
      <c r="D18" s="32" t="s">
        <v>304</v>
      </c>
      <c r="E18" s="34">
        <v>43640.291666666664</v>
      </c>
      <c r="F18" s="48">
        <v>43640.291666666664</v>
      </c>
      <c r="G18" s="34">
        <v>43644.833333333336</v>
      </c>
      <c r="H18" s="48">
        <v>43644.833333333336</v>
      </c>
      <c r="I18" s="37">
        <v>5</v>
      </c>
      <c r="J18" s="33">
        <v>2322</v>
      </c>
      <c r="K18" s="37">
        <v>0</v>
      </c>
      <c r="L18" s="33">
        <v>0</v>
      </c>
      <c r="M18" s="51"/>
    </row>
    <row r="19" spans="1:13" ht="30">
      <c r="A19" s="31">
        <v>101</v>
      </c>
      <c r="B19" s="32" t="s">
        <v>268</v>
      </c>
      <c r="C19" s="32" t="s">
        <v>279</v>
      </c>
      <c r="D19" s="32" t="s">
        <v>303</v>
      </c>
      <c r="E19" s="34">
        <v>43639.291666666664</v>
      </c>
      <c r="F19" s="48">
        <v>43639.291666666664</v>
      </c>
      <c r="G19" s="34">
        <v>43644.833333333336</v>
      </c>
      <c r="H19" s="48">
        <v>43644.833333333336</v>
      </c>
      <c r="I19" s="37">
        <v>6</v>
      </c>
      <c r="J19" s="33">
        <v>2786.4</v>
      </c>
      <c r="K19" s="37">
        <v>0</v>
      </c>
      <c r="L19" s="33">
        <v>0</v>
      </c>
      <c r="M19" s="51"/>
    </row>
    <row r="20" spans="1:13" ht="45">
      <c r="A20" s="31">
        <v>106</v>
      </c>
      <c r="B20" s="32" t="s">
        <v>174</v>
      </c>
      <c r="C20" s="32" t="s">
        <v>280</v>
      </c>
      <c r="D20" s="32" t="s">
        <v>306</v>
      </c>
      <c r="E20" s="34">
        <v>43620.336805555555</v>
      </c>
      <c r="F20" s="48">
        <v>43620.336805555555</v>
      </c>
      <c r="G20" s="34">
        <v>43621.486111111109</v>
      </c>
      <c r="H20" s="48">
        <v>43621.486111111109</v>
      </c>
      <c r="I20" s="37">
        <v>1</v>
      </c>
      <c r="J20" s="33">
        <v>948</v>
      </c>
      <c r="K20" s="37">
        <v>0.5</v>
      </c>
      <c r="L20" s="33">
        <v>474</v>
      </c>
      <c r="M20" s="51"/>
    </row>
    <row r="21" spans="1:13" ht="30">
      <c r="A21" s="31">
        <v>109</v>
      </c>
      <c r="B21" s="32" t="s">
        <v>162</v>
      </c>
      <c r="C21" s="32" t="s">
        <v>281</v>
      </c>
      <c r="D21" s="32" t="s">
        <v>194</v>
      </c>
      <c r="E21" s="34">
        <v>43626.732638888891</v>
      </c>
      <c r="F21" s="48">
        <v>43626.732638888891</v>
      </c>
      <c r="G21" s="34">
        <v>43628.979166666664</v>
      </c>
      <c r="H21" s="48">
        <v>43628.979166666664</v>
      </c>
      <c r="I21" s="37">
        <v>2.5</v>
      </c>
      <c r="J21" s="33">
        <v>2370</v>
      </c>
      <c r="K21" s="37">
        <v>0.5</v>
      </c>
      <c r="L21" s="33">
        <v>474</v>
      </c>
      <c r="M21" s="51"/>
    </row>
    <row r="22" spans="1:13" ht="90">
      <c r="A22" s="31">
        <v>110</v>
      </c>
      <c r="B22" s="32" t="s">
        <v>179</v>
      </c>
      <c r="C22" s="32" t="s">
        <v>282</v>
      </c>
      <c r="D22" s="32" t="s">
        <v>173</v>
      </c>
      <c r="E22" s="34">
        <v>43641.708333333336</v>
      </c>
      <c r="F22" s="48">
        <v>43641.708333333336</v>
      </c>
      <c r="G22" s="34">
        <v>43645.510416666664</v>
      </c>
      <c r="H22" s="48">
        <v>43645.510416666664</v>
      </c>
      <c r="I22" s="37">
        <v>4</v>
      </c>
      <c r="J22" s="33">
        <v>2768</v>
      </c>
      <c r="K22" s="37">
        <v>0.5</v>
      </c>
      <c r="L22" s="33">
        <v>346</v>
      </c>
      <c r="M22" s="51"/>
    </row>
    <row r="23" spans="1:13" ht="75">
      <c r="A23" s="31">
        <v>111</v>
      </c>
      <c r="B23" s="32" t="s">
        <v>179</v>
      </c>
      <c r="C23" s="32" t="s">
        <v>283</v>
      </c>
      <c r="D23" s="32" t="s">
        <v>170</v>
      </c>
      <c r="E23" s="34">
        <v>43642.708333333336</v>
      </c>
      <c r="F23" s="48">
        <v>43642.708333333336</v>
      </c>
      <c r="G23" s="34">
        <v>43645.510416666664</v>
      </c>
      <c r="H23" s="48">
        <v>43645.510416666664</v>
      </c>
      <c r="I23" s="37">
        <v>3</v>
      </c>
      <c r="J23" s="33">
        <v>2076</v>
      </c>
      <c r="K23" s="37">
        <v>0.5</v>
      </c>
      <c r="L23" s="33">
        <v>346</v>
      </c>
      <c r="M23" s="51"/>
    </row>
    <row r="24" spans="1:13" ht="60">
      <c r="A24" s="31">
        <v>113</v>
      </c>
      <c r="B24" s="32" t="s">
        <v>269</v>
      </c>
      <c r="C24" s="32" t="s">
        <v>284</v>
      </c>
      <c r="D24" s="32" t="s">
        <v>307</v>
      </c>
      <c r="E24" s="34">
        <v>43627.333333333336</v>
      </c>
      <c r="F24" s="48">
        <v>43627.333333333336</v>
      </c>
      <c r="G24" s="34">
        <v>43627.8125</v>
      </c>
      <c r="H24" s="48">
        <v>43627.8125</v>
      </c>
      <c r="I24" s="37">
        <v>0.5</v>
      </c>
      <c r="J24" s="33">
        <v>193.5</v>
      </c>
      <c r="K24" s="37">
        <v>0</v>
      </c>
      <c r="L24" s="33">
        <v>0</v>
      </c>
      <c r="M24" s="51"/>
    </row>
    <row r="25" spans="1:13" ht="30">
      <c r="A25" s="31">
        <v>115</v>
      </c>
      <c r="B25" s="32" t="s">
        <v>179</v>
      </c>
      <c r="C25" s="32" t="s">
        <v>285</v>
      </c>
      <c r="D25" s="32" t="s">
        <v>176</v>
      </c>
      <c r="E25" s="34">
        <v>43629.684027777781</v>
      </c>
      <c r="F25" s="48">
        <v>43629.684027777781</v>
      </c>
      <c r="G25" s="34">
        <v>43630.899305555555</v>
      </c>
      <c r="H25" s="48">
        <v>43630.899305555555</v>
      </c>
      <c r="I25" s="37">
        <v>1.5</v>
      </c>
      <c r="J25" s="33">
        <v>1422</v>
      </c>
      <c r="K25" s="37">
        <v>0.5</v>
      </c>
      <c r="L25" s="33">
        <v>474</v>
      </c>
      <c r="M25" s="51"/>
    </row>
    <row r="26" spans="1:13">
      <c r="A26" s="31">
        <v>116</v>
      </c>
      <c r="B26" s="32" t="s">
        <v>167</v>
      </c>
      <c r="C26" s="32" t="s">
        <v>286</v>
      </c>
      <c r="D26" s="32" t="s">
        <v>308</v>
      </c>
      <c r="E26" s="34">
        <v>43633.291666666664</v>
      </c>
      <c r="F26" s="48">
        <v>43633.291666666664</v>
      </c>
      <c r="G26" s="34">
        <v>43634.996527777781</v>
      </c>
      <c r="H26" s="48">
        <v>43634.996527777781</v>
      </c>
      <c r="I26" s="37">
        <v>2</v>
      </c>
      <c r="J26" s="33">
        <v>1384</v>
      </c>
      <c r="K26" s="37">
        <v>0</v>
      </c>
      <c r="L26" s="33">
        <v>0</v>
      </c>
      <c r="M26" s="51"/>
    </row>
    <row r="27" spans="1:13">
      <c r="A27" s="31">
        <v>116</v>
      </c>
      <c r="B27" s="32" t="s">
        <v>167</v>
      </c>
      <c r="C27" s="32" t="s">
        <v>286</v>
      </c>
      <c r="D27" s="32" t="s">
        <v>225</v>
      </c>
      <c r="E27" s="34">
        <v>43633.291666666664</v>
      </c>
      <c r="F27" s="48">
        <v>43633.291666666664</v>
      </c>
      <c r="G27" s="34">
        <v>43634.996527777781</v>
      </c>
      <c r="H27" s="48">
        <v>43634.996527777781</v>
      </c>
      <c r="I27" s="37">
        <v>2</v>
      </c>
      <c r="J27" s="33">
        <v>1896</v>
      </c>
      <c r="K27" s="37">
        <v>0</v>
      </c>
      <c r="L27" s="33">
        <v>0</v>
      </c>
      <c r="M27" s="51"/>
    </row>
    <row r="28" spans="1:13" ht="30">
      <c r="A28" s="31">
        <v>116</v>
      </c>
      <c r="B28" s="32" t="s">
        <v>167</v>
      </c>
      <c r="C28" s="32" t="s">
        <v>286</v>
      </c>
      <c r="D28" s="32" t="s">
        <v>309</v>
      </c>
      <c r="E28" s="34">
        <v>43633.291666666664</v>
      </c>
      <c r="F28" s="48">
        <v>43633.291666666664</v>
      </c>
      <c r="G28" s="34">
        <v>43634.996527777781</v>
      </c>
      <c r="H28" s="48">
        <v>43634.996527777781</v>
      </c>
      <c r="I28" s="37">
        <v>2</v>
      </c>
      <c r="J28" s="33">
        <v>1384</v>
      </c>
      <c r="K28" s="37">
        <v>0</v>
      </c>
      <c r="L28" s="33">
        <v>0</v>
      </c>
      <c r="M28" s="51"/>
    </row>
    <row r="29" spans="1:13" ht="45">
      <c r="A29" s="31">
        <v>117</v>
      </c>
      <c r="B29" s="32" t="s">
        <v>270</v>
      </c>
      <c r="C29" s="32" t="s">
        <v>287</v>
      </c>
      <c r="D29" s="32" t="s">
        <v>310</v>
      </c>
      <c r="E29" s="34">
        <v>43647.309027777781</v>
      </c>
      <c r="F29" s="48">
        <v>43647.309027777781</v>
      </c>
      <c r="G29" s="34">
        <v>43648.947916666664</v>
      </c>
      <c r="H29" s="48">
        <v>43648.947916666664</v>
      </c>
      <c r="I29" s="37">
        <v>2</v>
      </c>
      <c r="J29" s="33">
        <v>1450</v>
      </c>
      <c r="K29" s="37">
        <v>0.5</v>
      </c>
      <c r="L29" s="33">
        <v>362.5</v>
      </c>
      <c r="M29" s="51"/>
    </row>
    <row r="30" spans="1:13" ht="45">
      <c r="A30" s="31">
        <v>117</v>
      </c>
      <c r="B30" s="32" t="s">
        <v>270</v>
      </c>
      <c r="C30" s="32" t="s">
        <v>287</v>
      </c>
      <c r="D30" s="32" t="s">
        <v>311</v>
      </c>
      <c r="E30" s="34">
        <v>43647.309027777781</v>
      </c>
      <c r="F30" s="48">
        <v>43647.309027777781</v>
      </c>
      <c r="G30" s="34">
        <v>43648.947916666664</v>
      </c>
      <c r="H30" s="48">
        <v>43648.947916666664</v>
      </c>
      <c r="I30" s="37">
        <v>2</v>
      </c>
      <c r="J30" s="33">
        <v>1450</v>
      </c>
      <c r="K30" s="37">
        <v>0.5</v>
      </c>
      <c r="L30" s="33">
        <v>362.5</v>
      </c>
      <c r="M30" s="51"/>
    </row>
    <row r="31" spans="1:13" ht="45">
      <c r="A31" s="31">
        <v>117</v>
      </c>
      <c r="B31" s="32" t="s">
        <v>270</v>
      </c>
      <c r="C31" s="32" t="s">
        <v>287</v>
      </c>
      <c r="D31" s="32" t="s">
        <v>312</v>
      </c>
      <c r="E31" s="34">
        <v>43647.309027777781</v>
      </c>
      <c r="F31" s="48">
        <v>43647.309027777781</v>
      </c>
      <c r="G31" s="34">
        <v>43648.947916666664</v>
      </c>
      <c r="H31" s="48">
        <v>43648.947916666664</v>
      </c>
      <c r="I31" s="37">
        <v>2</v>
      </c>
      <c r="J31" s="33">
        <v>1450</v>
      </c>
      <c r="K31" s="37">
        <v>0.5</v>
      </c>
      <c r="L31" s="33">
        <v>362.5</v>
      </c>
      <c r="M31" s="51"/>
    </row>
    <row r="32" spans="1:13" ht="75">
      <c r="A32" s="31">
        <v>118</v>
      </c>
      <c r="B32" s="32" t="s">
        <v>174</v>
      </c>
      <c r="C32" s="32" t="s">
        <v>288</v>
      </c>
      <c r="D32" s="32" t="s">
        <v>220</v>
      </c>
      <c r="E32" s="34">
        <v>43641.934027777781</v>
      </c>
      <c r="F32" s="48">
        <v>43641.934027777781</v>
      </c>
      <c r="G32" s="34">
        <v>43643.052083333336</v>
      </c>
      <c r="H32" s="48">
        <v>43643.052083333336</v>
      </c>
      <c r="I32" s="37">
        <v>1</v>
      </c>
      <c r="J32" s="33">
        <v>948</v>
      </c>
      <c r="K32" s="37">
        <v>0.5</v>
      </c>
      <c r="L32" s="33">
        <v>474</v>
      </c>
      <c r="M32" s="51"/>
    </row>
    <row r="33" spans="1:13" ht="60">
      <c r="A33" s="31">
        <v>119</v>
      </c>
      <c r="B33" s="32" t="s">
        <v>271</v>
      </c>
      <c r="C33" s="32" t="s">
        <v>289</v>
      </c>
      <c r="D33" s="32" t="s">
        <v>307</v>
      </c>
      <c r="E33" s="34">
        <v>43634.333333333336</v>
      </c>
      <c r="F33" s="48">
        <v>43634.333333333336</v>
      </c>
      <c r="G33" s="34">
        <v>43634.8125</v>
      </c>
      <c r="H33" s="48">
        <v>43634.8125</v>
      </c>
      <c r="I33" s="37">
        <v>0.5</v>
      </c>
      <c r="J33" s="33">
        <v>193.5</v>
      </c>
      <c r="K33" s="37">
        <v>0</v>
      </c>
      <c r="L33" s="33">
        <v>0</v>
      </c>
      <c r="M33" s="51"/>
    </row>
    <row r="34" spans="1:13" ht="30">
      <c r="A34" s="31">
        <v>120</v>
      </c>
      <c r="B34" s="32" t="s">
        <v>174</v>
      </c>
      <c r="C34" s="32" t="s">
        <v>290</v>
      </c>
      <c r="D34" s="32" t="s">
        <v>176</v>
      </c>
      <c r="E34" s="34">
        <v>43634.336805555555</v>
      </c>
      <c r="F34" s="48">
        <v>43634.336805555555</v>
      </c>
      <c r="G34" s="34">
        <v>43634.871527777781</v>
      </c>
      <c r="H34" s="48">
        <v>43634.871527777781</v>
      </c>
      <c r="I34" s="37">
        <v>1</v>
      </c>
      <c r="J34" s="33">
        <v>948</v>
      </c>
      <c r="K34" s="37">
        <v>0.5</v>
      </c>
      <c r="L34" s="33">
        <v>474</v>
      </c>
      <c r="M34" s="51"/>
    </row>
    <row r="35" spans="1:13" ht="45">
      <c r="A35" s="31">
        <v>121</v>
      </c>
      <c r="B35" s="32" t="s">
        <v>272</v>
      </c>
      <c r="C35" s="32" t="s">
        <v>291</v>
      </c>
      <c r="D35" s="32" t="s">
        <v>187</v>
      </c>
      <c r="E35" s="34">
        <v>43639.440972222219</v>
      </c>
      <c r="F35" s="48">
        <v>43639.440972222219</v>
      </c>
      <c r="G35" s="34">
        <v>43646.409722222219</v>
      </c>
      <c r="H35" s="48">
        <v>43646.409722222219</v>
      </c>
      <c r="I35" s="37">
        <v>7</v>
      </c>
      <c r="J35" s="33">
        <v>13179.320000000002</v>
      </c>
      <c r="K35" s="37">
        <v>0.5</v>
      </c>
      <c r="L35" s="33">
        <v>941.38</v>
      </c>
      <c r="M35" s="51"/>
    </row>
    <row r="36" spans="1:13" ht="90">
      <c r="A36" s="31">
        <v>122</v>
      </c>
      <c r="B36" s="32" t="s">
        <v>179</v>
      </c>
      <c r="C36" s="32" t="s">
        <v>292</v>
      </c>
      <c r="D36" s="32" t="s">
        <v>171</v>
      </c>
      <c r="E36" s="34">
        <v>43642.583333333336</v>
      </c>
      <c r="F36" s="48">
        <v>43642.583333333336</v>
      </c>
      <c r="G36" s="34">
        <v>43645.510416666664</v>
      </c>
      <c r="H36" s="48">
        <v>43645.510416666664</v>
      </c>
      <c r="I36" s="37">
        <v>3</v>
      </c>
      <c r="J36" s="33">
        <v>2076</v>
      </c>
      <c r="K36" s="37">
        <v>0.5</v>
      </c>
      <c r="L36" s="33">
        <v>346</v>
      </c>
      <c r="M36" s="51"/>
    </row>
    <row r="37" spans="1:13" ht="30">
      <c r="A37" s="31">
        <v>123</v>
      </c>
      <c r="B37" s="32" t="s">
        <v>270</v>
      </c>
      <c r="C37" s="32" t="s">
        <v>293</v>
      </c>
      <c r="D37" s="32" t="s">
        <v>176</v>
      </c>
      <c r="E37" s="34">
        <v>43643.364583333336</v>
      </c>
      <c r="F37" s="48">
        <v>43643.364583333336</v>
      </c>
      <c r="G37" s="34">
        <v>43643.930555555555</v>
      </c>
      <c r="H37" s="48">
        <v>43643.930555555555</v>
      </c>
      <c r="I37" s="37">
        <v>1</v>
      </c>
      <c r="J37" s="33">
        <v>948</v>
      </c>
      <c r="K37" s="37">
        <v>0.5</v>
      </c>
      <c r="L37" s="33">
        <v>474</v>
      </c>
      <c r="M37" s="51"/>
    </row>
    <row r="38" spans="1:13" ht="60">
      <c r="A38" s="31">
        <v>124</v>
      </c>
      <c r="B38" s="32" t="s">
        <v>174</v>
      </c>
      <c r="C38" s="32" t="s">
        <v>294</v>
      </c>
      <c r="D38" s="32" t="s">
        <v>205</v>
      </c>
      <c r="E38" s="34">
        <v>43647.590277777781</v>
      </c>
      <c r="F38" s="48">
        <v>43647.590277777781</v>
      </c>
      <c r="G38" s="34">
        <v>43651.868055555555</v>
      </c>
      <c r="H38" s="48">
        <v>43651.868055555555</v>
      </c>
      <c r="I38" s="37">
        <v>4.5</v>
      </c>
      <c r="J38" s="33">
        <v>3262.5</v>
      </c>
      <c r="K38" s="37">
        <v>0.5</v>
      </c>
      <c r="L38" s="33">
        <v>362.5</v>
      </c>
      <c r="M38" s="51"/>
    </row>
    <row r="39" spans="1:13" ht="60">
      <c r="A39" s="31">
        <v>124</v>
      </c>
      <c r="B39" s="32" t="s">
        <v>174</v>
      </c>
      <c r="C39" s="32" t="s">
        <v>294</v>
      </c>
      <c r="D39" s="32" t="s">
        <v>206</v>
      </c>
      <c r="E39" s="34">
        <v>43647.590277777781</v>
      </c>
      <c r="F39" s="48">
        <v>43647.590277777781</v>
      </c>
      <c r="G39" s="34">
        <v>43651.868055555555</v>
      </c>
      <c r="H39" s="48">
        <v>43651.868055555555</v>
      </c>
      <c r="I39" s="37">
        <v>4.5</v>
      </c>
      <c r="J39" s="33">
        <v>3262.5</v>
      </c>
      <c r="K39" s="37">
        <v>0.5</v>
      </c>
      <c r="L39" s="33">
        <v>362.5</v>
      </c>
      <c r="M39" s="51"/>
    </row>
    <row r="40" spans="1:13" ht="75">
      <c r="A40" s="31">
        <v>125</v>
      </c>
      <c r="B40" s="32" t="s">
        <v>182</v>
      </c>
      <c r="C40" s="32" t="s">
        <v>295</v>
      </c>
      <c r="D40" s="32" t="s">
        <v>313</v>
      </c>
      <c r="E40" s="34">
        <v>43646.583333333336</v>
      </c>
      <c r="F40" s="48">
        <v>43646.583333333336</v>
      </c>
      <c r="G40" s="34">
        <v>43648.840277777781</v>
      </c>
      <c r="H40" s="48">
        <v>43648.840277777781</v>
      </c>
      <c r="I40" s="37">
        <v>2.5</v>
      </c>
      <c r="J40" s="33">
        <v>1785</v>
      </c>
      <c r="K40" s="37">
        <v>0.5</v>
      </c>
      <c r="L40" s="33">
        <v>357</v>
      </c>
      <c r="M40" s="51"/>
    </row>
    <row r="41" spans="1:13" ht="75">
      <c r="A41" s="31">
        <v>125</v>
      </c>
      <c r="B41" s="32" t="s">
        <v>182</v>
      </c>
      <c r="C41" s="32" t="s">
        <v>295</v>
      </c>
      <c r="D41" s="32" t="s">
        <v>210</v>
      </c>
      <c r="E41" s="34">
        <v>43646.583333333336</v>
      </c>
      <c r="F41" s="48">
        <v>43646.583333333336</v>
      </c>
      <c r="G41" s="34">
        <v>43648.840277777781</v>
      </c>
      <c r="H41" s="48">
        <v>43648.840277777781</v>
      </c>
      <c r="I41" s="37">
        <v>2.5</v>
      </c>
      <c r="J41" s="33">
        <v>1785</v>
      </c>
      <c r="K41" s="37">
        <v>0.5</v>
      </c>
      <c r="L41" s="33">
        <v>357</v>
      </c>
      <c r="M41" s="51"/>
    </row>
    <row r="42" spans="1:13" ht="75">
      <c r="A42" s="31">
        <v>125</v>
      </c>
      <c r="B42" s="32" t="s">
        <v>182</v>
      </c>
      <c r="C42" s="32" t="s">
        <v>295</v>
      </c>
      <c r="D42" s="32" t="s">
        <v>237</v>
      </c>
      <c r="E42" s="34">
        <v>43646.583333333336</v>
      </c>
      <c r="F42" s="48">
        <v>43646.583333333336</v>
      </c>
      <c r="G42" s="34">
        <v>43648.840277777781</v>
      </c>
      <c r="H42" s="48">
        <v>43648.840277777781</v>
      </c>
      <c r="I42" s="37">
        <v>2.5</v>
      </c>
      <c r="J42" s="33">
        <v>1785</v>
      </c>
      <c r="K42" s="37">
        <v>0.5</v>
      </c>
      <c r="L42" s="33">
        <v>357</v>
      </c>
      <c r="M42" s="51"/>
    </row>
    <row r="43" spans="1:13" ht="30">
      <c r="A43" s="31">
        <v>126</v>
      </c>
      <c r="B43" s="32" t="s">
        <v>273</v>
      </c>
      <c r="C43" s="32" t="s">
        <v>296</v>
      </c>
      <c r="D43" s="32" t="s">
        <v>314</v>
      </c>
      <c r="E43" s="34">
        <v>43646.552083333336</v>
      </c>
      <c r="F43" s="48">
        <v>43646.552083333336</v>
      </c>
      <c r="G43" s="34">
        <v>43651.666666666664</v>
      </c>
      <c r="H43" s="48">
        <v>43651.666666666664</v>
      </c>
      <c r="I43" s="37">
        <v>5</v>
      </c>
      <c r="J43" s="33">
        <v>2007</v>
      </c>
      <c r="K43" s="37">
        <v>0</v>
      </c>
      <c r="L43" s="33">
        <v>0</v>
      </c>
      <c r="M43" s="51"/>
    </row>
    <row r="44" spans="1:13" ht="30">
      <c r="A44" s="31">
        <v>126</v>
      </c>
      <c r="B44" s="32" t="s">
        <v>273</v>
      </c>
      <c r="C44" s="32" t="s">
        <v>296</v>
      </c>
      <c r="D44" s="32" t="s">
        <v>170</v>
      </c>
      <c r="E44" s="34">
        <v>43646.552083333336</v>
      </c>
      <c r="F44" s="48">
        <v>43646.552083333336</v>
      </c>
      <c r="G44" s="34">
        <v>43651.666666666664</v>
      </c>
      <c r="H44" s="48">
        <v>43651.666666666664</v>
      </c>
      <c r="I44" s="37">
        <v>5</v>
      </c>
      <c r="J44" s="33">
        <v>2007</v>
      </c>
      <c r="K44" s="37">
        <v>0</v>
      </c>
      <c r="L44" s="33">
        <v>0</v>
      </c>
      <c r="M44" s="51"/>
    </row>
    <row r="45" spans="1:13" ht="30">
      <c r="A45" s="31">
        <v>126</v>
      </c>
      <c r="B45" s="32" t="s">
        <v>273</v>
      </c>
      <c r="C45" s="32" t="s">
        <v>296</v>
      </c>
      <c r="D45" s="32" t="s">
        <v>315</v>
      </c>
      <c r="E45" s="34">
        <v>43646.552083333336</v>
      </c>
      <c r="F45" s="48">
        <v>43646.552083333336</v>
      </c>
      <c r="G45" s="34">
        <v>43651.666666666664</v>
      </c>
      <c r="H45" s="48">
        <v>43651.666666666664</v>
      </c>
      <c r="I45" s="37">
        <v>5</v>
      </c>
      <c r="J45" s="33">
        <v>2007</v>
      </c>
      <c r="K45" s="37">
        <v>0</v>
      </c>
      <c r="L45" s="33">
        <v>0</v>
      </c>
      <c r="M45" s="51"/>
    </row>
    <row r="46" spans="1:13" ht="30">
      <c r="A46" s="31">
        <v>126</v>
      </c>
      <c r="B46" s="32" t="s">
        <v>273</v>
      </c>
      <c r="C46" s="32" t="s">
        <v>296</v>
      </c>
      <c r="D46" s="32" t="s">
        <v>316</v>
      </c>
      <c r="E46" s="34">
        <v>43646.552083333336</v>
      </c>
      <c r="F46" s="48">
        <v>43646.552083333336</v>
      </c>
      <c r="G46" s="34">
        <v>43651.666666666664</v>
      </c>
      <c r="H46" s="48">
        <v>43651.666666666664</v>
      </c>
      <c r="I46" s="37">
        <v>5</v>
      </c>
      <c r="J46" s="33">
        <v>2007</v>
      </c>
      <c r="K46" s="37">
        <v>0</v>
      </c>
      <c r="L46" s="33">
        <v>0</v>
      </c>
      <c r="M46" s="51"/>
    </row>
    <row r="47" spans="1:13" ht="30">
      <c r="A47" s="31">
        <v>126</v>
      </c>
      <c r="B47" s="32" t="s">
        <v>273</v>
      </c>
      <c r="C47" s="32" t="s">
        <v>296</v>
      </c>
      <c r="D47" s="32" t="s">
        <v>317</v>
      </c>
      <c r="E47" s="34">
        <v>43646.552083333336</v>
      </c>
      <c r="F47" s="48">
        <v>43646.552083333336</v>
      </c>
      <c r="G47" s="34">
        <v>43651.666666666664</v>
      </c>
      <c r="H47" s="48">
        <v>43651.666666666664</v>
      </c>
      <c r="I47" s="37">
        <v>5</v>
      </c>
      <c r="J47" s="33">
        <v>2007</v>
      </c>
      <c r="K47" s="37">
        <v>0</v>
      </c>
      <c r="L47" s="33">
        <v>0</v>
      </c>
      <c r="M47" s="51"/>
    </row>
    <row r="48" spans="1:13" ht="30">
      <c r="A48" s="31">
        <v>126</v>
      </c>
      <c r="B48" s="32" t="s">
        <v>273</v>
      </c>
      <c r="C48" s="32" t="s">
        <v>296</v>
      </c>
      <c r="D48" s="32" t="s">
        <v>318</v>
      </c>
      <c r="E48" s="34">
        <v>43646.552083333336</v>
      </c>
      <c r="F48" s="48">
        <v>43646.552083333336</v>
      </c>
      <c r="G48" s="34">
        <v>43651.666666666664</v>
      </c>
      <c r="H48" s="48">
        <v>43651.666666666664</v>
      </c>
      <c r="I48" s="37">
        <v>5</v>
      </c>
      <c r="J48" s="33">
        <v>2007</v>
      </c>
      <c r="K48" s="37">
        <v>0</v>
      </c>
      <c r="L48" s="33">
        <v>0</v>
      </c>
      <c r="M48" s="51"/>
    </row>
    <row r="49" spans="1:13" ht="30">
      <c r="A49" s="31">
        <v>126</v>
      </c>
      <c r="B49" s="32" t="s">
        <v>273</v>
      </c>
      <c r="C49" s="32" t="s">
        <v>296</v>
      </c>
      <c r="D49" s="32" t="s">
        <v>319</v>
      </c>
      <c r="E49" s="34">
        <v>43646.552083333336</v>
      </c>
      <c r="F49" s="48">
        <v>43646.552083333336</v>
      </c>
      <c r="G49" s="34">
        <v>43651.666666666664</v>
      </c>
      <c r="H49" s="48">
        <v>43651.666666666664</v>
      </c>
      <c r="I49" s="37">
        <v>5</v>
      </c>
      <c r="J49" s="33">
        <v>2007</v>
      </c>
      <c r="K49" s="37">
        <v>0</v>
      </c>
      <c r="L49" s="33">
        <v>0</v>
      </c>
      <c r="M49" s="51"/>
    </row>
    <row r="50" spans="1:13" ht="30">
      <c r="A50" s="31">
        <v>126</v>
      </c>
      <c r="B50" s="32" t="s">
        <v>273</v>
      </c>
      <c r="C50" s="32" t="s">
        <v>296</v>
      </c>
      <c r="D50" s="32" t="s">
        <v>320</v>
      </c>
      <c r="E50" s="34">
        <v>43646.552083333336</v>
      </c>
      <c r="F50" s="48">
        <v>43646.552083333336</v>
      </c>
      <c r="G50" s="34">
        <v>43651.666666666664</v>
      </c>
      <c r="H50" s="48">
        <v>43651.666666666664</v>
      </c>
      <c r="I50" s="37">
        <v>5</v>
      </c>
      <c r="J50" s="33">
        <v>2007</v>
      </c>
      <c r="K50" s="37">
        <v>0</v>
      </c>
      <c r="L50" s="33">
        <v>0</v>
      </c>
      <c r="M50" s="51"/>
    </row>
    <row r="51" spans="1:13" ht="30">
      <c r="A51" s="31">
        <v>126</v>
      </c>
      <c r="B51" s="32" t="s">
        <v>273</v>
      </c>
      <c r="C51" s="32" t="s">
        <v>296</v>
      </c>
      <c r="D51" s="32" t="s">
        <v>321</v>
      </c>
      <c r="E51" s="34">
        <v>43646.552083333336</v>
      </c>
      <c r="F51" s="48">
        <v>43646.552083333336</v>
      </c>
      <c r="G51" s="34">
        <v>43651.666666666664</v>
      </c>
      <c r="H51" s="48">
        <v>43651.666666666664</v>
      </c>
      <c r="I51" s="37">
        <v>5</v>
      </c>
      <c r="J51" s="33">
        <v>2007</v>
      </c>
      <c r="K51" s="37">
        <v>0</v>
      </c>
      <c r="L51" s="33">
        <v>0</v>
      </c>
      <c r="M51" s="51"/>
    </row>
    <row r="52" spans="1:13" ht="30">
      <c r="A52" s="31">
        <v>126</v>
      </c>
      <c r="B52" s="32" t="s">
        <v>273</v>
      </c>
      <c r="C52" s="32" t="s">
        <v>296</v>
      </c>
      <c r="D52" s="32" t="s">
        <v>300</v>
      </c>
      <c r="E52" s="34">
        <v>43646.552083333336</v>
      </c>
      <c r="F52" s="48">
        <v>43646.552083333336</v>
      </c>
      <c r="G52" s="34">
        <v>43651.666666666664</v>
      </c>
      <c r="H52" s="48">
        <v>43651.666666666664</v>
      </c>
      <c r="I52" s="37">
        <v>5</v>
      </c>
      <c r="J52" s="33">
        <v>2007</v>
      </c>
      <c r="K52" s="37">
        <v>0</v>
      </c>
      <c r="L52" s="33">
        <v>0</v>
      </c>
      <c r="M52" s="51"/>
    </row>
    <row r="53" spans="1:13" ht="30">
      <c r="A53" s="31">
        <v>126</v>
      </c>
      <c r="B53" s="32" t="s">
        <v>273</v>
      </c>
      <c r="C53" s="32" t="s">
        <v>296</v>
      </c>
      <c r="D53" s="32" t="s">
        <v>322</v>
      </c>
      <c r="E53" s="34">
        <v>43646.552083333336</v>
      </c>
      <c r="F53" s="48">
        <v>43646.552083333336</v>
      </c>
      <c r="G53" s="34">
        <v>43651.666666666664</v>
      </c>
      <c r="H53" s="48">
        <v>43651.666666666664</v>
      </c>
      <c r="I53" s="37">
        <v>5</v>
      </c>
      <c r="J53" s="33">
        <v>2007</v>
      </c>
      <c r="K53" s="37">
        <v>0</v>
      </c>
      <c r="L53" s="33">
        <v>0</v>
      </c>
      <c r="M53" s="51"/>
    </row>
    <row r="54" spans="1:13" ht="30">
      <c r="A54" s="31">
        <v>127</v>
      </c>
      <c r="B54" s="32" t="s">
        <v>273</v>
      </c>
      <c r="C54" s="32" t="s">
        <v>296</v>
      </c>
      <c r="D54" s="32" t="s">
        <v>216</v>
      </c>
      <c r="E54" s="34">
        <v>43646.208333333336</v>
      </c>
      <c r="F54" s="48">
        <v>43646.208333333336</v>
      </c>
      <c r="G54" s="34">
        <v>43651.666666666664</v>
      </c>
      <c r="H54" s="48">
        <v>43651.666666666664</v>
      </c>
      <c r="I54" s="37">
        <v>5.5</v>
      </c>
      <c r="J54" s="33">
        <v>2209.5</v>
      </c>
      <c r="K54" s="37">
        <v>0</v>
      </c>
      <c r="L54" s="33">
        <v>0</v>
      </c>
      <c r="M54" s="51"/>
    </row>
    <row r="55" spans="1:13" ht="30">
      <c r="A55" s="31">
        <v>127</v>
      </c>
      <c r="B55" s="32" t="s">
        <v>273</v>
      </c>
      <c r="C55" s="32" t="s">
        <v>296</v>
      </c>
      <c r="D55" s="32" t="s">
        <v>323</v>
      </c>
      <c r="E55" s="34">
        <v>43646.208333333336</v>
      </c>
      <c r="F55" s="48">
        <v>43646.208333333336</v>
      </c>
      <c r="G55" s="34">
        <v>43651.666666666664</v>
      </c>
      <c r="H55" s="48">
        <v>43651.666666666664</v>
      </c>
      <c r="I55" s="37">
        <v>5.5</v>
      </c>
      <c r="J55" s="33">
        <v>2209.5</v>
      </c>
      <c r="K55" s="37">
        <v>0</v>
      </c>
      <c r="L55" s="33">
        <v>0</v>
      </c>
      <c r="M55" s="51"/>
    </row>
    <row r="56" spans="1:13" ht="45">
      <c r="A56" s="31">
        <v>128</v>
      </c>
      <c r="B56" s="32" t="s">
        <v>255</v>
      </c>
      <c r="C56" s="32" t="s">
        <v>297</v>
      </c>
      <c r="D56" s="32" t="s">
        <v>324</v>
      </c>
      <c r="E56" s="34">
        <v>43646.333333333336</v>
      </c>
      <c r="F56" s="48">
        <v>43646.333333333336</v>
      </c>
      <c r="G56" s="34">
        <v>43651.708333333336</v>
      </c>
      <c r="H56" s="48">
        <v>43651.708333333336</v>
      </c>
      <c r="I56" s="37">
        <v>5.5</v>
      </c>
      <c r="J56" s="33">
        <v>2209.5</v>
      </c>
      <c r="K56" s="37">
        <v>0</v>
      </c>
      <c r="L56" s="33">
        <v>0</v>
      </c>
      <c r="M56" s="51"/>
    </row>
    <row r="57" spans="1:13" ht="30">
      <c r="A57" s="31">
        <v>130</v>
      </c>
      <c r="B57" s="32" t="s">
        <v>273</v>
      </c>
      <c r="C57" s="32" t="s">
        <v>296</v>
      </c>
      <c r="D57" s="32" t="s">
        <v>198</v>
      </c>
      <c r="E57" s="34">
        <v>43646.208333333336</v>
      </c>
      <c r="F57" s="48">
        <v>43646.208333333336</v>
      </c>
      <c r="G57" s="34">
        <v>43651.666666666664</v>
      </c>
      <c r="H57" s="48">
        <v>43651.666666666664</v>
      </c>
      <c r="I57" s="37">
        <v>5.5</v>
      </c>
      <c r="J57" s="33">
        <v>2209.5</v>
      </c>
      <c r="K57" s="37">
        <v>0</v>
      </c>
      <c r="L57" s="33">
        <v>0</v>
      </c>
      <c r="M57" s="51"/>
    </row>
    <row r="58" spans="1:13" ht="45">
      <c r="A58" s="31">
        <v>144</v>
      </c>
      <c r="B58" s="32" t="s">
        <v>255</v>
      </c>
      <c r="C58" s="32" t="s">
        <v>298</v>
      </c>
      <c r="D58" s="32" t="s">
        <v>306</v>
      </c>
      <c r="E58" s="34">
        <v>43646.552083333336</v>
      </c>
      <c r="F58" s="48">
        <v>43646.552083333336</v>
      </c>
      <c r="G58" s="34">
        <v>43648.736111111109</v>
      </c>
      <c r="H58" s="48">
        <v>43648.736111111109</v>
      </c>
      <c r="I58" s="37">
        <v>2.5</v>
      </c>
      <c r="J58" s="33">
        <v>1472.5</v>
      </c>
      <c r="K58" s="37">
        <v>0.5</v>
      </c>
      <c r="L58" s="33">
        <v>294.5</v>
      </c>
      <c r="M58" s="51"/>
    </row>
    <row r="59" spans="1:13" ht="30">
      <c r="A59" s="31">
        <v>145</v>
      </c>
      <c r="B59" s="32" t="s">
        <v>255</v>
      </c>
      <c r="C59" s="32" t="s">
        <v>299</v>
      </c>
      <c r="D59" s="32" t="s">
        <v>325</v>
      </c>
      <c r="E59" s="34">
        <v>43646.552083333336</v>
      </c>
      <c r="F59" s="48">
        <v>43646.552083333336</v>
      </c>
      <c r="G59" s="34">
        <v>43651.736111111109</v>
      </c>
      <c r="H59" s="48">
        <v>43651.736111111109</v>
      </c>
      <c r="I59" s="37">
        <v>5.5</v>
      </c>
      <c r="J59" s="33">
        <v>3264.25</v>
      </c>
      <c r="K59" s="37">
        <v>0.5</v>
      </c>
      <c r="L59" s="33">
        <v>296.75</v>
      </c>
      <c r="M59" s="51"/>
    </row>
    <row r="60" spans="1:13" hidden="1">
      <c r="A60" s="88" t="s">
        <v>172</v>
      </c>
      <c r="B60" s="88"/>
      <c r="C60" s="88"/>
      <c r="D60" s="88"/>
      <c r="E60" s="88"/>
      <c r="F60" s="88"/>
      <c r="G60" s="88"/>
      <c r="H60" s="52">
        <f>SUM(I4:I59)</f>
        <v>202</v>
      </c>
      <c r="I60" s="35">
        <f>SUM(J4:J59)</f>
        <v>115784.87</v>
      </c>
    </row>
    <row r="62" spans="1:13" ht="21">
      <c r="C62" s="42" t="s">
        <v>327</v>
      </c>
      <c r="D62" s="43"/>
    </row>
    <row r="63" spans="1:13">
      <c r="C63" s="47" t="s">
        <v>359</v>
      </c>
      <c r="D63" s="45">
        <f>SUM(I4:I59)</f>
        <v>202</v>
      </c>
    </row>
    <row r="64" spans="1:13">
      <c r="C64" s="47" t="s">
        <v>360</v>
      </c>
      <c r="D64" s="45">
        <f>SUM(K4:K59)*2</f>
        <v>24</v>
      </c>
    </row>
    <row r="65" spans="3:6">
      <c r="C65" s="44" t="s">
        <v>3</v>
      </c>
      <c r="D65" s="46">
        <v>46</v>
      </c>
    </row>
    <row r="66" spans="3:6">
      <c r="C66" s="44" t="s">
        <v>4</v>
      </c>
      <c r="D66" s="46">
        <v>34</v>
      </c>
    </row>
    <row r="67" spans="3:6">
      <c r="C67" s="47" t="s">
        <v>9</v>
      </c>
      <c r="D67" s="50">
        <f>SUM(J4:J59)</f>
        <v>115784.87</v>
      </c>
    </row>
    <row r="68" spans="3:6">
      <c r="C68" s="47" t="s">
        <v>357</v>
      </c>
      <c r="D68" s="50">
        <f>SUM(L4:L59)</f>
        <v>9682.130000000001</v>
      </c>
    </row>
    <row r="69" spans="3:6">
      <c r="C69" s="47" t="s">
        <v>358</v>
      </c>
      <c r="D69" s="50">
        <f>SUM(D67:D68)</f>
        <v>125467</v>
      </c>
      <c r="F69" s="38"/>
    </row>
  </sheetData>
  <autoFilter ref="A3:M60">
    <filterColumn colId="3">
      <customFilters>
        <customFilter operator="notEqual" val=" "/>
      </customFilters>
    </filterColumn>
  </autoFilter>
  <mergeCells count="8">
    <mergeCell ref="K1:L2"/>
    <mergeCell ref="A2:D2"/>
    <mergeCell ref="E2:F2"/>
    <mergeCell ref="G2:H2"/>
    <mergeCell ref="A60:G60"/>
    <mergeCell ref="A1:D1"/>
    <mergeCell ref="E1:H1"/>
    <mergeCell ref="I1:J2"/>
  </mergeCells>
  <pageMargins left="0.511811024" right="0.511811024" top="0.78740157499999996" bottom="0.78740157499999996" header="0.31496062000000002" footer="0.31496062000000002"/>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JANEIRO</vt:lpstr>
      <vt:lpstr>FEVEREIRO</vt:lpstr>
      <vt:lpstr>MARÇO</vt:lpstr>
      <vt:lpstr>ABRIL</vt:lpstr>
      <vt:lpstr>MAIO</vt:lpstr>
      <vt:lpstr>JUNHO</vt:lpstr>
      <vt:lpstr>MAIO!Area_de_impressao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2019-12-05T17:28:13Z</cp:lastPrinted>
  <dcterms:created xsi:type="dcterms:W3CDTF">2010-04-20T21:02:47Z</dcterms:created>
  <dcterms:modified xsi:type="dcterms:W3CDTF">2019-12-05T18:43:01Z</dcterms:modified>
</cp:coreProperties>
</file>