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60" tabRatio="563" activeTab="8"/>
  </bookViews>
  <sheets>
    <sheet name="JANEIRO" sheetId="39" r:id="rId1"/>
    <sheet name="FEVEREIRO" sheetId="40" r:id="rId2"/>
    <sheet name="MARÇO" sheetId="41" r:id="rId3"/>
    <sheet name="ABRIL" sheetId="42" r:id="rId4"/>
    <sheet name="MAIO" sheetId="44" r:id="rId5"/>
    <sheet name="JUNHO" sheetId="43" r:id="rId6"/>
    <sheet name="JULHO" sheetId="45" r:id="rId7"/>
    <sheet name="AGOSTO" sheetId="46" r:id="rId8"/>
    <sheet name="SETEMBRO" sheetId="47" r:id="rId9"/>
  </sheets>
  <definedNames>
    <definedName name="_xlnm._FilterDatabase" localSheetId="3" hidden="1">ABRIL!$A$3:$M$26</definedName>
    <definedName name="_xlnm._FilterDatabase" localSheetId="7" hidden="1">AGOSTO!$A$3:$O$49</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_FilterDatabase" localSheetId="8" hidden="1">SETEMBRO!$A$3:$M$44</definedName>
    <definedName name="_xlnm.Print_Area" localSheetId="4">MAIO!$A$1:$L$63</definedName>
    <definedName name="_xlnm.Print_Area" localSheetId="8">SETEMBRO!$A$1:$M$58</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47" i="41"/>
  <c r="D46"/>
  <c r="D45"/>
  <c r="D42"/>
  <c r="D41"/>
  <c r="D35" i="42"/>
  <c r="D34"/>
  <c r="D36" s="1"/>
  <c r="D31"/>
  <c r="D30"/>
  <c r="D56" i="44"/>
  <c r="D55"/>
  <c r="D52"/>
  <c r="D51"/>
  <c r="D68" i="43"/>
  <c r="D67"/>
  <c r="D64"/>
  <c r="D63"/>
  <c r="D102" i="45"/>
  <c r="D101"/>
  <c r="D97"/>
  <c r="D98"/>
  <c r="D58" i="46"/>
  <c r="D57"/>
  <c r="D54"/>
  <c r="D53"/>
  <c r="D52" i="47"/>
  <c r="D47"/>
  <c r="D51"/>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
  <c r="I60" i="43"/>
  <c r="H60"/>
  <c r="D57" i="44" l="1"/>
  <c r="D69" i="43"/>
  <c r="D103" i="45"/>
  <c r="D59" i="46"/>
  <c r="D53" i="47"/>
  <c r="D48"/>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<sst xmlns="http://schemas.openxmlformats.org/spreadsheetml/2006/main" count="1986" uniqueCount="570">
  <si>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</si>
  <si>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</si>
  <si>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</si>
  <si>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</si>
  <si>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</si>
  <si>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</si>
  <si>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</si>
  <si>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</si>
  <si>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</si>
  <si>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</si>
  <si>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</si>
  <si>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</si>
  <si>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</si>
  <si>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</si>
  <si>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</si>
  <si>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</si>
  <si>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</si>
  <si>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</si>
  <si>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</si>
  <si>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</si>
  <si>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</si>
  <si>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</si>
  <si>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</si>
  <si>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</si>
  <si>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</si>
  <si>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</si>
  <si>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</si>
  <si>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</si>
  <si>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</si>
  <si>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</si>
  <si>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</si>
  <si>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</si>
  <si>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</si>
  <si>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</si>
  <si>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</si>
  <si>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</si>
  <si>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</si>
  <si>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</si>
  <si>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</si>
  <si>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</si>
  <si>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</si>
  <si>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</si>
  <si>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</si>
  <si>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</si>
  <si>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</si>
  <si>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</si>
  <si>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</si>
  <si>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</si>
  <si>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</si>
  <si>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</si>
  <si>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</si>
  <si>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</si>
  <si>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</si>
  <si>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</si>
  <si>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</si>
  <si>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</si>
  <si>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</si>
  <si>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</si>
  <si>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</si>
  <si>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</si>
  <si>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</si>
  <si>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</si>
  <si>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</si>
  <si>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</si>
  <si>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</si>
  <si>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</si>
  <si>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</si>
  <si>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</si>
  <si>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</si>
  <si>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</si>
  <si>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</si>
  <si>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</si>
  <si>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</si>
  <si>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</si>
  <si>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</si>
  <si>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</si>
  <si>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</si>
  <si>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</si>
  <si>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</si>
  <si>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</si>
  <si>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</si>
  <si>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</si>
  <si>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</si>
  <si>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</si>
  <si>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</si>
  <si>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</si>
  <si>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</si>
  <si>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</si>
  <si>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</si>
  <si>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</si>
  <si>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</si>
  <si>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</si>
  <si>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</si>
  <si>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</si>
  <si>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</si>
  <si>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</si>
  <si>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</si>
  <si>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</si>
  <si>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</si>
  <si>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</si>
  <si>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</si>
  <si>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</si>
  <si>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</si>
  <si>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</si>
  <si>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</si>
  <si>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</si>
  <si>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</si>
  <si>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</si>
  <si>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</si>
  <si>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</si>
  <si>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</si>
  <si>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</si>
  <si>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</si>
  <si>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</si>
  <si>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</si>
  <si>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</si>
  <si>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</si>
  <si>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</si>
  <si>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</si>
  <si>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</si>
  <si>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</si>
  <si>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</si>
  <si>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</si>
  <si>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</si>
  <si>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</si>
  <si>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</si>
  <si>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</si>
  <si>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</si>
  <si>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</si>
  <si>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</si>
  <si>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</si>
  <si>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</si>
  <si>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</si>
  <si>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</si>
  <si>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</si>
  <si>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</si>
  <si>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</si>
  <si>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</si>
  <si>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</si>
  <si>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</si>
  <si>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</si>
  <si>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</si>
  <si>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</si>
  <si>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</si>
  <si>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</si>
  <si>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</si>
  <si>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</si>
  <si>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</si>
  <si>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</si>
  <si>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</si>
  <si>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</si>
  <si>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</si>
  <si>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</si>
  <si>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</si>
  <si>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</si>
  <si>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</si>
  <si>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</si>
  <si>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</si>
  <si>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</si>
  <si>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</si>
  <si>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</si>
  <si>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</si>
  <si>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</si>
  <si>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</si>
  <si>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</si>
  <si>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</si>
  <si>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</si>
  <si>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</si>
  <si>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</si>
  <si>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</si>
  <si>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</si>
  <si>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</si>
  <si>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</si>
  <si>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</si>
  <si>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</si>
  <si>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</si>
  <si>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</si>
  <si>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</si>
  <si>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</si>
  <si>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</si>
  <si>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</si>
  <si>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</si>
  <si>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</si>
  <si>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</si>
  <si>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</si>
  <si>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</si>
  <si>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</si>
  <si>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</si>
  <si>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</si>
  <si>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</si>
  <si>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</si>
  <si>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</si>
  <si>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</si>
  <si>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</si>
  <si>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</si>
  <si>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</si>
  <si>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</si>
  <si>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</si>
  <si>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</si>
  <si>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</si>
  <si>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</si>
  <si>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</si>
  <si>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</si>
  <si>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</si>
  <si>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</si>
  <si>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</si>
  <si>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</si>
  <si>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</si>
  <si>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</si>
  <si>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</si>
  <si>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</si>
  <si>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</si>
  <si>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</si>
  <si>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</si>
  <si>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</si>
  <si>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</si>
  <si>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</si>
  <si>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</si>
  <si>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</si>
  <si>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</si>
  <si>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</si>
  <si>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</si>
  <si>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</si>
  <si>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</si>
  <si>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</si>
  <si>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</si>
  <si>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</si>
  <si>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</si>
  <si>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</si>
  <si>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</si>
  <si>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</si>
  <si>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</si>
  <si>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</si>
  <si>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</si>
  <si>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</si>
  <si>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</si>
  <si>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</si>
  <si>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</si>
  <si>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</si>
  <si>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</si>
  <si>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</si>
  <si>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</si>
  <si>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</si>
  <si>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</si>
  <si>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</si>
  <si>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</si>
  <si>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</si>
  <si>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</si>
  <si>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</si>
  <si>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</si>
  <si>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</si>
  <si>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</si>
  <si>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</si>
  <si>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</si>
  <si>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</si>
  <si>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</si>
  <si>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</si>
  <si>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</si>
  <si>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</si>
  <si>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</si>
  <si>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</si>
  <si>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</si>
  <si>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</si>
  <si>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</si>
  <si>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</si>
  <si>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</si>
  <si>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</si>
  <si>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</si>
  <si>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</si>
  <si>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</si>
  <si>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</si>
  <si>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</si>
  <si>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</si>
  <si>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</si>
  <si>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</si>
  <si>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</si>
  <si>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</si>
  <si>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</si>
  <si>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</si>
  <si>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</si>
  <si>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</si>
  <si>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</si>
  <si>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</si>
  <si>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</si>
  <si>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</si>
  <si>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</si>
  <si>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</si>
  <si>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</si>
  <si>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</si>
  <si>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</si>
  <si>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</si>
  <si>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</si>
  <si>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</si>
  <si>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</si>
  <si>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</si>
  <si>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</si>
  <si>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</si>
  <si>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</si>
  <si>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</si>
  <si>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</si>
  <si>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</si>
  <si>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</si>
  <si>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</si>
  <si>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</si>
  <si>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</si>
  <si>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</si>
  <si>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</si>
  <si>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</si>
  <si>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</si>
  <si>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</si>
  <si>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</si>
  <si>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</si>
  <si>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</si>
  <si>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</si>
  <si>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</si>
  <si>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</si>
  <si>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</si>
  <si>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</si>
  <si>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</si>
  <si>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</si>
  <si>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</si>
  <si>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</si>
  <si>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</si>
  <si>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</si>
  <si>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</si>
  <si>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</si>
  <si>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</si>
  <si>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</si>
  <si>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</si>
  <si>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</si>
  <si>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</si>
  <si>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</si>
  <si>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</si>
  <si>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</si>
  <si>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</si>
  <si>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</si>
  <si>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</si>
  <si>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</si>
  <si>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</si>
  <si>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</si>
  <si>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</si>
  <si>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</si>
  <si>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</si>
  <si>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</si>
  <si>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</si>
  <si>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</si>
  <si>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</si>
  <si>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</si>
  <si>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</si>
  <si>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</si>
  <si>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</si>
  <si>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</si>
  <si>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</si>
  <si>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</si>
  <si>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</si>
  <si>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</si>
  <si>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</si>
  <si>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</si>
  <si>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</si>
  <si>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</si>
  <si>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</si>
  <si>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</si>
  <si>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</si>
  <si>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</si>
  <si>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</si>
  <si>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</si>
  <si>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</si>
  <si>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</si>
  <si>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</si>
  <si>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</si>
  <si>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</si>
  <si>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</si>
  <si>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</si>
  <si>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</si>
  <si>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</si>
  <si>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</si>
  <si>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</si>
  <si>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</si>
  <si>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</si>
  <si>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</si>
  <si>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</si>
  <si>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</si>
  <si>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</si>
  <si>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</si>
  <si>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</si>
  <si>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</si>
  <si>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</si>
  <si>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</si>
  <si>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</si>
  <si>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</si>
  <si>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</si>
  <si>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</si>
  <si>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</si>
  <si>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</si>
  <si>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</si>
  <si>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</si>
  <si>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</si>
  <si>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</si>
  <si>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</si>
  <si>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</si>
  <si>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</si>
  <si>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</si>
  <si>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</si>
  <si>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</si>
  <si>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</si>
  <si>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</si>
  <si>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</si>
  <si>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</si>
  <si>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</si>
  <si>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</si>
  <si>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</si>
  <si>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</si>
  <si>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</si>
  <si>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</si>
  <si>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</si>
  <si>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</si>
  <si>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</si>
  <si>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</si>
  <si>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</si>
  <si>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</si>
  <si>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</si>
  <si>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</si>
  <si>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</si>
  <si>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</si>
  <si>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</si>
  <si>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</si>
  <si>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</si>
  <si>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</si>
  <si>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</si>
  <si>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</si>
  <si>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</si>
  <si>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</si>
  <si>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</si>
  <si>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</si>
  <si>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</si>
  <si>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</si>
  <si>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</si>
  <si>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</si>
  <si>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</si>
  <si>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</si>
  <si>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</si>
  <si>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</si>
  <si>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</si>
  <si>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</si>
  <si>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</si>
  <si>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</si>
  <si>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</si>
  <si>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</si>
  <si>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João Pessoa/PB</t>
  </si>
  <si>
    <t>Timbó/SC</t>
  </si>
  <si>
    <t>Manaus/AM</t>
  </si>
  <si>
    <t>Maceio/AL</t>
  </si>
  <si>
    <t>Recife/PE</t>
  </si>
  <si>
    <t>Garopaba/SC</t>
  </si>
  <si>
    <t>Jaragua do Sul/SC</t>
  </si>
  <si>
    <t>Fortaleza/CE</t>
  </si>
  <si>
    <t>Tijucas/SC</t>
  </si>
  <si>
    <t>Mafra/SC</t>
  </si>
  <si>
    <t>Participação do servidor na elaboração de documento intitulado Procedimentos de Auditoria de Limpeza Urbana e Destinação Final de Resíduos Sólidos a ser realizada dos dias 07 a 09 de agosto em João Pessoa PA.</t>
  </si>
  <si>
    <t>Execução de Auditoria junto à Superintendência do Porto de Itajai conforme Proposta DEC nº 01 aprovada pelo Diretor Geral de Controle Externo e pelo Conselheiro Presidente.</t>
  </si>
  <si>
    <t>Execução de Auditoria junto ao Consórcio Intermunicipal  do Médio Vale do Itajaí - CIMVI conforme Proposta DEc nº 03 aprovada pelo Diretor Geral de Controle Externo e pelo Conselheiro Presidente.</t>
  </si>
  <si>
    <t>Participação no X Encontro Nacional dos Técnicos de Educação Profissional das Escolas de Contas, que acontecerá em São Paulo, nos dias 26 a 28 de agosto próximo. O evento abordará o que a sociedade brasileira espera dos tribunais de contas do Brasil e o papel das escolas de gestão de contas.</t>
  </si>
  <si>
    <t>Solenidade de 50 Anos da Asssociação dos Municípios do Médio Vale do Itajaí/SC. _x000D_
* Conduzir o Conselheiro Wilson Rogério Wan-Dall</t>
  </si>
  <si>
    <t xml:space="preserve">Participação da Conselheira Substituta Sabrna Nunes Iocken no COLÓQUIO sobre Governança e Sustentabilidade no Auditório Prof. Dr. Orlando Ferreira de Melo na UNIVALI Campus de Itajaí/SC_x000D_
</t>
  </si>
  <si>
    <t xml:space="preserve">Participação no "I Encontro Técnico sobre Gestão Atuarial de RPPS", que acontecerá em Porto Alegre, nos dias 13 e 14 de agosto próximo.  _x000D_
O evento abordará uma série de alterações na avaliação atuarial dos regimes próprios da previdência social trazidas pela Portaria do Ministério da Fazenda nº 464/2018._x000D_
</t>
  </si>
  <si>
    <t xml:space="preserve">Participação no "III SIMPÓSIO NACIONAL DE OUVIDORIAS - OUVIDORIA CONTEMPORÂNEA: GOVERNANÇA, CIDADANIA E INOVAÇÃO", que acontecerá em Manaus, nos dias 22 e 23 de agosto próximo.  _x000D_
A participação de técnicos da Ouvidoria propiciará valorosa oportunidade de debate e compartilhamento de informações com as demais ouvidorias de contas a respeito de suas rotinas e, sobretudo, da participação nas Oficinas Técnicas simultâneas que serão ofertadas._x000D_
</t>
  </si>
  <si>
    <t>Participação no "14º Congresso de Inovação no Poder Judiciário e Controle - CONIP 2019", que será realizado em Brasília, nos dias 28 e 29 de agosto de 2019.  O evento tem como tema "a união de gestores públicos em prol da melhoria do serviço público ao cidadão digital".</t>
  </si>
  <si>
    <t>Participação no "XI Congresso Brasileiro de Regulação", que acontecerá em Maceió, nos dias 14 a 16 de agosto próximo. O evento é voltado à regulação de serviços públicos, inclusive em concessões e parceria público-privadas.</t>
  </si>
  <si>
    <t>Reunião do BID</t>
  </si>
  <si>
    <t>Participação no evento organizado pelo BID - Banco Interamericano de Desenvolvimento, que acontecerá em Vitória, nos dias 15 e 16 de agosto próximo. O evento visa a capacitação de auditores de órgãos de controle que realizam auditorias financeiras de Programas/Projetos cofinanciados por recursos oriundos daquela instituição.</t>
  </si>
  <si>
    <t>Participar de visita técnica da integrante da Comissão de Garantia da Qualidade do MMD-TC ao TCE-PE solicitado pela ATRICON.</t>
  </si>
  <si>
    <t>Participação no projeto educação que faz a diferença em parceria com o IRB - fase de campo</t>
  </si>
  <si>
    <t>participação no projeto educação que faz a diferença em parceria com o IRB - fase de campo</t>
  </si>
  <si>
    <t xml:space="preserve">Participação no 5º Encontro Técnico do Fundo Nacional e Fundos Estaduais de Assistência Social, que acontecerá em Fortaleza, nos dias 28 a 30 de agosto próximo. A indicação do referido servidor vai na linha de capacitar a Divisão que trata de políticas públicas dentro da DGE, recentemente criada e que possui desafios enormes pela frente._x000D_
</t>
  </si>
  <si>
    <t xml:space="preserve">Participação no 14º Congresso de Inovação no Poder Judiciário e Controle - Conip 2019, que acontecerá em Brasília, nos dias 28 e 29 de agosto próximo, bem como a visita ao TCU para conhecer o sistema eletrônico e-TCE, que trata das tomadas de contas especiais. O evento  trata da união de gestores públicos em prol da melhoria do serviço público ao cidadão digital. Em relação à visita ao TCU, pretende-se entender de que forma a Corte de Contas Federal desenvolve eletronicamente suas funções nos processos de Tomada de Contas Especial, o que pode levar ao desenvolvimento ou busca de sistemas semelhantes que auxiliem nosso TCE neste quesito._x000D_
</t>
  </si>
  <si>
    <t>Participar do X Encontro Nacional dos Técnicos de Educação Profissional das Escolas de Contas - X  EDUCONTAS e representar o TCE/SC na 3ª Reunião da Diretoria da ATRICON</t>
  </si>
  <si>
    <t>Participar da 3ª Reunião do Colégio Nacional de Presidentes dos Tribunais de Contas conforme convocação por meio do oficio circular CNPTC n. 16-2019</t>
  </si>
  <si>
    <t>Participar do 14º Congresso de Inovação no Poder Judiciário e Controle</t>
  </si>
  <si>
    <t>Auditoria in loco na Prefeitura e Câmara de Tijucas</t>
  </si>
  <si>
    <t>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t>
  </si>
  <si>
    <t xml:space="preserve">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tomadas._x000D_
</t>
  </si>
  <si>
    <t>Auditoria RPPS Mafra conforme informação da Divisão 10 COCG II tratando de alteração na Programação Anual de Fiscalização 2018/2019 inicialmente designada para São Francisco do Sul e alterada para Mafra conforme autorização DGCE de 30/07/19 e autorização da Presidencia desta Casa de 31/07/19.</t>
  </si>
  <si>
    <t>Davi Solonca</t>
  </si>
  <si>
    <t>Moacir Bandeira Ribeiro</t>
  </si>
  <si>
    <t>Gilmara Tenfen Warmling</t>
  </si>
  <si>
    <t>André Luiz Caneparo Machado</t>
  </si>
  <si>
    <t>Cristine Wagner Noldin</t>
  </si>
  <si>
    <t>Daison Fabricio Zilli dos Santos</t>
  </si>
  <si>
    <t>Joao Sergio Santana</t>
  </si>
  <si>
    <t>Jose Rui de Souza</t>
  </si>
  <si>
    <t>Rogerio Loch</t>
  </si>
  <si>
    <t>Osvaldo Faria de Oliveira</t>
  </si>
  <si>
    <t>Nelson Costa Junior</t>
  </si>
  <si>
    <t>Alcionei Vargas de Aguiar</t>
  </si>
  <si>
    <t>Sidney Antonio Tavares Junior</t>
  </si>
  <si>
    <t>Marcia Christina Martins da Silva de Magalhães</t>
  </si>
  <si>
    <t>Alicildo dos Passos</t>
  </si>
  <si>
    <t>Sonia Endler de Oliveira</t>
  </si>
  <si>
    <t>Moises de Oliveira Barbosa</t>
  </si>
  <si>
    <t>Maicon Santos Trierveiler</t>
  </si>
  <si>
    <t>RESUMO JULHO</t>
  </si>
  <si>
    <t>RESUMO AGOSTO</t>
  </si>
  <si>
    <t>RESUMO SETEMBRO</t>
  </si>
  <si>
    <t>Cuiabá/MT</t>
  </si>
  <si>
    <t>Porto Velho/RO</t>
  </si>
  <si>
    <t>Rondônia/RO</t>
  </si>
  <si>
    <t>Urussanga/SC</t>
  </si>
  <si>
    <t>Auditoria para verificar in loco a real situação dos controles sobre as receitas das taxas de alvarás sanitários conforme C.I. DGE/CRPU nº 001/2019 (anexa)</t>
  </si>
  <si>
    <t>Participação no evento SEMINÁRIO MUNICIPAL DE AGENTES PÚBLICOS E POLÍTICOS - SEMAPP, organizado com fundamento no "Qualifica Mandato de Excelência, que acontecerá na Acamosc (Associação das Câmaras Municipais do Oeste de Santa Catarina), em Chapecó, no dia 9 de setembro próximo (Em anexo ofício nº 07/02/2019 remetido ao Presidente do TCE/SC pela Acamosc).</t>
  </si>
  <si>
    <t>Participação no encontro Nacional de Corregedorias e Ouvidorias dos Tribunais de Contas, que acontecerá em Cuiabá, nos dias 2 a 4 de outubro próximo. A participação dos técnicos propiciará valorosa oportunidade de debate e compartilhamento de informações com as demais ouvidorias de contas.</t>
  </si>
  <si>
    <t>Participação no Encontro Nacional de Corregedorias e Ouvidorias dos Tribunais de Contas, que acontecerá em Cuiabá, nos dias 2 a 4 de outubro próximo. O encontro reunirá membros e técnicos dos Tribunais de Contas com o objetivo de compartilhar conhecimentos consolidados na busca do aprimoramento e fortalecimento das Corregedorias e Ouvidorias dos Tribunais de Contas e com resultados efetivos nas instituições.</t>
  </si>
  <si>
    <t xml:space="preserve">Participação no IX Encontro Técnico de Gestão de Pessoas dos Tribunais de Contas do Brasil, que acontecerá em Curitiba, nos dias 5 e 6 de setembro próximo. No evento serão discutidos temas que permeiam a inovação e seu impacto, além do compartilhamento das melhores práticas de gestão de pessoas nos tribunais._x000D_
</t>
  </si>
  <si>
    <t>Participar da Comissão de Estudos sobre Lei Geral de Proteção de Dados Pessoais – Lei 13.709/18</t>
  </si>
  <si>
    <t>Participação no Seminário Nacional para Gestão Pública - SECOP, que acontecerá em Brasília - DF, nos dias 25 a 27 de setembro próximo._x000D_
Segundo consta no Memo GAP/AGET 15/2019, além da participação no Seminário os sevidores também realizarão visita técnica ao TCU e à CGU objetivando conhecer o processo e contratação e controle dos serviços prestados por mão de obra terceirizada para o desenvolvimento de sistemas.</t>
  </si>
  <si>
    <t>Visita ao TCU para identificação do melhor modelo de contratação, de terceirização de mão de obra, voltada para o desenvolvimento e manutenção de sistemas dentro do TCE/SC.</t>
  </si>
  <si>
    <t>XXIV Forum Ibero Americano de Sistemas de Garantia e Financiamento para Micro Empresas em Foz do Iguaçú - PR.</t>
  </si>
  <si>
    <t>Execução do 2º monitoramento do sistema prisional em atendimento à decisão 706/2018</t>
  </si>
  <si>
    <t>Secretaria de Estado da Infraestrutura: auditoria a ser realizada nas obras de pavimentação terraplanagem drenagem sinalização e segurança da Rodovia SC 390 em Lages. Auditoria piloto para o Laboratório de Obras.</t>
  </si>
  <si>
    <t>Secretaria de Estado da Infraestrutura: auditoria a ser realizada nas obras de pavimentação terraplanagem drenagem sinalização e segurança da Rodovia SC 390 em Lages. Auditoria para o Laboratório de Obras</t>
  </si>
  <si>
    <t>Participar do XII Congresso Internacional de Direito e Economia – (Rio de Janeiro de 09 e 10/09) e atender convocação da ATRICON para integra a Comissão de Garantias do MMD-TC – (Manaus de 11 a 13/09)</t>
  </si>
  <si>
    <t>Visita técnica. Programa de jurisprudência. Epapyrus.</t>
  </si>
  <si>
    <t>Pairticipação no "XII Congresso Internacional de Direito e Economia", que acontecerá no Rio de Janeiro, nos dias 9 e 10 de setembro próximo.  _x000D_
O evento será composto por palestrantes estrangeiros e brasileiros que apresentarão o panorama mais atual sobre economia, tecnologia e outras ciências que poderão redefinir o Direito no Brasil e no mundo.</t>
  </si>
  <si>
    <t xml:space="preserve">A Presidência deste Tribunal está formalizando Termo de Cooperação Técnica entre o TCE/RO e o TCE/SC com o objetivo de viabilizar a cessão do programa de jurisprudência elaborado por aquele Tribunal, denominado ePapyrus._x000D_
Com a finalidade de obter as informações necessárias para a implementação em nosso Tribunal, solicito a liberação do servidor Leonardo Manzoni para que em companhia do servidor George Pitsica, coordenador de Jurisprudência desta casa, efetuarem visita técnica naquele Tribunal. _x000D_
Em contato entre os setores de TI e de Jurisprudência de ambos Tribunais, surgiu a oportunidade de viabilizar a visita nas datas de 11 a 13 de setembro do corrente ano._x000D_
</t>
  </si>
  <si>
    <t>Execução da proposta de Auditoria nº 06/2019 junto ao Consórcio Intermunicipal de Resíduos Sólidos Urbanos da Região Sul - CISURES (sede em Urussanga) conformeaprovação do Conselheiro Presidente e do Diretor Geral de Controle Externo.</t>
  </si>
  <si>
    <t>Participação no XXVIII Congresso Brasileiro de Biblioteconomia, Documentação e Ciência da Informação, cujo tema será "Desigualdade e Democracia: Qual o papel das bibliotecas?", a ser realizado em Vitória (ES) com objetivo de instigar ainda mais os participantes, agregando novos questionamentos que impulsionem os bibliotecários e outros profissionais que atuam nas diferentes tipologias de bibliotecas e espaços que promovam a leitura, o acesso à informação e à cultura, saírem da área de conforto e agirem de forma mais proativa nestas importantes questões.</t>
  </si>
  <si>
    <t xml:space="preserve">Participação no Encontro Nacional de Auditoria de Obras Públicas - Enaop 2019, que acontecerá em Vitória, nos dias 11 a 13 de setembro próximo. O ENAOP se trata do único evento específico para engenheiros dos tribunais de contas. É a oportunidade para troca de informações sobre as atividades relativas a obras e serviços de engenharias com colegas das demais cortes de contas._x000D_
</t>
  </si>
  <si>
    <t>Marcelo da Silva Mafra</t>
  </si>
  <si>
    <t>Paulo Soto de Miranda</t>
  </si>
  <si>
    <t>Luiz Augusto Luz Faísca</t>
  </si>
  <si>
    <t>Paulo Cesar Salum</t>
  </si>
  <si>
    <t>Simone Cunha de Farias</t>
  </si>
  <si>
    <t>Walkiria Machado Rodrigues Maciel</t>
  </si>
  <si>
    <t>Silvana Raimundo Salum</t>
  </si>
  <si>
    <t>Giane Vanessa Fiorini</t>
  </si>
  <si>
    <t>Cristiane de Souza Reginatto</t>
  </si>
  <si>
    <t>Martha Godinho Marques</t>
  </si>
  <si>
    <t>Maria de Lourdes Silveira Sordi</t>
  </si>
  <si>
    <t>Paulo Douglas Tefili Filho</t>
  </si>
  <si>
    <t>Gabriel Vicente Ferreira de Carvalho</t>
  </si>
  <si>
    <t>Silvia Maria Berte Volpato</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</si>
  <si>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</si>
  <si>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</si>
  <si>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</si>
  <si>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</si>
  <si>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</si>
  <si>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</si>
  <si>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</si>
  <si>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</si>
  <si>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</si>
  <si>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</si>
  <si>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</si>
  <si>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</si>
  <si>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</si>
  <si>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</si>
  <si>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</si>
  <si>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Quanidade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</si>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</sst>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0" fillId="0" borderId="0" xfId="0"/>
    <xf numFmtId="0" fontId="0" fillId="0" borderId="0" xfId="0"/>
    <xf numFmtId="0" fontId="4" fillId="3" borderId="11" xfId="0" applyFont="1" applyFill="1" applyBorder="1" applyAlignment="1">
      <alignment wrapText="1"/>
    </xf>
    <xf numFmtId="44" fontId="4" fillId="3" borderId="11" xfId="2" applyFont="1" applyFill="1" applyBorder="1" applyAlignment="1">
      <alignment wrapText="1"/>
    </xf>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11" borderId="1" xfId="0" applyNumberFormat="1" applyFont="1" applyFill="1" applyBorder="1" applyAlignment="1">
      <alignment horizontal="center" vertical="center" wrapText="1"/>
    </xf>
    <xf numFmtId="169" fontId="4" fillId="3" borderId="1" xfId="1" applyNumberFormat="1" applyFont="1" applyFill="1" applyBorder="1"/>
    <xf numFmtId="0" fontId="0" fillId="0" borderId="0" xfId="0"/>
    <xf numFmtId="44" fontId="0" fillId="0" borderId="0" xfId="0" applyNumberFormat="1"/>
    <xf numFmtId="44" fontId="4" fillId="3" borderId="1" xfId="2" applyFont="1" applyFill="1" applyBorder="1" applyAlignment="1"/>
    <xf numFmtId="44" fontId="4" fillId="3" borderId="1" xfId="2" applyFont="1" applyFill="1" applyBorder="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74840</xdr:colOff>
      <xdr:row>59</xdr:row>
      <xdr:rowOff>93890</xdr:rowOff>
    </xdr:from>
    <xdr:to>
      <xdr:col>12</xdr:col>
      <xdr:colOff>142875</xdr:colOff>
      <xdr:row>64</xdr:row>
      <xdr:rowOff>22451</xdr:rowOff>
    </xdr:to>
    <xdr:sp macro="" textlink="">
      <xdr:nvSpPr>
        <xdr:cNvPr id="2" name="CaixaDeTexto 1"/>
        <xdr:cNvSpPr txBox="1"/>
      </xdr:nvSpPr>
      <xdr:spPr>
        <a:xfrm>
          <a:off x="74840" y="45956765"/>
          <a:ext cx="1343478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59531</xdr:rowOff>
    </xdr:from>
    <xdr:to>
      <xdr:col>12</xdr:col>
      <xdr:colOff>285750</xdr:colOff>
      <xdr:row>57</xdr:row>
      <xdr:rowOff>178592</xdr:rowOff>
    </xdr:to>
    <xdr:sp macro="" textlink="">
      <xdr:nvSpPr>
        <xdr:cNvPr id="2" name="CaixaDeTexto 1"/>
        <xdr:cNvSpPr txBox="1"/>
      </xdr:nvSpPr>
      <xdr:spPr>
        <a:xfrm>
          <a:off x="0" y="51700906"/>
          <a:ext cx="1385887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68" t="s">
        <v>10</v>
      </c>
      <c r="B1" s="68"/>
      <c r="C1" s="68"/>
      <c r="D1" s="68"/>
      <c r="E1" s="68"/>
    </row>
    <row r="2" spans="1:5">
      <c r="A2" s="10" t="s">
        <v>30</v>
      </c>
      <c r="B2" s="11" t="s">
        <v>20</v>
      </c>
      <c r="C2" s="12" t="s">
        <v>12</v>
      </c>
      <c r="D2" s="13" t="s">
        <v>0</v>
      </c>
      <c r="E2" s="14">
        <f>D9+D4</f>
        <v>1640</v>
      </c>
    </row>
    <row r="3" spans="1:5">
      <c r="A3" s="69" t="s">
        <v>22</v>
      </c>
      <c r="B3" s="70"/>
      <c r="C3" s="71" t="s">
        <v>23</v>
      </c>
      <c r="D3" s="72"/>
      <c r="E3" s="72"/>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73" t="s">
        <v>32</v>
      </c>
      <c r="C7" s="73"/>
      <c r="D7" s="73"/>
      <c r="E7" s="73"/>
    </row>
    <row r="8" spans="1:5">
      <c r="A8" s="69" t="s">
        <v>29</v>
      </c>
      <c r="B8" s="70"/>
      <c r="C8" s="71" t="s">
        <v>25</v>
      </c>
      <c r="D8" s="72"/>
      <c r="E8" s="72"/>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73" t="s">
        <v>33</v>
      </c>
      <c r="C12" s="73"/>
      <c r="D12" s="73"/>
      <c r="E12" s="73"/>
    </row>
    <row r="13" spans="1:5">
      <c r="A13" s="10" t="s">
        <v>34</v>
      </c>
      <c r="B13" s="11" t="s">
        <v>27</v>
      </c>
      <c r="C13" s="12" t="s">
        <v>21</v>
      </c>
      <c r="D13" s="13" t="s">
        <v>0</v>
      </c>
      <c r="E13" s="14">
        <f>D15</f>
        <v>3318</v>
      </c>
    </row>
    <row r="14" spans="1:5">
      <c r="A14" s="69" t="s">
        <v>24</v>
      </c>
      <c r="B14" s="70"/>
      <c r="C14" s="71" t="s">
        <v>35</v>
      </c>
      <c r="D14" s="72"/>
      <c r="E14" s="72"/>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73" t="s">
        <v>37</v>
      </c>
      <c r="C18" s="73"/>
      <c r="D18" s="73"/>
      <c r="E18" s="73"/>
    </row>
    <row r="19" spans="1:5" ht="15" customHeight="1">
      <c r="A19" s="75" t="s">
        <v>1</v>
      </c>
      <c r="B19" s="76"/>
      <c r="C19" s="74" t="s">
        <v>2</v>
      </c>
      <c r="D19" s="74"/>
      <c r="E19" s="5">
        <v>5.5</v>
      </c>
    </row>
    <row r="20" spans="1:5" ht="15" customHeight="1">
      <c r="A20" s="77"/>
      <c r="B20" s="78"/>
      <c r="C20" s="74" t="s">
        <v>3</v>
      </c>
      <c r="D20" s="74"/>
      <c r="E20" s="6">
        <v>3</v>
      </c>
    </row>
    <row r="21" spans="1:5" s="2" customFormat="1" ht="15" customHeight="1">
      <c r="A21" s="77"/>
      <c r="B21" s="78"/>
      <c r="C21" s="74" t="s">
        <v>4</v>
      </c>
      <c r="D21" s="74"/>
      <c r="E21" s="6">
        <v>2</v>
      </c>
    </row>
    <row r="22" spans="1:5" s="2" customFormat="1" ht="15" customHeight="1">
      <c r="A22" s="79"/>
      <c r="B22" s="80"/>
      <c r="C22" s="81" t="s">
        <v>9</v>
      </c>
      <c r="D22" s="74"/>
      <c r="E22" s="7">
        <f>SUM(E24:E26)</f>
        <v>4958</v>
      </c>
    </row>
    <row r="23" spans="1:5" s="2" customFormat="1">
      <c r="A23" s="85" t="s">
        <v>5</v>
      </c>
      <c r="B23" s="86"/>
      <c r="C23" s="24" t="s">
        <v>6</v>
      </c>
      <c r="D23" s="24" t="s">
        <v>7</v>
      </c>
      <c r="E23" s="8" t="s">
        <v>8</v>
      </c>
    </row>
    <row r="24" spans="1:5" s="2" customFormat="1">
      <c r="A24" s="87" t="s">
        <v>22</v>
      </c>
      <c r="B24" s="88"/>
      <c r="C24" s="3" t="s">
        <v>26</v>
      </c>
      <c r="D24" s="4">
        <v>1</v>
      </c>
      <c r="E24" s="9">
        <v>948</v>
      </c>
    </row>
    <row r="25" spans="1:5" s="2" customFormat="1">
      <c r="A25" s="87" t="s">
        <v>29</v>
      </c>
      <c r="B25" s="88"/>
      <c r="C25" s="3" t="s">
        <v>25</v>
      </c>
      <c r="D25" s="4">
        <v>1</v>
      </c>
      <c r="E25" s="9">
        <v>692</v>
      </c>
    </row>
    <row r="26" spans="1:5" s="2" customFormat="1">
      <c r="A26" s="87" t="s">
        <v>24</v>
      </c>
      <c r="B26" s="88"/>
      <c r="C26" s="3" t="s">
        <v>35</v>
      </c>
      <c r="D26" s="4">
        <v>3.5</v>
      </c>
      <c r="E26" s="9">
        <v>3318</v>
      </c>
    </row>
    <row r="27" spans="1:5" s="2" customFormat="1">
      <c r="A27" s="82" t="s">
        <v>11</v>
      </c>
      <c r="B27" s="83"/>
      <c r="C27" s="83"/>
      <c r="D27" s="15">
        <f>SUM(D24:D26)</f>
        <v>5.5</v>
      </c>
      <c r="E27" s="23">
        <f>SUM(E24:E26)</f>
        <v>4958</v>
      </c>
    </row>
    <row r="28" spans="1:5" s="2" customFormat="1" ht="15" customHeight="1">
      <c r="A28" s="84" t="s">
        <v>161</v>
      </c>
      <c r="B28" s="84"/>
      <c r="C28" s="84"/>
      <c r="D28" s="84"/>
      <c r="E28" s="84"/>
    </row>
    <row r="29" spans="1:5">
      <c r="D29" s="16"/>
      <c r="E29" s="22"/>
    </row>
    <row r="30" spans="1: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68" t="s">
        <v>10</v>
      </c>
      <c r="B1" s="68"/>
      <c r="C1" s="68"/>
      <c r="D1" s="68"/>
      <c r="E1" s="68"/>
    </row>
    <row r="2" spans="1:5">
      <c r="A2" s="10" t="s">
        <v>38</v>
      </c>
      <c r="B2" s="11" t="s">
        <v>39</v>
      </c>
      <c r="C2" s="12" t="s">
        <v>40</v>
      </c>
      <c r="D2" s="13" t="s">
        <v>0</v>
      </c>
      <c r="E2" s="14">
        <f>D19+D4+D9+D14</f>
        <v>4152</v>
      </c>
    </row>
    <row r="3" spans="1:5">
      <c r="A3" s="69" t="s">
        <v>41</v>
      </c>
      <c r="B3" s="70"/>
      <c r="C3" s="71" t="s">
        <v>42</v>
      </c>
      <c r="D3" s="72"/>
      <c r="E3" s="72"/>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73" t="s">
        <v>45</v>
      </c>
      <c r="C7" s="73"/>
      <c r="D7" s="73"/>
      <c r="E7" s="73"/>
    </row>
    <row r="8" spans="1:5">
      <c r="A8" s="69" t="s">
        <v>46</v>
      </c>
      <c r="B8" s="70"/>
      <c r="C8" s="71" t="s">
        <v>47</v>
      </c>
      <c r="D8" s="72"/>
      <c r="E8" s="72"/>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73" t="s">
        <v>45</v>
      </c>
      <c r="C12" s="73"/>
      <c r="D12" s="73"/>
      <c r="E12" s="73"/>
    </row>
    <row r="13" spans="1:5">
      <c r="A13" s="69" t="s">
        <v>48</v>
      </c>
      <c r="B13" s="70"/>
      <c r="C13" s="71" t="s">
        <v>49</v>
      </c>
      <c r="D13" s="72"/>
      <c r="E13" s="72"/>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73" t="s">
        <v>45</v>
      </c>
      <c r="C17" s="73"/>
      <c r="D17" s="73"/>
      <c r="E17" s="73"/>
    </row>
    <row r="18" spans="1:5">
      <c r="A18" s="69" t="s">
        <v>50</v>
      </c>
      <c r="B18" s="70"/>
      <c r="C18" s="71" t="s">
        <v>51</v>
      </c>
      <c r="D18" s="72"/>
      <c r="E18" s="72"/>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73" t="s">
        <v>45</v>
      </c>
      <c r="C22" s="73"/>
      <c r="D22" s="73"/>
      <c r="E22" s="73"/>
    </row>
    <row r="23" spans="1:5">
      <c r="A23" s="10" t="s">
        <v>52</v>
      </c>
      <c r="B23" s="11" t="s">
        <v>53</v>
      </c>
      <c r="C23" s="12" t="s">
        <v>21</v>
      </c>
      <c r="D23" s="13" t="s">
        <v>0</v>
      </c>
      <c r="E23" s="14">
        <f>D25</f>
        <v>2844</v>
      </c>
    </row>
    <row r="24" spans="1:5">
      <c r="A24" s="69" t="s">
        <v>54</v>
      </c>
      <c r="B24" s="70"/>
      <c r="C24" s="71" t="s">
        <v>55</v>
      </c>
      <c r="D24" s="72"/>
      <c r="E24" s="72"/>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73" t="s">
        <v>58</v>
      </c>
      <c r="C28" s="73"/>
      <c r="D28" s="73"/>
      <c r="E28" s="73"/>
    </row>
    <row r="29" spans="1:5">
      <c r="A29" s="10" t="s">
        <v>59</v>
      </c>
      <c r="B29" s="11" t="s">
        <v>60</v>
      </c>
      <c r="C29" s="12" t="s">
        <v>21</v>
      </c>
      <c r="D29" s="13" t="s">
        <v>0</v>
      </c>
      <c r="E29" s="14">
        <f>D31</f>
        <v>17401.72</v>
      </c>
    </row>
    <row r="30" spans="1:5">
      <c r="A30" s="69" t="s">
        <v>61</v>
      </c>
      <c r="B30" s="70"/>
      <c r="C30" s="71" t="s">
        <v>23</v>
      </c>
      <c r="D30" s="72"/>
      <c r="E30" s="72"/>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73" t="s">
        <v>63</v>
      </c>
      <c r="C34" s="73"/>
      <c r="D34" s="73"/>
      <c r="E34" s="73"/>
    </row>
    <row r="35" spans="1:5">
      <c r="A35" s="10" t="s">
        <v>52</v>
      </c>
      <c r="B35" s="11" t="s">
        <v>65</v>
      </c>
      <c r="C35" s="12" t="s">
        <v>21</v>
      </c>
      <c r="D35" s="13" t="s">
        <v>0</v>
      </c>
      <c r="E35" s="14">
        <f>D37</f>
        <v>1422</v>
      </c>
    </row>
    <row r="36" spans="1:5">
      <c r="A36" s="69" t="s">
        <v>22</v>
      </c>
      <c r="B36" s="70"/>
      <c r="C36" s="71" t="s">
        <v>64</v>
      </c>
      <c r="D36" s="72"/>
      <c r="E36" s="72"/>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73" t="s">
        <v>45</v>
      </c>
      <c r="C40" s="73"/>
      <c r="D40" s="73"/>
      <c r="E40" s="73"/>
    </row>
    <row r="41" spans="1:5">
      <c r="A41" s="10" t="s">
        <v>67</v>
      </c>
      <c r="B41" s="11" t="s">
        <v>53</v>
      </c>
      <c r="C41" s="12" t="s">
        <v>21</v>
      </c>
      <c r="D41" s="13" t="s">
        <v>0</v>
      </c>
      <c r="E41" s="14">
        <f>D43</f>
        <v>2076</v>
      </c>
    </row>
    <row r="42" spans="1:5">
      <c r="A42" s="69" t="s">
        <v>68</v>
      </c>
      <c r="B42" s="70"/>
      <c r="C42" s="71" t="s">
        <v>51</v>
      </c>
      <c r="D42" s="72"/>
      <c r="E42" s="72"/>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73" t="s">
        <v>70</v>
      </c>
      <c r="C46" s="73"/>
      <c r="D46" s="73"/>
      <c r="E46" s="73"/>
    </row>
    <row r="47" spans="1:5">
      <c r="A47" s="10" t="s">
        <v>71</v>
      </c>
      <c r="B47" s="11" t="s">
        <v>65</v>
      </c>
      <c r="C47" s="12" t="s">
        <v>21</v>
      </c>
      <c r="D47" s="13" t="s">
        <v>0</v>
      </c>
      <c r="E47" s="14">
        <f>D130+D49+D54+D95</f>
        <v>1038</v>
      </c>
    </row>
    <row r="48" spans="1:5">
      <c r="A48" s="69" t="s">
        <v>72</v>
      </c>
      <c r="B48" s="70"/>
      <c r="C48" s="71" t="s">
        <v>51</v>
      </c>
      <c r="D48" s="72"/>
      <c r="E48" s="72"/>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73" t="s">
        <v>70</v>
      </c>
      <c r="C52" s="73"/>
      <c r="D52" s="73"/>
      <c r="E52" s="73"/>
    </row>
    <row r="53" spans="1:5">
      <c r="A53" s="10" t="s">
        <v>74</v>
      </c>
      <c r="B53" s="11" t="s">
        <v>20</v>
      </c>
      <c r="C53" s="12" t="s">
        <v>21</v>
      </c>
      <c r="D53" s="13" t="s">
        <v>0</v>
      </c>
      <c r="E53" s="14">
        <f>D55</f>
        <v>1896</v>
      </c>
    </row>
    <row r="54" spans="1:5">
      <c r="A54" s="69" t="s">
        <v>75</v>
      </c>
      <c r="B54" s="70"/>
      <c r="C54" s="71" t="s">
        <v>55</v>
      </c>
      <c r="D54" s="72"/>
      <c r="E54" s="72"/>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73" t="s">
        <v>70</v>
      </c>
      <c r="C58" s="73"/>
      <c r="D58" s="73"/>
      <c r="E58" s="73"/>
    </row>
    <row r="59" spans="1:5">
      <c r="A59" s="10" t="s">
        <v>77</v>
      </c>
      <c r="B59" s="11" t="s">
        <v>78</v>
      </c>
      <c r="C59" s="12" t="s">
        <v>79</v>
      </c>
      <c r="D59" s="13" t="s">
        <v>0</v>
      </c>
      <c r="E59" s="14">
        <f>D61+D66+D71</f>
        <v>6579</v>
      </c>
    </row>
    <row r="60" spans="1:5">
      <c r="A60" s="69" t="s">
        <v>80</v>
      </c>
      <c r="B60" s="70"/>
      <c r="C60" s="71" t="s">
        <v>51</v>
      </c>
      <c r="D60" s="72"/>
      <c r="E60" s="72"/>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73" t="s">
        <v>84</v>
      </c>
      <c r="C64" s="73"/>
      <c r="D64" s="73"/>
      <c r="E64" s="73"/>
    </row>
    <row r="65" spans="1:5">
      <c r="A65" s="69" t="s">
        <v>85</v>
      </c>
      <c r="B65" s="70"/>
      <c r="C65" s="71" t="s">
        <v>51</v>
      </c>
      <c r="D65" s="72"/>
      <c r="E65" s="72"/>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73" t="s">
        <v>84</v>
      </c>
      <c r="C69" s="73"/>
      <c r="D69" s="73"/>
      <c r="E69" s="73"/>
    </row>
    <row r="70" spans="1:5">
      <c r="A70" s="69" t="s">
        <v>86</v>
      </c>
      <c r="B70" s="70"/>
      <c r="C70" s="71" t="s">
        <v>87</v>
      </c>
      <c r="D70" s="72"/>
      <c r="E70" s="72"/>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73" t="s">
        <v>88</v>
      </c>
      <c r="C74" s="73"/>
      <c r="D74" s="73"/>
      <c r="E74" s="73"/>
    </row>
    <row r="75" spans="1:5">
      <c r="A75" s="10" t="s">
        <v>89</v>
      </c>
      <c r="B75" s="11" t="s">
        <v>78</v>
      </c>
      <c r="C75" s="12" t="s">
        <v>79</v>
      </c>
      <c r="D75" s="13" t="s">
        <v>0</v>
      </c>
      <c r="E75" s="14">
        <f>D77+D82+D87</f>
        <v>6966</v>
      </c>
    </row>
    <row r="76" spans="1:5">
      <c r="A76" s="69" t="s">
        <v>93</v>
      </c>
      <c r="B76" s="70"/>
      <c r="C76" s="71" t="s">
        <v>51</v>
      </c>
      <c r="D76" s="72"/>
      <c r="E76" s="72"/>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73" t="s">
        <v>92</v>
      </c>
      <c r="C80" s="73"/>
      <c r="D80" s="73"/>
      <c r="E80" s="73"/>
    </row>
    <row r="81" spans="1:5">
      <c r="A81" s="69" t="s">
        <v>94</v>
      </c>
      <c r="B81" s="70"/>
      <c r="C81" s="71" t="s">
        <v>51</v>
      </c>
      <c r="D81" s="72"/>
      <c r="E81" s="72"/>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73" t="s">
        <v>92</v>
      </c>
      <c r="C85" s="73"/>
      <c r="D85" s="73"/>
      <c r="E85" s="73"/>
    </row>
    <row r="86" spans="1:5">
      <c r="A86" s="69" t="s">
        <v>95</v>
      </c>
      <c r="B86" s="70"/>
      <c r="C86" s="71" t="s">
        <v>51</v>
      </c>
      <c r="D86" s="72"/>
      <c r="E86" s="72"/>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73" t="s">
        <v>92</v>
      </c>
      <c r="C90" s="73"/>
      <c r="D90" s="73"/>
      <c r="E90" s="73"/>
    </row>
    <row r="91" spans="1:5">
      <c r="A91" s="10" t="s">
        <v>96</v>
      </c>
      <c r="B91" s="11" t="s">
        <v>53</v>
      </c>
      <c r="C91" s="12" t="s">
        <v>12</v>
      </c>
      <c r="D91" s="13" t="s">
        <v>0</v>
      </c>
      <c r="E91" s="14">
        <f>D93+D98</f>
        <v>2076</v>
      </c>
    </row>
    <row r="92" spans="1:5">
      <c r="A92" s="69" t="s">
        <v>97</v>
      </c>
      <c r="B92" s="70"/>
      <c r="C92" s="71" t="s">
        <v>87</v>
      </c>
      <c r="D92" s="72"/>
      <c r="E92" s="72"/>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73" t="s">
        <v>45</v>
      </c>
      <c r="C96" s="73"/>
      <c r="D96" s="73"/>
      <c r="E96" s="73"/>
    </row>
    <row r="97" spans="1:5" ht="15" customHeight="1">
      <c r="A97" s="69" t="s">
        <v>98</v>
      </c>
      <c r="B97" s="70"/>
      <c r="C97" s="71" t="s">
        <v>99</v>
      </c>
      <c r="D97" s="72"/>
      <c r="E97" s="72"/>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73" t="s">
        <v>45</v>
      </c>
      <c r="C101" s="73"/>
      <c r="D101" s="73"/>
      <c r="E101" s="73"/>
    </row>
    <row r="102" spans="1:5" ht="15" customHeight="1">
      <c r="A102" s="10" t="s">
        <v>100</v>
      </c>
      <c r="B102" s="11" t="s">
        <v>101</v>
      </c>
      <c r="C102" s="12" t="s">
        <v>102</v>
      </c>
      <c r="D102" s="13" t="s">
        <v>0</v>
      </c>
      <c r="E102" s="14">
        <f>D104+D109+D114+D119+D124+D129</f>
        <v>10836</v>
      </c>
    </row>
    <row r="103" spans="1:5" ht="15" customHeight="1">
      <c r="A103" s="69" t="s">
        <v>103</v>
      </c>
      <c r="B103" s="70"/>
      <c r="C103" s="71" t="s">
        <v>51</v>
      </c>
      <c r="D103" s="72"/>
      <c r="E103" s="72"/>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73" t="s">
        <v>106</v>
      </c>
      <c r="C107" s="73"/>
      <c r="D107" s="73"/>
      <c r="E107" s="73"/>
    </row>
    <row r="108" spans="1:5" ht="15" customHeight="1">
      <c r="A108" s="69" t="s">
        <v>107</v>
      </c>
      <c r="B108" s="70"/>
      <c r="C108" s="71" t="s">
        <v>51</v>
      </c>
      <c r="D108" s="72"/>
      <c r="E108" s="72"/>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73" t="s">
        <v>106</v>
      </c>
      <c r="C112" s="73"/>
      <c r="D112" s="73"/>
      <c r="E112" s="73"/>
    </row>
    <row r="113" spans="1:5" ht="15" customHeight="1">
      <c r="A113" s="69" t="s">
        <v>108</v>
      </c>
      <c r="B113" s="70"/>
      <c r="C113" s="71" t="s">
        <v>51</v>
      </c>
      <c r="D113" s="72"/>
      <c r="E113" s="72"/>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73" t="s">
        <v>106</v>
      </c>
      <c r="C117" s="73"/>
      <c r="D117" s="73"/>
      <c r="E117" s="73"/>
    </row>
    <row r="118" spans="1:5" ht="15" customHeight="1">
      <c r="A118" s="69" t="s">
        <v>109</v>
      </c>
      <c r="B118" s="70"/>
      <c r="C118" s="71" t="s">
        <v>51</v>
      </c>
      <c r="D118" s="72"/>
      <c r="E118" s="72"/>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73" t="s">
        <v>106</v>
      </c>
      <c r="C122" s="73"/>
      <c r="D122" s="73"/>
      <c r="E122" s="73"/>
    </row>
    <row r="123" spans="1:5" ht="15" customHeight="1">
      <c r="A123" s="69" t="s">
        <v>110</v>
      </c>
      <c r="B123" s="70"/>
      <c r="C123" s="71" t="s">
        <v>51</v>
      </c>
      <c r="D123" s="72"/>
      <c r="E123" s="72"/>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73" t="s">
        <v>106</v>
      </c>
      <c r="C127" s="73"/>
      <c r="D127" s="73"/>
      <c r="E127" s="73"/>
    </row>
    <row r="128" spans="1:5">
      <c r="A128" s="69" t="s">
        <v>111</v>
      </c>
      <c r="B128" s="70"/>
      <c r="C128" s="71" t="s">
        <v>25</v>
      </c>
      <c r="D128" s="72"/>
      <c r="E128" s="72"/>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73" t="s">
        <v>112</v>
      </c>
      <c r="C132" s="73"/>
      <c r="D132" s="73"/>
      <c r="E132" s="73"/>
    </row>
    <row r="133" spans="1:5">
      <c r="A133" s="10" t="s">
        <v>113</v>
      </c>
      <c r="B133" s="11" t="s">
        <v>114</v>
      </c>
      <c r="C133" s="12" t="s">
        <v>12</v>
      </c>
      <c r="D133" s="13" t="s">
        <v>0</v>
      </c>
      <c r="E133" s="14">
        <f>D135+D140</f>
        <v>4644</v>
      </c>
    </row>
    <row r="134" spans="1:5">
      <c r="A134" s="69" t="s">
        <v>110</v>
      </c>
      <c r="B134" s="70"/>
      <c r="C134" s="71" t="s">
        <v>51</v>
      </c>
      <c r="D134" s="72"/>
      <c r="E134" s="72"/>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73" t="s">
        <v>117</v>
      </c>
      <c r="C138" s="73"/>
      <c r="D138" s="73"/>
      <c r="E138" s="73"/>
    </row>
    <row r="139" spans="1:5">
      <c r="A139" s="69" t="s">
        <v>108</v>
      </c>
      <c r="B139" s="70"/>
      <c r="C139" s="71" t="s">
        <v>51</v>
      </c>
      <c r="D139" s="72"/>
      <c r="E139" s="72"/>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73" t="s">
        <v>117</v>
      </c>
      <c r="C143" s="73"/>
      <c r="D143" s="73"/>
      <c r="E143" s="73"/>
    </row>
    <row r="144" spans="1:5">
      <c r="A144" s="10" t="s">
        <v>118</v>
      </c>
      <c r="B144" s="11" t="s">
        <v>119</v>
      </c>
      <c r="C144" s="12" t="s">
        <v>12</v>
      </c>
      <c r="D144" s="13" t="s">
        <v>0</v>
      </c>
      <c r="E144" s="14">
        <f>D146+D151</f>
        <v>387</v>
      </c>
    </row>
    <row r="145" spans="1:5">
      <c r="A145" s="69" t="s">
        <v>120</v>
      </c>
      <c r="B145" s="70"/>
      <c r="C145" s="71" t="s">
        <v>121</v>
      </c>
      <c r="D145" s="72"/>
      <c r="E145" s="72"/>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73" t="s">
        <v>123</v>
      </c>
      <c r="C149" s="73"/>
      <c r="D149" s="73"/>
      <c r="E149" s="73"/>
    </row>
    <row r="150" spans="1:5">
      <c r="A150" s="69" t="s">
        <v>124</v>
      </c>
      <c r="B150" s="70"/>
      <c r="C150" s="71" t="s">
        <v>125</v>
      </c>
      <c r="D150" s="72"/>
      <c r="E150" s="72"/>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73" t="s">
        <v>126</v>
      </c>
      <c r="C154" s="73"/>
      <c r="D154" s="73"/>
      <c r="E154" s="73"/>
    </row>
    <row r="155" spans="1:5">
      <c r="A155" s="10" t="s">
        <v>127</v>
      </c>
      <c r="B155" s="11" t="s">
        <v>128</v>
      </c>
      <c r="C155" s="12" t="s">
        <v>21</v>
      </c>
      <c r="D155" s="13" t="s">
        <v>0</v>
      </c>
      <c r="E155" s="14">
        <f>D157</f>
        <v>2370</v>
      </c>
    </row>
    <row r="156" spans="1:5">
      <c r="A156" s="69" t="s">
        <v>129</v>
      </c>
      <c r="B156" s="70"/>
      <c r="C156" s="71" t="s">
        <v>35</v>
      </c>
      <c r="D156" s="72"/>
      <c r="E156" s="72"/>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73" t="s">
        <v>130</v>
      </c>
      <c r="C160" s="73"/>
      <c r="D160" s="73"/>
      <c r="E160" s="73"/>
    </row>
    <row r="161" spans="1:5">
      <c r="A161" s="10" t="s">
        <v>131</v>
      </c>
      <c r="B161" s="11" t="s">
        <v>65</v>
      </c>
      <c r="C161" s="12" t="s">
        <v>21</v>
      </c>
      <c r="D161" s="13" t="s">
        <v>0</v>
      </c>
      <c r="E161" s="14">
        <f>D163</f>
        <v>1422</v>
      </c>
    </row>
    <row r="162" spans="1:5">
      <c r="A162" s="69" t="s">
        <v>75</v>
      </c>
      <c r="B162" s="70"/>
      <c r="C162" s="71" t="s">
        <v>55</v>
      </c>
      <c r="D162" s="72"/>
      <c r="E162" s="72"/>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73" t="s">
        <v>135</v>
      </c>
      <c r="C166" s="73"/>
      <c r="D166" s="73"/>
      <c r="E166" s="73"/>
    </row>
    <row r="167" spans="1:5">
      <c r="A167" s="10" t="s">
        <v>136</v>
      </c>
      <c r="B167" s="11" t="s">
        <v>137</v>
      </c>
      <c r="C167" s="12" t="s">
        <v>12</v>
      </c>
      <c r="D167" s="13" t="s">
        <v>0</v>
      </c>
      <c r="E167" s="14">
        <f>D169+D174</f>
        <v>3460</v>
      </c>
    </row>
    <row r="168" spans="1:5">
      <c r="A168" s="69" t="s">
        <v>138</v>
      </c>
      <c r="B168" s="70"/>
      <c r="C168" s="71" t="s">
        <v>51</v>
      </c>
      <c r="D168" s="72"/>
      <c r="E168" s="72"/>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73" t="s">
        <v>140</v>
      </c>
      <c r="C172" s="73"/>
      <c r="D172" s="73"/>
      <c r="E172" s="73"/>
    </row>
    <row r="173" spans="1:5">
      <c r="A173" s="69" t="s">
        <v>141</v>
      </c>
      <c r="B173" s="70"/>
      <c r="C173" s="71" t="s">
        <v>51</v>
      </c>
      <c r="D173" s="72"/>
      <c r="E173" s="72"/>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73" t="s">
        <v>140</v>
      </c>
      <c r="C177" s="73"/>
      <c r="D177" s="73"/>
      <c r="E177" s="73"/>
    </row>
    <row r="178" spans="1:5">
      <c r="A178" s="10" t="s">
        <v>142</v>
      </c>
      <c r="B178" s="11" t="s">
        <v>143</v>
      </c>
      <c r="C178" s="12" t="s">
        <v>12</v>
      </c>
      <c r="D178" s="13" t="s">
        <v>0</v>
      </c>
      <c r="E178" s="14">
        <f>D180+D185</f>
        <v>4844</v>
      </c>
    </row>
    <row r="179" spans="1:5">
      <c r="A179" s="69" t="s">
        <v>144</v>
      </c>
      <c r="B179" s="70"/>
      <c r="C179" s="71" t="s">
        <v>145</v>
      </c>
      <c r="D179" s="72"/>
      <c r="E179" s="72"/>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73" t="s">
        <v>147</v>
      </c>
      <c r="C183" s="73"/>
      <c r="D183" s="73"/>
      <c r="E183" s="73"/>
    </row>
    <row r="184" spans="1:5">
      <c r="A184" s="69" t="s">
        <v>148</v>
      </c>
      <c r="B184" s="70"/>
      <c r="C184" s="71" t="s">
        <v>51</v>
      </c>
      <c r="D184" s="72"/>
      <c r="E184" s="72"/>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73" t="s">
        <v>147</v>
      </c>
      <c r="C188" s="73"/>
      <c r="D188" s="73"/>
      <c r="E188" s="73"/>
    </row>
    <row r="189" spans="1:5">
      <c r="A189" s="10" t="s">
        <v>149</v>
      </c>
      <c r="B189" s="11" t="s">
        <v>65</v>
      </c>
      <c r="C189" s="12" t="s">
        <v>21</v>
      </c>
      <c r="D189" s="13" t="s">
        <v>0</v>
      </c>
      <c r="E189" s="14">
        <f>D191</f>
        <v>1422</v>
      </c>
    </row>
    <row r="190" spans="1:5">
      <c r="A190" s="69" t="s">
        <v>150</v>
      </c>
      <c r="B190" s="70"/>
      <c r="C190" s="71" t="s">
        <v>55</v>
      </c>
      <c r="D190" s="72"/>
      <c r="E190" s="72"/>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73" t="s">
        <v>152</v>
      </c>
      <c r="C194" s="73"/>
      <c r="D194" s="73"/>
      <c r="E194" s="73"/>
    </row>
    <row r="195" spans="1:5">
      <c r="A195" s="10" t="s">
        <v>153</v>
      </c>
      <c r="B195" s="11" t="s">
        <v>65</v>
      </c>
      <c r="C195" s="12" t="s">
        <v>21</v>
      </c>
      <c r="D195" s="13" t="s">
        <v>0</v>
      </c>
      <c r="E195" s="14">
        <f>D197</f>
        <v>1422</v>
      </c>
    </row>
    <row r="196" spans="1:5">
      <c r="A196" s="69" t="s">
        <v>22</v>
      </c>
      <c r="B196" s="70"/>
      <c r="C196" s="71" t="s">
        <v>64</v>
      </c>
      <c r="D196" s="72"/>
      <c r="E196" s="72"/>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73" t="s">
        <v>155</v>
      </c>
      <c r="C200" s="73"/>
      <c r="D200" s="73"/>
      <c r="E200" s="73"/>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75" t="s">
        <v>1</v>
      </c>
      <c r="B207" s="76"/>
      <c r="C207" s="74" t="s">
        <v>2</v>
      </c>
      <c r="D207" s="74"/>
      <c r="E207" s="5">
        <v>113.5</v>
      </c>
    </row>
    <row r="208" spans="1:5" ht="15" customHeight="1">
      <c r="A208" s="77"/>
      <c r="B208" s="78"/>
      <c r="C208" s="74" t="s">
        <v>3</v>
      </c>
      <c r="D208" s="74"/>
      <c r="E208" s="6">
        <v>32</v>
      </c>
    </row>
    <row r="209" spans="1:5" s="2" customFormat="1" ht="15" customHeight="1">
      <c r="A209" s="77"/>
      <c r="B209" s="78"/>
      <c r="C209" s="74" t="s">
        <v>4</v>
      </c>
      <c r="D209" s="74"/>
      <c r="E209" s="6">
        <v>19</v>
      </c>
    </row>
    <row r="210" spans="1:5" s="2" customFormat="1" ht="15" customHeight="1">
      <c r="A210" s="79"/>
      <c r="B210" s="80"/>
      <c r="C210" s="81" t="s">
        <v>9</v>
      </c>
      <c r="D210" s="74"/>
      <c r="E210" s="7">
        <f>SUM(E212:E243)</f>
        <v>77257.72</v>
      </c>
    </row>
    <row r="211" spans="1:5" s="2" customFormat="1">
      <c r="A211" s="85" t="s">
        <v>5</v>
      </c>
      <c r="B211" s="86"/>
      <c r="C211" s="25" t="s">
        <v>6</v>
      </c>
      <c r="D211" s="25" t="s">
        <v>7</v>
      </c>
      <c r="E211" s="8" t="s">
        <v>8</v>
      </c>
    </row>
    <row r="212" spans="1:5" s="2" customFormat="1">
      <c r="A212" s="87" t="s">
        <v>22</v>
      </c>
      <c r="B212" s="88"/>
      <c r="C212" s="3" t="s">
        <v>156</v>
      </c>
      <c r="D212" s="4">
        <v>3</v>
      </c>
      <c r="E212" s="9">
        <f>1422+1422</f>
        <v>2844</v>
      </c>
    </row>
    <row r="213" spans="1:5" s="2" customFormat="1">
      <c r="A213" s="87" t="s">
        <v>50</v>
      </c>
      <c r="B213" s="88"/>
      <c r="C213" s="3" t="s">
        <v>51</v>
      </c>
      <c r="D213" s="4">
        <v>1.5</v>
      </c>
      <c r="E213" s="9">
        <v>1038</v>
      </c>
    </row>
    <row r="214" spans="1:5" s="2" customFormat="1">
      <c r="A214" s="87" t="s">
        <v>107</v>
      </c>
      <c r="B214" s="88"/>
      <c r="C214" s="3" t="s">
        <v>51</v>
      </c>
      <c r="D214" s="4">
        <v>4</v>
      </c>
      <c r="E214" s="9">
        <v>1857.6</v>
      </c>
    </row>
    <row r="215" spans="1:5" s="2" customFormat="1">
      <c r="A215" s="87" t="s">
        <v>138</v>
      </c>
      <c r="B215" s="88"/>
      <c r="C215" s="3" t="s">
        <v>51</v>
      </c>
      <c r="D215" s="4">
        <v>2.5</v>
      </c>
      <c r="E215" s="9">
        <v>1730</v>
      </c>
    </row>
    <row r="216" spans="1:5" s="2" customFormat="1">
      <c r="A216" s="87" t="s">
        <v>148</v>
      </c>
      <c r="B216" s="88"/>
      <c r="C216" s="3" t="s">
        <v>51</v>
      </c>
      <c r="D216" s="4">
        <v>3.5</v>
      </c>
      <c r="E216" s="9">
        <v>2422</v>
      </c>
    </row>
    <row r="217" spans="1:5" s="2" customFormat="1">
      <c r="A217" s="87" t="s">
        <v>110</v>
      </c>
      <c r="B217" s="88"/>
      <c r="C217" s="3" t="s">
        <v>51</v>
      </c>
      <c r="D217" s="4">
        <v>9</v>
      </c>
      <c r="E217" s="9">
        <f>1857.6+2322</f>
        <v>4179.6000000000004</v>
      </c>
    </row>
    <row r="218" spans="1:5" s="2" customFormat="1">
      <c r="A218" s="87" t="s">
        <v>120</v>
      </c>
      <c r="B218" s="88"/>
      <c r="C218" s="3" t="s">
        <v>121</v>
      </c>
      <c r="D218" s="4">
        <v>0.5</v>
      </c>
      <c r="E218" s="9">
        <v>193.5</v>
      </c>
    </row>
    <row r="219" spans="1:5" s="2" customFormat="1">
      <c r="A219" s="87" t="s">
        <v>111</v>
      </c>
      <c r="B219" s="88"/>
      <c r="C219" s="3" t="s">
        <v>25</v>
      </c>
      <c r="D219" s="4">
        <v>4</v>
      </c>
      <c r="E219" s="9">
        <v>1548</v>
      </c>
    </row>
    <row r="220" spans="1:5" s="2" customFormat="1">
      <c r="A220" s="87" t="s">
        <v>129</v>
      </c>
      <c r="B220" s="88"/>
      <c r="C220" s="3" t="s">
        <v>35</v>
      </c>
      <c r="D220" s="4">
        <v>2.5</v>
      </c>
      <c r="E220" s="9">
        <v>2370</v>
      </c>
    </row>
    <row r="221" spans="1:5" s="2" customFormat="1">
      <c r="A221" s="87" t="s">
        <v>80</v>
      </c>
      <c r="B221" s="88"/>
      <c r="C221" s="3" t="s">
        <v>51</v>
      </c>
      <c r="D221" s="4">
        <v>5</v>
      </c>
      <c r="E221" s="9">
        <v>2322</v>
      </c>
    </row>
    <row r="222" spans="1:5" s="2" customFormat="1">
      <c r="A222" s="87" t="s">
        <v>61</v>
      </c>
      <c r="B222" s="88"/>
      <c r="C222" s="3" t="s">
        <v>26</v>
      </c>
      <c r="D222" s="4">
        <v>9.5</v>
      </c>
      <c r="E222" s="9">
        <v>17401.72</v>
      </c>
    </row>
    <row r="223" spans="1:5" s="2" customFormat="1">
      <c r="A223" s="87" t="s">
        <v>98</v>
      </c>
      <c r="B223" s="88"/>
      <c r="C223" s="3" t="s">
        <v>157</v>
      </c>
      <c r="D223" s="4">
        <v>1.5</v>
      </c>
      <c r="E223" s="9">
        <v>1038</v>
      </c>
    </row>
    <row r="224" spans="1:5" s="2" customFormat="1">
      <c r="A224" s="87" t="s">
        <v>150</v>
      </c>
      <c r="B224" s="88"/>
      <c r="C224" s="3" t="s">
        <v>55</v>
      </c>
      <c r="D224" s="4">
        <v>1.5</v>
      </c>
      <c r="E224" s="9">
        <v>1422</v>
      </c>
    </row>
    <row r="225" spans="1:5" s="2" customFormat="1">
      <c r="A225" s="87" t="s">
        <v>46</v>
      </c>
      <c r="B225" s="88"/>
      <c r="C225" s="3" t="s">
        <v>158</v>
      </c>
      <c r="D225" s="4">
        <v>1.5</v>
      </c>
      <c r="E225" s="9">
        <v>1038</v>
      </c>
    </row>
    <row r="226" spans="1:5" s="2" customFormat="1">
      <c r="A226" s="87" t="s">
        <v>95</v>
      </c>
      <c r="B226" s="88"/>
      <c r="C226" s="3" t="s">
        <v>51</v>
      </c>
      <c r="D226" s="4">
        <v>5</v>
      </c>
      <c r="E226" s="9">
        <v>2322</v>
      </c>
    </row>
    <row r="227" spans="1:5" s="2" customFormat="1">
      <c r="A227" s="87" t="s">
        <v>103</v>
      </c>
      <c r="B227" s="88"/>
      <c r="C227" s="3" t="s">
        <v>51</v>
      </c>
      <c r="D227" s="4">
        <v>4</v>
      </c>
      <c r="E227" s="9">
        <v>1857.6</v>
      </c>
    </row>
    <row r="228" spans="1:5" s="2" customFormat="1">
      <c r="A228" s="87" t="s">
        <v>109</v>
      </c>
      <c r="B228" s="88"/>
      <c r="C228" s="3" t="s">
        <v>51</v>
      </c>
      <c r="D228" s="4">
        <v>4</v>
      </c>
      <c r="E228" s="9">
        <v>1857.6</v>
      </c>
    </row>
    <row r="229" spans="1:5" s="2" customFormat="1">
      <c r="A229" s="87" t="s">
        <v>75</v>
      </c>
      <c r="B229" s="88"/>
      <c r="C229" s="3" t="s">
        <v>55</v>
      </c>
      <c r="D229" s="4">
        <v>3.5</v>
      </c>
      <c r="E229" s="9">
        <f>1422+1896</f>
        <v>3318</v>
      </c>
    </row>
    <row r="230" spans="1:5" s="2" customFormat="1">
      <c r="A230" s="87" t="s">
        <v>41</v>
      </c>
      <c r="B230" s="88"/>
      <c r="C230" s="3" t="s">
        <v>42</v>
      </c>
      <c r="D230" s="4">
        <v>1.5</v>
      </c>
      <c r="E230" s="9">
        <v>1038</v>
      </c>
    </row>
    <row r="231" spans="1:5" s="2" customFormat="1">
      <c r="A231" s="87" t="s">
        <v>85</v>
      </c>
      <c r="B231" s="88"/>
      <c r="C231" s="3" t="s">
        <v>51</v>
      </c>
      <c r="D231" s="4">
        <v>5</v>
      </c>
      <c r="E231" s="9">
        <v>2322</v>
      </c>
    </row>
    <row r="232" spans="1:5" s="2" customFormat="1">
      <c r="A232" s="87" t="s">
        <v>94</v>
      </c>
      <c r="B232" s="88"/>
      <c r="C232" s="3" t="s">
        <v>51</v>
      </c>
      <c r="D232" s="4">
        <v>5</v>
      </c>
      <c r="E232" s="9">
        <v>2322</v>
      </c>
    </row>
    <row r="233" spans="1:5" s="2" customFormat="1">
      <c r="A233" s="87" t="s">
        <v>108</v>
      </c>
      <c r="B233" s="88"/>
      <c r="C233" s="3" t="s">
        <v>51</v>
      </c>
      <c r="D233" s="4">
        <v>9</v>
      </c>
      <c r="E233" s="9">
        <f>1857.6+2322</f>
        <v>4179.6000000000004</v>
      </c>
    </row>
    <row r="234" spans="1:5" s="2" customFormat="1">
      <c r="A234" s="87" t="s">
        <v>48</v>
      </c>
      <c r="B234" s="88"/>
      <c r="C234" s="3" t="s">
        <v>49</v>
      </c>
      <c r="D234" s="4">
        <v>1.5</v>
      </c>
      <c r="E234" s="9">
        <v>1038</v>
      </c>
    </row>
    <row r="235" spans="1:5" s="2" customFormat="1">
      <c r="A235" s="87" t="s">
        <v>124</v>
      </c>
      <c r="B235" s="88"/>
      <c r="C235" s="3" t="s">
        <v>125</v>
      </c>
      <c r="D235" s="4">
        <v>0.5</v>
      </c>
      <c r="E235" s="9">
        <v>193.5</v>
      </c>
    </row>
    <row r="236" spans="1:5" s="2" customFormat="1">
      <c r="A236" s="87" t="s">
        <v>93</v>
      </c>
      <c r="B236" s="88"/>
      <c r="C236" s="3" t="s">
        <v>51</v>
      </c>
      <c r="D236" s="4">
        <v>5</v>
      </c>
      <c r="E236" s="9">
        <v>2322</v>
      </c>
    </row>
    <row r="237" spans="1:5" s="2" customFormat="1">
      <c r="A237" s="87" t="s">
        <v>72</v>
      </c>
      <c r="B237" s="88"/>
      <c r="C237" s="3" t="s">
        <v>51</v>
      </c>
      <c r="D237" s="4">
        <v>1.5</v>
      </c>
      <c r="E237" s="9">
        <v>1038</v>
      </c>
    </row>
    <row r="238" spans="1:5" s="2" customFormat="1">
      <c r="A238" s="87" t="s">
        <v>86</v>
      </c>
      <c r="B238" s="88"/>
      <c r="C238" s="3" t="s">
        <v>159</v>
      </c>
      <c r="D238" s="4">
        <v>5</v>
      </c>
      <c r="E238" s="9">
        <v>1935</v>
      </c>
    </row>
    <row r="239" spans="1:5" s="2" customFormat="1">
      <c r="A239" s="87" t="s">
        <v>68</v>
      </c>
      <c r="B239" s="88"/>
      <c r="C239" s="3" t="s">
        <v>51</v>
      </c>
      <c r="D239" s="4">
        <v>3</v>
      </c>
      <c r="E239" s="9">
        <v>2076</v>
      </c>
    </row>
    <row r="240" spans="1:5" s="2" customFormat="1">
      <c r="A240" s="87" t="s">
        <v>144</v>
      </c>
      <c r="B240" s="88"/>
      <c r="C240" s="3" t="s">
        <v>145</v>
      </c>
      <c r="D240" s="4">
        <v>3.5</v>
      </c>
      <c r="E240" s="9">
        <v>2422</v>
      </c>
    </row>
    <row r="241" spans="1:5" s="2" customFormat="1">
      <c r="A241" s="87" t="s">
        <v>141</v>
      </c>
      <c r="B241" s="88"/>
      <c r="C241" s="3" t="s">
        <v>51</v>
      </c>
      <c r="D241" s="4">
        <v>2.5</v>
      </c>
      <c r="E241" s="9">
        <v>1730</v>
      </c>
    </row>
    <row r="242" spans="1:5" s="2" customFormat="1">
      <c r="A242" s="87" t="s">
        <v>97</v>
      </c>
      <c r="B242" s="88"/>
      <c r="C242" s="3" t="s">
        <v>159</v>
      </c>
      <c r="D242" s="4">
        <v>1.5</v>
      </c>
      <c r="E242" s="9">
        <v>1038</v>
      </c>
    </row>
    <row r="243" spans="1:5" s="2" customFormat="1">
      <c r="A243" s="87" t="s">
        <v>54</v>
      </c>
      <c r="B243" s="88"/>
      <c r="C243" s="3" t="s">
        <v>55</v>
      </c>
      <c r="D243" s="4">
        <v>3</v>
      </c>
      <c r="E243" s="9">
        <v>2844</v>
      </c>
    </row>
    <row r="244" spans="1:5" s="2" customFormat="1">
      <c r="A244" s="82" t="s">
        <v>11</v>
      </c>
      <c r="B244" s="83"/>
      <c r="C244" s="83"/>
      <c r="D244" s="15">
        <f>SUM(D212:D243)</f>
        <v>113.5</v>
      </c>
      <c r="E244" s="23">
        <f>SUM(E212:E243)</f>
        <v>77257.72</v>
      </c>
    </row>
    <row r="245" spans="1:5" s="2" customFormat="1" ht="15" customHeight="1">
      <c r="A245" s="84" t="s">
        <v>160</v>
      </c>
      <c r="B245" s="84"/>
      <c r="C245" s="84"/>
      <c r="D245" s="84"/>
      <c r="E245" s="84"/>
    </row>
    <row r="246" spans="1:5">
      <c r="D246" s="16"/>
      <c r="E246" s="22"/>
    </row>
    <row r="247" spans="1: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zoomScale="70" zoomScaleNormal="70" workbookViewId="0">
      <selection activeCell="C16" sqref="C16"/>
    </sheetView>
  </sheetViews>
  <sheetFormatPr defaultRowHeight="15"/>
  <cols>
    <col min="1" max="1" width="8.42578125" style="30" customWidth="1"/>
    <col min="2" max="2" width="14" style="28" customWidth="1"/>
    <col min="3" max="3" width="42.28515625" style="28" customWidth="1"/>
    <col min="4" max="4" width="18" style="28"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89" t="s">
        <v>10</v>
      </c>
      <c r="B1" s="90"/>
      <c r="C1" s="90"/>
      <c r="D1" s="90"/>
      <c r="E1" s="91" t="s">
        <v>543</v>
      </c>
      <c r="F1" s="92"/>
      <c r="G1" s="92"/>
      <c r="H1" s="93"/>
      <c r="I1" s="94" t="s">
        <v>545</v>
      </c>
      <c r="J1" s="94"/>
      <c r="K1" s="94" t="s">
        <v>546</v>
      </c>
      <c r="L1" s="94"/>
    </row>
    <row r="2" spans="1:13" ht="18.75" customHeight="1">
      <c r="A2" s="95" t="s">
        <v>548</v>
      </c>
      <c r="B2" s="96"/>
      <c r="C2" s="96"/>
      <c r="D2" s="97"/>
      <c r="E2" s="94" t="s">
        <v>246</v>
      </c>
      <c r="F2" s="94"/>
      <c r="G2" s="94" t="s">
        <v>247</v>
      </c>
      <c r="H2" s="94"/>
      <c r="I2" s="94"/>
      <c r="J2" s="94"/>
      <c r="K2" s="94"/>
      <c r="L2" s="94"/>
    </row>
    <row r="3" spans="1:13">
      <c r="A3" s="42" t="s">
        <v>549</v>
      </c>
      <c r="B3" s="42" t="s">
        <v>212</v>
      </c>
      <c r="C3" s="42" t="s">
        <v>213</v>
      </c>
      <c r="D3" s="42" t="s">
        <v>214</v>
      </c>
      <c r="E3" s="42" t="s">
        <v>541</v>
      </c>
      <c r="F3" s="42" t="s">
        <v>542</v>
      </c>
      <c r="G3" s="42" t="s">
        <v>541</v>
      </c>
      <c r="H3" s="42" t="s">
        <v>542</v>
      </c>
      <c r="I3" s="42" t="s">
        <v>547</v>
      </c>
      <c r="J3" s="42" t="s">
        <v>550</v>
      </c>
      <c r="K3" s="43" t="s">
        <v>547</v>
      </c>
      <c r="L3" s="43" t="s">
        <v>550</v>
      </c>
    </row>
    <row r="4" spans="1:13" ht="75">
      <c r="A4" s="31">
        <v>23</v>
      </c>
      <c r="B4" s="32" t="s">
        <v>162</v>
      </c>
      <c r="C4" s="32" t="s">
        <v>166</v>
      </c>
      <c r="D4" s="32" t="s">
        <v>163</v>
      </c>
      <c r="E4" s="34">
        <v>43536.732638888891</v>
      </c>
      <c r="F4" s="50">
        <v>43536.732638888891</v>
      </c>
      <c r="G4" s="34">
        <v>43539.979166666664</v>
      </c>
      <c r="H4" s="50">
        <v>43539.979166666664</v>
      </c>
      <c r="I4" s="39">
        <v>3.5</v>
      </c>
      <c r="J4" s="33">
        <v>2422</v>
      </c>
      <c r="K4" s="51">
        <v>0.5</v>
      </c>
      <c r="L4" s="64">
        <v>346</v>
      </c>
      <c r="M4" s="67"/>
    </row>
    <row r="5" spans="1:13" ht="45">
      <c r="A5" s="31">
        <v>24</v>
      </c>
      <c r="B5" s="32" t="s">
        <v>164</v>
      </c>
      <c r="C5" s="32" t="s">
        <v>165</v>
      </c>
      <c r="D5" s="32" t="s">
        <v>163</v>
      </c>
      <c r="E5" s="34">
        <v>43548.385416666664</v>
      </c>
      <c r="F5" s="50">
        <v>43548.385416666664</v>
      </c>
      <c r="G5" s="34">
        <v>43551.645833333336</v>
      </c>
      <c r="H5" s="50">
        <v>43551.645833333336</v>
      </c>
      <c r="I5" s="39">
        <v>3.5</v>
      </c>
      <c r="J5" s="33">
        <v>2422</v>
      </c>
      <c r="K5" s="51">
        <v>0.5</v>
      </c>
      <c r="L5" s="65">
        <v>346</v>
      </c>
      <c r="M5" s="67"/>
    </row>
    <row r="6" spans="1:13" ht="30">
      <c r="A6" s="31">
        <v>32</v>
      </c>
      <c r="B6" s="32" t="s">
        <v>167</v>
      </c>
      <c r="C6" s="32" t="s">
        <v>168</v>
      </c>
      <c r="D6" s="32" t="s">
        <v>169</v>
      </c>
      <c r="E6" s="34">
        <v>43543.25</v>
      </c>
      <c r="F6" s="50">
        <v>43543.25</v>
      </c>
      <c r="G6" s="34">
        <v>43543.958333333336</v>
      </c>
      <c r="H6" s="50">
        <v>43543.958333333336</v>
      </c>
      <c r="I6" s="39">
        <v>1</v>
      </c>
      <c r="J6" s="33">
        <v>692</v>
      </c>
      <c r="K6" s="51">
        <v>0</v>
      </c>
      <c r="L6" s="65">
        <v>0</v>
      </c>
      <c r="M6" s="67"/>
    </row>
    <row r="7" spans="1:13">
      <c r="A7" s="31">
        <v>32</v>
      </c>
      <c r="B7" s="32" t="s">
        <v>167</v>
      </c>
      <c r="C7" s="32" t="s">
        <v>168</v>
      </c>
      <c r="D7" s="32" t="s">
        <v>171</v>
      </c>
      <c r="E7" s="34">
        <v>43543.25</v>
      </c>
      <c r="F7" s="50">
        <v>43543.25</v>
      </c>
      <c r="G7" s="34">
        <v>43543.958333333336</v>
      </c>
      <c r="H7" s="50">
        <v>43543.958333333336</v>
      </c>
      <c r="I7" s="39">
        <v>1</v>
      </c>
      <c r="J7" s="33">
        <v>692</v>
      </c>
      <c r="K7" s="51">
        <v>0</v>
      </c>
      <c r="L7" s="64">
        <v>0</v>
      </c>
      <c r="M7" s="67"/>
    </row>
    <row r="8" spans="1:13" ht="30">
      <c r="A8" s="31">
        <v>32</v>
      </c>
      <c r="B8" s="32" t="s">
        <v>167</v>
      </c>
      <c r="C8" s="32" t="s">
        <v>168</v>
      </c>
      <c r="D8" s="32" t="s">
        <v>170</v>
      </c>
      <c r="E8" s="34">
        <v>43543.25</v>
      </c>
      <c r="F8" s="50">
        <v>43543.25</v>
      </c>
      <c r="G8" s="34">
        <v>43543.958333333336</v>
      </c>
      <c r="H8" s="50">
        <v>43543.958333333336</v>
      </c>
      <c r="I8" s="39">
        <v>1</v>
      </c>
      <c r="J8" s="33">
        <v>692</v>
      </c>
      <c r="K8" s="51">
        <v>0</v>
      </c>
      <c r="L8" s="65">
        <v>0</v>
      </c>
      <c r="M8" s="67"/>
    </row>
    <row r="9" spans="1:13" ht="30">
      <c r="A9" s="31">
        <v>33</v>
      </c>
      <c r="B9" s="32" t="s">
        <v>167</v>
      </c>
      <c r="C9" s="32" t="s">
        <v>168</v>
      </c>
      <c r="D9" s="32" t="s">
        <v>173</v>
      </c>
      <c r="E9" s="34">
        <v>43543.25</v>
      </c>
      <c r="F9" s="50">
        <v>43543.25</v>
      </c>
      <c r="G9" s="34">
        <v>43543.958333333336</v>
      </c>
      <c r="H9" s="50">
        <v>43543.958333333336</v>
      </c>
      <c r="I9" s="39">
        <v>1</v>
      </c>
      <c r="J9" s="33">
        <v>692</v>
      </c>
      <c r="K9" s="51">
        <v>0</v>
      </c>
      <c r="L9" s="65">
        <v>0</v>
      </c>
      <c r="M9" s="67"/>
    </row>
    <row r="10" spans="1:13" ht="45">
      <c r="A10" s="31">
        <v>34</v>
      </c>
      <c r="B10" s="32" t="s">
        <v>174</v>
      </c>
      <c r="C10" s="32" t="s">
        <v>175</v>
      </c>
      <c r="D10" s="32" t="s">
        <v>176</v>
      </c>
      <c r="E10" s="34">
        <v>43536.194444444445</v>
      </c>
      <c r="F10" s="50">
        <v>43536.194444444445</v>
      </c>
      <c r="G10" s="34">
        <v>43536.927083333336</v>
      </c>
      <c r="H10" s="50">
        <v>43536.927083333336</v>
      </c>
      <c r="I10" s="39">
        <v>1</v>
      </c>
      <c r="J10" s="33">
        <v>948</v>
      </c>
      <c r="K10" s="51">
        <v>0.5</v>
      </c>
      <c r="L10" s="64">
        <v>474</v>
      </c>
      <c r="M10" s="67"/>
    </row>
    <row r="11" spans="1:13">
      <c r="A11" s="31">
        <v>35</v>
      </c>
      <c r="B11" s="32" t="s">
        <v>167</v>
      </c>
      <c r="C11" s="32" t="s">
        <v>168</v>
      </c>
      <c r="D11" s="32" t="s">
        <v>178</v>
      </c>
      <c r="E11" s="34">
        <v>43543.25</v>
      </c>
      <c r="F11" s="50">
        <v>43543.25</v>
      </c>
      <c r="G11" s="34">
        <v>43543.958333333336</v>
      </c>
      <c r="H11" s="50">
        <v>43543.958333333336</v>
      </c>
      <c r="I11" s="39">
        <v>1</v>
      </c>
      <c r="J11" s="33">
        <v>692</v>
      </c>
      <c r="K11" s="51">
        <v>0</v>
      </c>
      <c r="L11" s="65">
        <v>0</v>
      </c>
      <c r="M11" s="67"/>
    </row>
    <row r="12" spans="1:13">
      <c r="A12" s="31">
        <v>35</v>
      </c>
      <c r="B12" s="32" t="s">
        <v>167</v>
      </c>
      <c r="C12" s="32" t="s">
        <v>168</v>
      </c>
      <c r="D12" s="32" t="s">
        <v>177</v>
      </c>
      <c r="E12" s="34">
        <v>43543.25</v>
      </c>
      <c r="F12" s="50">
        <v>43543.25</v>
      </c>
      <c r="G12" s="34">
        <v>43543.958333333336</v>
      </c>
      <c r="H12" s="50">
        <v>43543.958333333336</v>
      </c>
      <c r="I12" s="39">
        <v>1</v>
      </c>
      <c r="J12" s="33">
        <v>692</v>
      </c>
      <c r="K12" s="51">
        <v>0</v>
      </c>
      <c r="L12" s="64">
        <v>0</v>
      </c>
      <c r="M12" s="67"/>
    </row>
    <row r="13" spans="1:13" ht="45">
      <c r="A13" s="31">
        <v>36</v>
      </c>
      <c r="B13" s="32" t="s">
        <v>179</v>
      </c>
      <c r="C13" s="32" t="s">
        <v>180</v>
      </c>
      <c r="D13" s="32" t="s">
        <v>181</v>
      </c>
      <c r="E13" s="34">
        <v>43538.1875</v>
      </c>
      <c r="F13" s="50">
        <v>43538.1875</v>
      </c>
      <c r="G13" s="34">
        <v>43540.003472222219</v>
      </c>
      <c r="H13" s="50">
        <v>43540.003472222219</v>
      </c>
      <c r="I13" s="39">
        <v>2</v>
      </c>
      <c r="J13" s="33">
        <v>1384</v>
      </c>
      <c r="K13" s="51">
        <v>0.5</v>
      </c>
      <c r="L13" s="65">
        <v>346</v>
      </c>
      <c r="M13" s="67"/>
    </row>
    <row r="14" spans="1:13" ht="30">
      <c r="A14" s="31">
        <v>36</v>
      </c>
      <c r="B14" s="32" t="s">
        <v>179</v>
      </c>
      <c r="C14" s="32" t="s">
        <v>180</v>
      </c>
      <c r="D14" s="32" t="s">
        <v>178</v>
      </c>
      <c r="E14" s="34">
        <v>43538.1875</v>
      </c>
      <c r="F14" s="50">
        <v>43538.1875</v>
      </c>
      <c r="G14" s="34">
        <v>43540.003472222219</v>
      </c>
      <c r="H14" s="50">
        <v>43540.003472222219</v>
      </c>
      <c r="I14" s="39">
        <v>2</v>
      </c>
      <c r="J14" s="33">
        <v>1384</v>
      </c>
      <c r="K14" s="51">
        <v>0.5</v>
      </c>
      <c r="L14" s="64">
        <v>346</v>
      </c>
      <c r="M14" s="67"/>
    </row>
    <row r="15" spans="1:13" ht="30">
      <c r="A15" s="31">
        <v>36</v>
      </c>
      <c r="B15" s="32" t="s">
        <v>179</v>
      </c>
      <c r="C15" s="32" t="s">
        <v>180</v>
      </c>
      <c r="D15" s="32" t="s">
        <v>170</v>
      </c>
      <c r="E15" s="34">
        <v>43538.1875</v>
      </c>
      <c r="F15" s="50">
        <v>43538.1875</v>
      </c>
      <c r="G15" s="34">
        <v>43540.003472222219</v>
      </c>
      <c r="H15" s="50">
        <v>43540.003472222219</v>
      </c>
      <c r="I15" s="39">
        <v>2</v>
      </c>
      <c r="J15" s="33">
        <v>1384</v>
      </c>
      <c r="K15" s="51">
        <v>0.5</v>
      </c>
      <c r="L15" s="65">
        <v>346</v>
      </c>
      <c r="M15" s="67"/>
    </row>
    <row r="16" spans="1:13" ht="45">
      <c r="A16" s="31">
        <v>37</v>
      </c>
      <c r="B16" s="32" t="s">
        <v>179</v>
      </c>
      <c r="C16" s="32" t="s">
        <v>180</v>
      </c>
      <c r="D16" s="32" t="s">
        <v>176</v>
      </c>
      <c r="E16" s="34">
        <v>43538.270833333336</v>
      </c>
      <c r="F16" s="50">
        <v>43538.270833333336</v>
      </c>
      <c r="G16" s="34">
        <v>43538.940972222219</v>
      </c>
      <c r="H16" s="50">
        <v>43538.940972222219</v>
      </c>
      <c r="I16" s="39">
        <v>1</v>
      </c>
      <c r="J16" s="33">
        <v>948</v>
      </c>
      <c r="K16" s="51">
        <v>0.5</v>
      </c>
      <c r="L16" s="65">
        <v>474</v>
      </c>
      <c r="M16" s="67"/>
    </row>
    <row r="17" spans="1:13" ht="30">
      <c r="A17" s="31">
        <v>38</v>
      </c>
      <c r="B17" s="32" t="s">
        <v>182</v>
      </c>
      <c r="C17" s="32" t="s">
        <v>183</v>
      </c>
      <c r="D17" s="32" t="s">
        <v>178</v>
      </c>
      <c r="E17" s="34">
        <v>43552.211805555555</v>
      </c>
      <c r="F17" s="50">
        <v>43552.211805555555</v>
      </c>
      <c r="G17" s="34">
        <v>43553.795138888891</v>
      </c>
      <c r="H17" s="50">
        <v>43553.795138888891</v>
      </c>
      <c r="I17" s="39">
        <v>2</v>
      </c>
      <c r="J17" s="33">
        <v>1384</v>
      </c>
      <c r="K17" s="51">
        <v>0.5</v>
      </c>
      <c r="L17" s="64">
        <v>346</v>
      </c>
      <c r="M17" s="67"/>
    </row>
    <row r="18" spans="1:13" ht="30">
      <c r="A18" s="31">
        <v>38</v>
      </c>
      <c r="B18" s="32" t="s">
        <v>182</v>
      </c>
      <c r="C18" s="32" t="s">
        <v>183</v>
      </c>
      <c r="D18" s="32" t="s">
        <v>184</v>
      </c>
      <c r="E18" s="34">
        <v>43552.211805555555</v>
      </c>
      <c r="F18" s="50">
        <v>43552.211805555555</v>
      </c>
      <c r="G18" s="34">
        <v>43553.795138888891</v>
      </c>
      <c r="H18" s="50">
        <v>43553.795138888891</v>
      </c>
      <c r="I18" s="39">
        <v>2</v>
      </c>
      <c r="J18" s="33">
        <v>1384</v>
      </c>
      <c r="K18" s="51">
        <v>0.5</v>
      </c>
      <c r="L18" s="64">
        <v>346</v>
      </c>
      <c r="M18" s="67"/>
    </row>
    <row r="19" spans="1:13" ht="30">
      <c r="A19" s="31">
        <v>38</v>
      </c>
      <c r="B19" s="32" t="s">
        <v>182</v>
      </c>
      <c r="C19" s="32" t="s">
        <v>183</v>
      </c>
      <c r="D19" s="32" t="s">
        <v>177</v>
      </c>
      <c r="E19" s="34">
        <v>43552.211805555555</v>
      </c>
      <c r="F19" s="50">
        <v>43552.211805555555</v>
      </c>
      <c r="G19" s="34">
        <v>43553.795138888891</v>
      </c>
      <c r="H19" s="50">
        <v>43553.795138888891</v>
      </c>
      <c r="I19" s="39">
        <v>2</v>
      </c>
      <c r="J19" s="33">
        <v>1384</v>
      </c>
      <c r="K19" s="51">
        <v>0.5</v>
      </c>
      <c r="L19" s="65">
        <v>346</v>
      </c>
      <c r="M19" s="67"/>
    </row>
    <row r="20" spans="1:13" ht="30">
      <c r="A20" s="31">
        <v>38</v>
      </c>
      <c r="B20" s="32" t="s">
        <v>182</v>
      </c>
      <c r="C20" s="32" t="s">
        <v>183</v>
      </c>
      <c r="D20" s="32" t="s">
        <v>170</v>
      </c>
      <c r="E20" s="34">
        <v>43552.211805555555</v>
      </c>
      <c r="F20" s="50">
        <v>43552.211805555555</v>
      </c>
      <c r="G20" s="34">
        <v>43553.795138888891</v>
      </c>
      <c r="H20" s="50">
        <v>43553.795138888891</v>
      </c>
      <c r="I20" s="39">
        <v>2</v>
      </c>
      <c r="J20" s="33">
        <v>1384</v>
      </c>
      <c r="K20" s="51">
        <v>0.5</v>
      </c>
      <c r="L20" s="64">
        <v>346</v>
      </c>
      <c r="M20" s="67"/>
    </row>
    <row r="21" spans="1:13" ht="45">
      <c r="A21" s="31">
        <v>39</v>
      </c>
      <c r="B21" s="32" t="s">
        <v>185</v>
      </c>
      <c r="C21" s="32" t="s">
        <v>186</v>
      </c>
      <c r="D21" s="32" t="s">
        <v>188</v>
      </c>
      <c r="E21" s="34">
        <v>43550.25</v>
      </c>
      <c r="F21" s="50">
        <v>43550.25</v>
      </c>
      <c r="G21" s="34">
        <v>43554.875</v>
      </c>
      <c r="H21" s="50">
        <v>43554.875</v>
      </c>
      <c r="I21" s="39">
        <v>5</v>
      </c>
      <c r="J21" s="33">
        <v>6375.6</v>
      </c>
      <c r="K21" s="51">
        <v>0</v>
      </c>
      <c r="L21" s="65">
        <v>0</v>
      </c>
      <c r="M21" s="67"/>
    </row>
    <row r="22" spans="1:13" ht="45">
      <c r="A22" s="31">
        <v>39</v>
      </c>
      <c r="B22" s="32" t="s">
        <v>185</v>
      </c>
      <c r="C22" s="32" t="s">
        <v>186</v>
      </c>
      <c r="D22" s="32" t="s">
        <v>187</v>
      </c>
      <c r="E22" s="34">
        <v>43550.25</v>
      </c>
      <c r="F22" s="50">
        <v>43550.25</v>
      </c>
      <c r="G22" s="34">
        <v>43554.875</v>
      </c>
      <c r="H22" s="50">
        <v>43554.875</v>
      </c>
      <c r="I22" s="39">
        <v>5</v>
      </c>
      <c r="J22" s="33">
        <v>8415</v>
      </c>
      <c r="K22" s="51">
        <v>0</v>
      </c>
      <c r="L22" s="64">
        <v>0</v>
      </c>
      <c r="M22" s="67"/>
    </row>
    <row r="23" spans="1:13" ht="45">
      <c r="A23" s="31">
        <v>40</v>
      </c>
      <c r="B23" s="32" t="s">
        <v>189</v>
      </c>
      <c r="C23" s="32" t="s">
        <v>192</v>
      </c>
      <c r="D23" s="32" t="s">
        <v>191</v>
      </c>
      <c r="E23" s="34">
        <v>43538.666666666664</v>
      </c>
      <c r="F23" s="50">
        <v>43538.666666666664</v>
      </c>
      <c r="G23" s="34">
        <v>43539.833333333336</v>
      </c>
      <c r="H23" s="50">
        <v>43539.833333333336</v>
      </c>
      <c r="I23" s="39">
        <v>1.5</v>
      </c>
      <c r="J23" s="33">
        <v>580.5</v>
      </c>
      <c r="K23" s="51">
        <v>0</v>
      </c>
      <c r="L23" s="65">
        <v>0</v>
      </c>
      <c r="M23" s="67"/>
    </row>
    <row r="24" spans="1:13" ht="45">
      <c r="A24" s="31">
        <v>40</v>
      </c>
      <c r="B24" s="32" t="s">
        <v>189</v>
      </c>
      <c r="C24" s="32" t="s">
        <v>192</v>
      </c>
      <c r="D24" s="32" t="s">
        <v>190</v>
      </c>
      <c r="E24" s="34">
        <v>43538.666666666664</v>
      </c>
      <c r="F24" s="50">
        <v>43538.666666666664</v>
      </c>
      <c r="G24" s="34">
        <v>43539.833333333336</v>
      </c>
      <c r="H24" s="50">
        <v>43539.833333333336</v>
      </c>
      <c r="I24" s="39">
        <v>1.5</v>
      </c>
      <c r="J24" s="33">
        <v>580.5</v>
      </c>
      <c r="K24" s="51">
        <v>0</v>
      </c>
      <c r="L24" s="64">
        <v>0</v>
      </c>
      <c r="M24" s="67"/>
    </row>
    <row r="25" spans="1:13" ht="45">
      <c r="A25" s="31">
        <v>42</v>
      </c>
      <c r="B25" s="32" t="s">
        <v>174</v>
      </c>
      <c r="C25" s="32" t="s">
        <v>193</v>
      </c>
      <c r="D25" s="32" t="s">
        <v>194</v>
      </c>
      <c r="E25" s="34">
        <v>43542.822916666664</v>
      </c>
      <c r="F25" s="50">
        <v>43542.822916666664</v>
      </c>
      <c r="G25" s="34">
        <v>43544.045138888891</v>
      </c>
      <c r="H25" s="50">
        <v>43544.045138888891</v>
      </c>
      <c r="I25" s="39">
        <v>1.5</v>
      </c>
      <c r="J25" s="33">
        <v>1422</v>
      </c>
      <c r="K25" s="51">
        <v>0.5</v>
      </c>
      <c r="L25" s="65">
        <v>474</v>
      </c>
      <c r="M25" s="67"/>
    </row>
    <row r="26" spans="1:13" ht="45">
      <c r="A26" s="31">
        <v>43</v>
      </c>
      <c r="B26" s="32" t="s">
        <v>174</v>
      </c>
      <c r="C26" s="32" t="s">
        <v>195</v>
      </c>
      <c r="D26" s="32" t="s">
        <v>176</v>
      </c>
      <c r="E26" s="34">
        <v>43543.583333333336</v>
      </c>
      <c r="F26" s="50">
        <v>43543.583333333336</v>
      </c>
      <c r="G26" s="34">
        <v>43544.486111111109</v>
      </c>
      <c r="H26" s="50">
        <v>43544.486111111109</v>
      </c>
      <c r="I26" s="39">
        <v>1</v>
      </c>
      <c r="J26" s="33">
        <v>948</v>
      </c>
      <c r="K26" s="51">
        <v>0.5</v>
      </c>
      <c r="L26" s="64">
        <v>474</v>
      </c>
      <c r="M26" s="67"/>
    </row>
    <row r="27" spans="1:13" ht="60">
      <c r="A27" s="31">
        <v>45</v>
      </c>
      <c r="B27" s="32" t="s">
        <v>196</v>
      </c>
      <c r="C27" s="32" t="s">
        <v>197</v>
      </c>
      <c r="D27" s="32" t="s">
        <v>199</v>
      </c>
      <c r="E27" s="34">
        <v>43549.291666666664</v>
      </c>
      <c r="F27" s="50">
        <v>43549.291666666664</v>
      </c>
      <c r="G27" s="34">
        <v>43553.791666666664</v>
      </c>
      <c r="H27" s="50">
        <v>43553.791666666664</v>
      </c>
      <c r="I27" s="39">
        <v>5</v>
      </c>
      <c r="J27" s="33">
        <v>2322</v>
      </c>
      <c r="K27" s="51">
        <v>0</v>
      </c>
      <c r="L27" s="64">
        <v>0</v>
      </c>
      <c r="M27" s="67"/>
    </row>
    <row r="28" spans="1:13" ht="60">
      <c r="A28" s="31">
        <v>45</v>
      </c>
      <c r="B28" s="32" t="s">
        <v>196</v>
      </c>
      <c r="C28" s="32" t="s">
        <v>197</v>
      </c>
      <c r="D28" s="32" t="s">
        <v>200</v>
      </c>
      <c r="E28" s="34">
        <v>43549.291666666664</v>
      </c>
      <c r="F28" s="50">
        <v>43549.291666666664</v>
      </c>
      <c r="G28" s="34">
        <v>43553.791666666664</v>
      </c>
      <c r="H28" s="50">
        <v>43553.791666666664</v>
      </c>
      <c r="I28" s="39">
        <v>5</v>
      </c>
      <c r="J28" s="33">
        <v>2322</v>
      </c>
      <c r="K28" s="51">
        <v>0</v>
      </c>
      <c r="L28" s="65">
        <v>0</v>
      </c>
      <c r="M28" s="67"/>
    </row>
    <row r="29" spans="1:13" ht="60">
      <c r="A29" s="31">
        <v>45</v>
      </c>
      <c r="B29" s="32" t="s">
        <v>196</v>
      </c>
      <c r="C29" s="32" t="s">
        <v>197</v>
      </c>
      <c r="D29" s="32" t="s">
        <v>198</v>
      </c>
      <c r="E29" s="34">
        <v>43549.291666666664</v>
      </c>
      <c r="F29" s="50">
        <v>43549.291666666664</v>
      </c>
      <c r="G29" s="34">
        <v>43553.791666666664</v>
      </c>
      <c r="H29" s="50">
        <v>43553.791666666664</v>
      </c>
      <c r="I29" s="39">
        <v>5</v>
      </c>
      <c r="J29" s="33">
        <v>1935</v>
      </c>
      <c r="K29" s="51">
        <v>0</v>
      </c>
      <c r="L29" s="64">
        <v>0</v>
      </c>
      <c r="M29" s="67"/>
    </row>
    <row r="30" spans="1:13" ht="45">
      <c r="A30" s="31">
        <v>46</v>
      </c>
      <c r="B30" s="32" t="s">
        <v>162</v>
      </c>
      <c r="C30" s="32" t="s">
        <v>201</v>
      </c>
      <c r="D30" s="32" t="s">
        <v>191</v>
      </c>
      <c r="E30" s="34">
        <v>43546.194444444445</v>
      </c>
      <c r="F30" s="50">
        <v>43546.194444444445</v>
      </c>
      <c r="G30" s="34">
        <v>43546.729166666664</v>
      </c>
      <c r="H30" s="50">
        <v>43546.729166666664</v>
      </c>
      <c r="I30" s="39">
        <v>1</v>
      </c>
      <c r="J30" s="33">
        <v>692</v>
      </c>
      <c r="K30" s="51">
        <v>0.5</v>
      </c>
      <c r="L30" s="65">
        <v>346</v>
      </c>
      <c r="M30" s="67"/>
    </row>
    <row r="31" spans="1:13" ht="45">
      <c r="A31" s="31">
        <v>47</v>
      </c>
      <c r="B31" s="32" t="s">
        <v>202</v>
      </c>
      <c r="C31" s="32" t="s">
        <v>204</v>
      </c>
      <c r="D31" s="32" t="s">
        <v>206</v>
      </c>
      <c r="E31" s="34">
        <v>43555.583333333336</v>
      </c>
      <c r="F31" s="50">
        <v>43555.583333333336</v>
      </c>
      <c r="G31" s="34">
        <v>43560.833333333336</v>
      </c>
      <c r="H31" s="50">
        <v>43560.833333333336</v>
      </c>
      <c r="I31" s="39">
        <v>5.5</v>
      </c>
      <c r="J31" s="33">
        <v>2554.1999999999998</v>
      </c>
      <c r="K31" s="51">
        <v>0</v>
      </c>
      <c r="L31" s="64">
        <v>0</v>
      </c>
      <c r="M31" s="67"/>
    </row>
    <row r="32" spans="1:13" ht="45">
      <c r="A32" s="31">
        <v>47</v>
      </c>
      <c r="B32" s="32" t="s">
        <v>202</v>
      </c>
      <c r="C32" s="32" t="s">
        <v>204</v>
      </c>
      <c r="D32" s="32" t="s">
        <v>203</v>
      </c>
      <c r="E32" s="34">
        <v>43555.583333333336</v>
      </c>
      <c r="F32" s="50">
        <v>43555.583333333336</v>
      </c>
      <c r="G32" s="34">
        <v>43560.833333333336</v>
      </c>
      <c r="H32" s="50">
        <v>43560.833333333336</v>
      </c>
      <c r="I32" s="39">
        <v>5.5</v>
      </c>
      <c r="J32" s="33">
        <v>2128.5</v>
      </c>
      <c r="K32" s="51">
        <v>0</v>
      </c>
      <c r="L32" s="65">
        <v>0</v>
      </c>
      <c r="M32" s="67"/>
    </row>
    <row r="33" spans="1:13" ht="45">
      <c r="A33" s="31">
        <v>47</v>
      </c>
      <c r="B33" s="32" t="s">
        <v>202</v>
      </c>
      <c r="C33" s="32" t="s">
        <v>204</v>
      </c>
      <c r="D33" s="32" t="s">
        <v>205</v>
      </c>
      <c r="E33" s="34">
        <v>43555.583333333336</v>
      </c>
      <c r="F33" s="50">
        <v>43555.583333333336</v>
      </c>
      <c r="G33" s="34">
        <v>43560.833333333336</v>
      </c>
      <c r="H33" s="50">
        <v>43560.833333333336</v>
      </c>
      <c r="I33" s="39">
        <v>5.5</v>
      </c>
      <c r="J33" s="33">
        <v>2554.1999999999998</v>
      </c>
      <c r="K33" s="51">
        <v>0</v>
      </c>
      <c r="L33" s="64">
        <v>0</v>
      </c>
      <c r="M33" s="67"/>
    </row>
    <row r="34" spans="1:13" ht="45">
      <c r="A34" s="31">
        <v>48</v>
      </c>
      <c r="B34" s="32" t="s">
        <v>207</v>
      </c>
      <c r="C34" s="32" t="s">
        <v>208</v>
      </c>
      <c r="D34" s="32" t="s">
        <v>210</v>
      </c>
      <c r="E34" s="34">
        <v>43556.291666666664</v>
      </c>
      <c r="F34" s="50">
        <v>43556.291666666664</v>
      </c>
      <c r="G34" s="34">
        <v>43560.791666666664</v>
      </c>
      <c r="H34" s="50">
        <v>43560.791666666664</v>
      </c>
      <c r="I34" s="39">
        <v>5</v>
      </c>
      <c r="J34" s="33">
        <v>2322</v>
      </c>
      <c r="K34" s="51">
        <v>0</v>
      </c>
      <c r="L34" s="64">
        <v>0</v>
      </c>
      <c r="M34" s="67"/>
    </row>
    <row r="35" spans="1:13" ht="45">
      <c r="A35" s="31">
        <v>48</v>
      </c>
      <c r="B35" s="32" t="s">
        <v>207</v>
      </c>
      <c r="C35" s="32" t="s">
        <v>208</v>
      </c>
      <c r="D35" s="32" t="s">
        <v>209</v>
      </c>
      <c r="E35" s="34">
        <v>43556.291666666664</v>
      </c>
      <c r="F35" s="50">
        <v>43556.291666666664</v>
      </c>
      <c r="G35" s="34">
        <v>43560.791666666664</v>
      </c>
      <c r="H35" s="50">
        <v>43560.791666666664</v>
      </c>
      <c r="I35" s="39">
        <v>5</v>
      </c>
      <c r="J35" s="33">
        <v>2322</v>
      </c>
      <c r="K35" s="51">
        <v>0</v>
      </c>
      <c r="L35" s="65">
        <v>0</v>
      </c>
      <c r="M35" s="67"/>
    </row>
    <row r="36" spans="1:13" ht="45">
      <c r="A36" s="31">
        <v>48</v>
      </c>
      <c r="B36" s="32" t="s">
        <v>207</v>
      </c>
      <c r="C36" s="32" t="s">
        <v>208</v>
      </c>
      <c r="D36" s="32" t="s">
        <v>190</v>
      </c>
      <c r="E36" s="34">
        <v>43556.291666666664</v>
      </c>
      <c r="F36" s="50">
        <v>43556.291666666664</v>
      </c>
      <c r="G36" s="34">
        <v>43560.791666666664</v>
      </c>
      <c r="H36" s="50">
        <v>43560.791666666664</v>
      </c>
      <c r="I36" s="39">
        <v>5</v>
      </c>
      <c r="J36" s="33">
        <v>1935</v>
      </c>
      <c r="K36" s="51">
        <v>0</v>
      </c>
      <c r="L36" s="65">
        <v>0</v>
      </c>
      <c r="M36" s="67"/>
    </row>
    <row r="37" spans="1:13" ht="45">
      <c r="A37" s="31">
        <v>49</v>
      </c>
      <c r="B37" s="32" t="s">
        <v>185</v>
      </c>
      <c r="C37" s="32" t="s">
        <v>186</v>
      </c>
      <c r="D37" s="32" t="s">
        <v>211</v>
      </c>
      <c r="E37" s="34">
        <v>43550.25</v>
      </c>
      <c r="F37" s="50">
        <v>43550.25</v>
      </c>
      <c r="G37" s="34">
        <v>43554.875</v>
      </c>
      <c r="H37" s="50">
        <v>43554.875</v>
      </c>
      <c r="I37" s="39">
        <v>5</v>
      </c>
      <c r="J37" s="33">
        <v>6375.6</v>
      </c>
      <c r="K37" s="51">
        <v>0</v>
      </c>
      <c r="L37" s="65">
        <v>0</v>
      </c>
      <c r="M37" s="67"/>
    </row>
    <row r="38" spans="1:13">
      <c r="A38" s="28"/>
      <c r="E38"/>
      <c r="F38"/>
      <c r="G38"/>
      <c r="H38"/>
    </row>
    <row r="39" spans="1:13">
      <c r="E39"/>
      <c r="F39"/>
      <c r="G39"/>
      <c r="H39"/>
    </row>
    <row r="40" spans="1:13" ht="21">
      <c r="C40" s="44" t="s">
        <v>569</v>
      </c>
      <c r="D40" s="45"/>
      <c r="E40"/>
      <c r="F40"/>
      <c r="G40"/>
      <c r="H40"/>
    </row>
    <row r="41" spans="1:13">
      <c r="C41" s="49" t="s">
        <v>553</v>
      </c>
      <c r="D41" s="47">
        <f>SUM(I4:I37)</f>
        <v>97</v>
      </c>
    </row>
    <row r="42" spans="1:13">
      <c r="C42" s="49" t="s">
        <v>554</v>
      </c>
      <c r="D42" s="47">
        <f>SUM(K4:K37)*2</f>
        <v>14</v>
      </c>
    </row>
    <row r="43" spans="1:13" customFormat="1">
      <c r="C43" s="46" t="s">
        <v>3</v>
      </c>
      <c r="D43" s="48"/>
    </row>
    <row r="44" spans="1:13" customFormat="1">
      <c r="C44" s="46" t="s">
        <v>4</v>
      </c>
      <c r="D44" s="48"/>
    </row>
    <row r="45" spans="1:13" customFormat="1">
      <c r="C45" s="49" t="s">
        <v>9</v>
      </c>
      <c r="D45" s="56">
        <f>SUM(J4:J37)</f>
        <v>66364.099999999991</v>
      </c>
    </row>
    <row r="46" spans="1:13" customFormat="1">
      <c r="C46" s="49" t="s">
        <v>551</v>
      </c>
      <c r="D46" s="56">
        <f>SUM(L4:L37)</f>
        <v>5356</v>
      </c>
    </row>
    <row r="47" spans="1:13">
      <c r="C47" s="49" t="s">
        <v>552</v>
      </c>
      <c r="D47" s="56">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Normal="100" workbookViewId="0">
      <pane ySplit="2" topLeftCell="A27" activePane="bottomLeft" state="frozen"/>
      <selection pane="bottomLeft" activeCell="C8" sqref="C8"/>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89" t="s">
        <v>10</v>
      </c>
      <c r="B1" s="90"/>
      <c r="C1" s="90"/>
      <c r="D1" s="90"/>
      <c r="E1" s="91" t="s">
        <v>543</v>
      </c>
      <c r="F1" s="92"/>
      <c r="G1" s="92"/>
      <c r="H1" s="93"/>
      <c r="I1" s="94" t="s">
        <v>545</v>
      </c>
      <c r="J1" s="94"/>
      <c r="K1" s="94" t="s">
        <v>546</v>
      </c>
      <c r="L1" s="94"/>
    </row>
    <row r="2" spans="1:12" ht="18.75">
      <c r="A2" s="95" t="s">
        <v>548</v>
      </c>
      <c r="B2" s="96"/>
      <c r="C2" s="96"/>
      <c r="D2" s="97"/>
      <c r="E2" s="94" t="s">
        <v>246</v>
      </c>
      <c r="F2" s="94"/>
      <c r="G2" s="94" t="s">
        <v>247</v>
      </c>
      <c r="H2" s="94"/>
      <c r="I2" s="94"/>
      <c r="J2" s="94"/>
      <c r="K2" s="94"/>
      <c r="L2" s="94"/>
    </row>
    <row r="3" spans="1:12">
      <c r="A3" s="42" t="s">
        <v>549</v>
      </c>
      <c r="B3" s="42" t="s">
        <v>212</v>
      </c>
      <c r="C3" s="42" t="s">
        <v>213</v>
      </c>
      <c r="D3" s="42" t="s">
        <v>214</v>
      </c>
      <c r="E3" s="42" t="s">
        <v>541</v>
      </c>
      <c r="F3" s="42" t="s">
        <v>542</v>
      </c>
      <c r="G3" s="42" t="s">
        <v>541</v>
      </c>
      <c r="H3" s="42" t="s">
        <v>542</v>
      </c>
      <c r="I3" s="42" t="s">
        <v>547</v>
      </c>
      <c r="J3" s="42" t="s">
        <v>550</v>
      </c>
      <c r="K3" s="42" t="s">
        <v>547</v>
      </c>
      <c r="L3" s="43" t="s">
        <v>550</v>
      </c>
    </row>
    <row r="4" spans="1:12" ht="105">
      <c r="A4" s="31">
        <v>50</v>
      </c>
      <c r="B4" s="32" t="s">
        <v>174</v>
      </c>
      <c r="C4" s="32" t="s">
        <v>556</v>
      </c>
      <c r="D4" s="32" t="s">
        <v>215</v>
      </c>
      <c r="E4" s="34">
        <v>43565.590277777781</v>
      </c>
      <c r="F4" s="50">
        <v>43565.590277777781</v>
      </c>
      <c r="G4" s="34">
        <v>43567.927083333336</v>
      </c>
      <c r="H4" s="50">
        <v>43567.927083333336</v>
      </c>
      <c r="I4" s="37">
        <v>2.5</v>
      </c>
      <c r="J4" s="33">
        <v>1730</v>
      </c>
      <c r="K4" s="37">
        <v>0.5</v>
      </c>
      <c r="L4" s="33">
        <v>346</v>
      </c>
    </row>
    <row r="5" spans="1:12" ht="105">
      <c r="A5" s="31">
        <v>50</v>
      </c>
      <c r="B5" s="32" t="s">
        <v>174</v>
      </c>
      <c r="C5" s="32" t="s">
        <v>556</v>
      </c>
      <c r="D5" s="32" t="s">
        <v>568</v>
      </c>
      <c r="E5" s="34">
        <v>43565.590277777781</v>
      </c>
      <c r="F5" s="50">
        <v>43565.590277777781</v>
      </c>
      <c r="G5" s="34">
        <v>43567.927083333336</v>
      </c>
      <c r="H5" s="50">
        <v>43567.927083333336</v>
      </c>
      <c r="I5" s="37">
        <v>2.5</v>
      </c>
      <c r="J5" s="33">
        <v>1730</v>
      </c>
      <c r="K5" s="37">
        <v>0.5</v>
      </c>
      <c r="L5" s="33">
        <v>346</v>
      </c>
    </row>
    <row r="6" spans="1:12" ht="30">
      <c r="A6" s="31">
        <v>51</v>
      </c>
      <c r="B6" s="32" t="s">
        <v>265</v>
      </c>
      <c r="C6" s="32" t="s">
        <v>557</v>
      </c>
      <c r="D6" s="32" t="s">
        <v>216</v>
      </c>
      <c r="E6" s="34">
        <v>43559.333333333336</v>
      </c>
      <c r="F6" s="50">
        <v>43559.333333333336</v>
      </c>
      <c r="G6" s="34">
        <v>43559.791666666664</v>
      </c>
      <c r="H6" s="50">
        <v>43559.791666666664</v>
      </c>
      <c r="I6" s="37">
        <v>0.5</v>
      </c>
      <c r="J6" s="33">
        <v>193.5</v>
      </c>
      <c r="K6" s="37">
        <v>0</v>
      </c>
      <c r="L6" s="33">
        <v>0</v>
      </c>
    </row>
    <row r="7" spans="1:12" ht="30">
      <c r="A7" s="31">
        <v>51</v>
      </c>
      <c r="B7" s="32" t="s">
        <v>265</v>
      </c>
      <c r="C7" s="32" t="s">
        <v>557</v>
      </c>
      <c r="D7" s="32" t="s">
        <v>217</v>
      </c>
      <c r="E7" s="34">
        <v>43559.333333333336</v>
      </c>
      <c r="F7" s="50">
        <v>43559.333333333336</v>
      </c>
      <c r="G7" s="34">
        <v>43559.791666666664</v>
      </c>
      <c r="H7" s="50">
        <v>43559.791666666664</v>
      </c>
      <c r="I7" s="37">
        <v>0.5</v>
      </c>
      <c r="J7" s="33">
        <v>232.2</v>
      </c>
      <c r="K7" s="37">
        <v>0</v>
      </c>
      <c r="L7" s="33">
        <v>0</v>
      </c>
    </row>
    <row r="8" spans="1:12" ht="30">
      <c r="A8" s="31">
        <v>51</v>
      </c>
      <c r="B8" s="32" t="s">
        <v>265</v>
      </c>
      <c r="C8" s="32" t="s">
        <v>557</v>
      </c>
      <c r="D8" s="32" t="s">
        <v>218</v>
      </c>
      <c r="E8" s="34">
        <v>43559.333333333336</v>
      </c>
      <c r="F8" s="50">
        <v>43559.333333333336</v>
      </c>
      <c r="G8" s="34">
        <v>43559.791666666664</v>
      </c>
      <c r="H8" s="50">
        <v>43559.791666666664</v>
      </c>
      <c r="I8" s="37">
        <v>0.5</v>
      </c>
      <c r="J8" s="33">
        <v>232.2</v>
      </c>
      <c r="K8" s="37">
        <v>0</v>
      </c>
      <c r="L8" s="33">
        <v>0</v>
      </c>
    </row>
    <row r="9" spans="1:12" ht="75">
      <c r="A9" s="31">
        <v>52</v>
      </c>
      <c r="B9" s="32" t="s">
        <v>269</v>
      </c>
      <c r="C9" s="32" t="s">
        <v>558</v>
      </c>
      <c r="D9" s="32" t="s">
        <v>219</v>
      </c>
      <c r="E9" s="34">
        <v>43558.3125</v>
      </c>
      <c r="F9" s="50">
        <v>43558.3125</v>
      </c>
      <c r="G9" s="34">
        <v>43558.625</v>
      </c>
      <c r="H9" s="50">
        <v>43558.625</v>
      </c>
      <c r="I9" s="37">
        <v>0.5</v>
      </c>
      <c r="J9" s="33">
        <v>193.5</v>
      </c>
      <c r="K9" s="37">
        <v>0</v>
      </c>
      <c r="L9" s="33">
        <v>0</v>
      </c>
    </row>
    <row r="10" spans="1:12" ht="75">
      <c r="A10" s="31">
        <v>52</v>
      </c>
      <c r="B10" s="32" t="s">
        <v>269</v>
      </c>
      <c r="C10" s="32" t="s">
        <v>558</v>
      </c>
      <c r="D10" s="32" t="s">
        <v>220</v>
      </c>
      <c r="E10" s="34">
        <v>43558.3125</v>
      </c>
      <c r="F10" s="50">
        <v>43558.3125</v>
      </c>
      <c r="G10" s="34">
        <v>43558.625</v>
      </c>
      <c r="H10" s="50">
        <v>43558.625</v>
      </c>
      <c r="I10" s="37">
        <v>0.5</v>
      </c>
      <c r="J10" s="33">
        <v>285.5</v>
      </c>
      <c r="K10" s="37">
        <v>0</v>
      </c>
      <c r="L10" s="33">
        <v>0</v>
      </c>
    </row>
    <row r="11" spans="1:12" ht="105">
      <c r="A11" s="31">
        <v>54</v>
      </c>
      <c r="B11" s="32" t="s">
        <v>162</v>
      </c>
      <c r="C11" s="32" t="s">
        <v>559</v>
      </c>
      <c r="D11" s="32" t="s">
        <v>221</v>
      </c>
      <c r="E11" s="34">
        <v>43577.590277777781</v>
      </c>
      <c r="F11" s="50">
        <v>43577.590277777781</v>
      </c>
      <c r="G11" s="34">
        <v>43579.961805555555</v>
      </c>
      <c r="H11" s="50">
        <v>43579.961805555555</v>
      </c>
      <c r="I11" s="37">
        <v>3</v>
      </c>
      <c r="J11" s="33">
        <v>2076</v>
      </c>
      <c r="K11" s="37">
        <v>0.5</v>
      </c>
      <c r="L11" s="33">
        <v>346</v>
      </c>
    </row>
    <row r="12" spans="1:12" ht="105">
      <c r="A12" s="31">
        <v>54</v>
      </c>
      <c r="B12" s="32" t="s">
        <v>162</v>
      </c>
      <c r="C12" s="32" t="s">
        <v>559</v>
      </c>
      <c r="D12" s="32" t="s">
        <v>222</v>
      </c>
      <c r="E12" s="34">
        <v>43577.590277777781</v>
      </c>
      <c r="F12" s="50">
        <v>43577.590277777781</v>
      </c>
      <c r="G12" s="34">
        <v>43579.961805555555</v>
      </c>
      <c r="H12" s="50">
        <v>43579.961805555555</v>
      </c>
      <c r="I12" s="37">
        <v>3</v>
      </c>
      <c r="J12" s="33">
        <v>2076</v>
      </c>
      <c r="K12" s="37">
        <v>0.5</v>
      </c>
      <c r="L12" s="33">
        <v>346</v>
      </c>
    </row>
    <row r="13" spans="1:12" ht="105">
      <c r="A13" s="31">
        <v>54</v>
      </c>
      <c r="B13" s="32" t="s">
        <v>162</v>
      </c>
      <c r="C13" s="32" t="s">
        <v>559</v>
      </c>
      <c r="D13" s="32" t="s">
        <v>223</v>
      </c>
      <c r="E13" s="34">
        <v>43577.590277777781</v>
      </c>
      <c r="F13" s="50">
        <v>43577.590277777781</v>
      </c>
      <c r="G13" s="34">
        <v>43579.961805555555</v>
      </c>
      <c r="H13" s="50">
        <v>43579.961805555555</v>
      </c>
      <c r="I13" s="37">
        <v>3</v>
      </c>
      <c r="J13" s="33">
        <v>2076</v>
      </c>
      <c r="K13" s="37">
        <v>0.5</v>
      </c>
      <c r="L13" s="33">
        <v>346</v>
      </c>
    </row>
    <row r="14" spans="1:12" ht="105">
      <c r="A14" s="31">
        <v>54</v>
      </c>
      <c r="B14" s="32" t="s">
        <v>162</v>
      </c>
      <c r="C14" s="32" t="s">
        <v>559</v>
      </c>
      <c r="D14" s="32" t="s">
        <v>224</v>
      </c>
      <c r="E14" s="34">
        <v>43577.590277777781</v>
      </c>
      <c r="F14" s="50">
        <v>43577.590277777781</v>
      </c>
      <c r="G14" s="34">
        <v>43579.961805555555</v>
      </c>
      <c r="H14" s="50">
        <v>43579.961805555555</v>
      </c>
      <c r="I14" s="37">
        <v>3</v>
      </c>
      <c r="J14" s="33">
        <v>2076</v>
      </c>
      <c r="K14" s="37">
        <v>0.5</v>
      </c>
      <c r="L14" s="33">
        <v>346</v>
      </c>
    </row>
    <row r="15" spans="1:12" ht="135">
      <c r="A15" s="31">
        <v>56</v>
      </c>
      <c r="B15" s="32" t="s">
        <v>162</v>
      </c>
      <c r="C15" s="32" t="s">
        <v>560</v>
      </c>
      <c r="D15" s="32" t="s">
        <v>235</v>
      </c>
      <c r="E15" s="34">
        <v>43586.732638888891</v>
      </c>
      <c r="F15" s="50">
        <v>43586.732638888891</v>
      </c>
      <c r="G15" s="34">
        <v>43588.979166666664</v>
      </c>
      <c r="H15" s="50">
        <v>43588.979166666664</v>
      </c>
      <c r="I15" s="37">
        <v>3</v>
      </c>
      <c r="J15" s="33">
        <v>2076</v>
      </c>
      <c r="K15" s="37">
        <v>0.5</v>
      </c>
      <c r="L15" s="33">
        <v>346</v>
      </c>
    </row>
    <row r="16" spans="1:12" ht="135">
      <c r="A16" s="31">
        <v>56</v>
      </c>
      <c r="B16" s="32" t="s">
        <v>162</v>
      </c>
      <c r="C16" s="32" t="s">
        <v>560</v>
      </c>
      <c r="D16" s="32" t="s">
        <v>181</v>
      </c>
      <c r="E16" s="34">
        <v>43586.732638888891</v>
      </c>
      <c r="F16" s="50">
        <v>43586.732638888891</v>
      </c>
      <c r="G16" s="34">
        <v>43588.979166666664</v>
      </c>
      <c r="H16" s="50">
        <v>43588.979166666664</v>
      </c>
      <c r="I16" s="37">
        <v>3</v>
      </c>
      <c r="J16" s="33">
        <v>2076</v>
      </c>
      <c r="K16" s="37">
        <v>0.5</v>
      </c>
      <c r="L16" s="33">
        <v>346</v>
      </c>
    </row>
    <row r="17" spans="1:13" ht="120">
      <c r="A17" s="31">
        <v>60</v>
      </c>
      <c r="B17" s="32" t="s">
        <v>174</v>
      </c>
      <c r="C17" s="32" t="s">
        <v>561</v>
      </c>
      <c r="D17" s="32" t="s">
        <v>194</v>
      </c>
      <c r="E17" s="34">
        <v>43577.732638888891</v>
      </c>
      <c r="F17" s="50">
        <v>43577.732638888891</v>
      </c>
      <c r="G17" s="34">
        <v>43581.024305555555</v>
      </c>
      <c r="H17" s="50">
        <v>43581.024305555555</v>
      </c>
      <c r="I17" s="37">
        <v>4</v>
      </c>
      <c r="J17" s="33">
        <v>3792</v>
      </c>
      <c r="K17" s="37">
        <v>0.5</v>
      </c>
      <c r="L17" s="33">
        <v>474</v>
      </c>
    </row>
    <row r="18" spans="1:13" ht="90">
      <c r="A18" s="31">
        <v>61</v>
      </c>
      <c r="B18" s="32" t="s">
        <v>174</v>
      </c>
      <c r="C18" s="32" t="s">
        <v>562</v>
      </c>
      <c r="D18" s="32" t="s">
        <v>225</v>
      </c>
      <c r="E18" s="34">
        <v>43580.25</v>
      </c>
      <c r="F18" s="50">
        <v>43580.25</v>
      </c>
      <c r="G18" s="34">
        <v>43581.774305555555</v>
      </c>
      <c r="H18" s="50">
        <v>43581.774305555555</v>
      </c>
      <c r="I18" s="37">
        <v>2.5</v>
      </c>
      <c r="J18" s="33">
        <v>2370</v>
      </c>
      <c r="K18" s="37">
        <v>0.5</v>
      </c>
      <c r="L18" s="33">
        <v>474</v>
      </c>
    </row>
    <row r="19" spans="1:13" ht="90">
      <c r="A19" s="31">
        <v>62</v>
      </c>
      <c r="B19" s="32" t="s">
        <v>174</v>
      </c>
      <c r="C19" s="32" t="s">
        <v>563</v>
      </c>
      <c r="D19" s="32" t="s">
        <v>226</v>
      </c>
      <c r="E19" s="34">
        <v>43580.194444444445</v>
      </c>
      <c r="F19" s="50">
        <v>43580.194444444445</v>
      </c>
      <c r="G19" s="34">
        <v>43581.791666666664</v>
      </c>
      <c r="H19" s="50">
        <v>43581.791666666664</v>
      </c>
      <c r="I19" s="37">
        <v>2.5</v>
      </c>
      <c r="J19" s="33">
        <v>1730</v>
      </c>
      <c r="K19" s="37">
        <v>0.5</v>
      </c>
      <c r="L19" s="33">
        <v>346</v>
      </c>
    </row>
    <row r="20" spans="1:13" ht="75">
      <c r="A20" s="31">
        <v>66</v>
      </c>
      <c r="B20" s="32" t="s">
        <v>174</v>
      </c>
      <c r="C20" s="32" t="s">
        <v>564</v>
      </c>
      <c r="D20" s="32" t="s">
        <v>176</v>
      </c>
      <c r="E20" s="34">
        <v>43581.333333333336</v>
      </c>
      <c r="F20" s="50">
        <v>43581.333333333336</v>
      </c>
      <c r="G20" s="34">
        <v>43582.024305555555</v>
      </c>
      <c r="H20" s="50">
        <v>43582.024305555555</v>
      </c>
      <c r="I20" s="37">
        <v>1.5</v>
      </c>
      <c r="J20" s="33">
        <v>1422</v>
      </c>
      <c r="K20" s="37">
        <v>0.5</v>
      </c>
      <c r="L20" s="33">
        <v>474</v>
      </c>
    </row>
    <row r="21" spans="1:13" ht="75">
      <c r="A21" s="31">
        <v>67</v>
      </c>
      <c r="B21" s="32" t="s">
        <v>227</v>
      </c>
      <c r="C21" s="32" t="s">
        <v>565</v>
      </c>
      <c r="D21" s="32" t="s">
        <v>228</v>
      </c>
      <c r="E21" s="34">
        <v>43581.291666666664</v>
      </c>
      <c r="F21" s="50">
        <v>43581.291666666664</v>
      </c>
      <c r="G21" s="34">
        <v>43581.583333333336</v>
      </c>
      <c r="H21" s="50">
        <v>43581.583333333336</v>
      </c>
      <c r="I21" s="37">
        <v>0.5</v>
      </c>
      <c r="J21" s="33">
        <v>193.5</v>
      </c>
      <c r="K21" s="37">
        <v>0</v>
      </c>
      <c r="L21" s="33">
        <v>0</v>
      </c>
    </row>
    <row r="22" spans="1:13" ht="60">
      <c r="A22" s="31">
        <v>68</v>
      </c>
      <c r="B22" s="32" t="s">
        <v>353</v>
      </c>
      <c r="C22" s="32" t="s">
        <v>566</v>
      </c>
      <c r="D22" s="32" t="s">
        <v>219</v>
      </c>
      <c r="E22" s="34">
        <v>43580.25</v>
      </c>
      <c r="F22" s="50">
        <v>43580.25</v>
      </c>
      <c r="G22" s="34">
        <v>43580.645833333336</v>
      </c>
      <c r="H22" s="50">
        <v>43580.645833333336</v>
      </c>
      <c r="I22" s="37">
        <v>0.5</v>
      </c>
      <c r="J22" s="33">
        <v>193.5</v>
      </c>
      <c r="K22" s="37">
        <v>0</v>
      </c>
      <c r="L22" s="33">
        <v>0</v>
      </c>
    </row>
    <row r="23" spans="1:13" ht="60">
      <c r="A23" s="31">
        <v>68</v>
      </c>
      <c r="B23" s="32" t="s">
        <v>353</v>
      </c>
      <c r="C23" s="32" t="s">
        <v>566</v>
      </c>
      <c r="D23" s="32" t="s">
        <v>220</v>
      </c>
      <c r="E23" s="34">
        <v>43580.25</v>
      </c>
      <c r="F23" s="50">
        <v>43580.25</v>
      </c>
      <c r="G23" s="34">
        <v>43580.645833333336</v>
      </c>
      <c r="H23" s="50">
        <v>43580.645833333336</v>
      </c>
      <c r="I23" s="37">
        <v>0.5</v>
      </c>
      <c r="J23" s="33">
        <v>285.5</v>
      </c>
      <c r="K23" s="37">
        <v>0</v>
      </c>
      <c r="L23" s="33">
        <v>0</v>
      </c>
    </row>
    <row r="24" spans="1:13" ht="90">
      <c r="A24" s="31">
        <v>73</v>
      </c>
      <c r="B24" s="32" t="s">
        <v>350</v>
      </c>
      <c r="C24" s="32" t="s">
        <v>567</v>
      </c>
      <c r="D24" s="32" t="s">
        <v>216</v>
      </c>
      <c r="E24" s="34">
        <v>43586.583333333336</v>
      </c>
      <c r="F24" s="50">
        <v>43586.583333333336</v>
      </c>
      <c r="G24" s="34">
        <v>43588.833333333336</v>
      </c>
      <c r="H24" s="50">
        <v>43588.833333333336</v>
      </c>
      <c r="I24" s="37">
        <v>2.5</v>
      </c>
      <c r="J24" s="33">
        <v>967.5</v>
      </c>
      <c r="K24" s="37">
        <v>0</v>
      </c>
      <c r="L24" s="33">
        <v>0</v>
      </c>
    </row>
    <row r="25" spans="1:13" ht="90">
      <c r="A25" s="31">
        <v>73</v>
      </c>
      <c r="B25" s="32" t="s">
        <v>350</v>
      </c>
      <c r="C25" s="32" t="s">
        <v>567</v>
      </c>
      <c r="D25" s="32" t="s">
        <v>228</v>
      </c>
      <c r="E25" s="34">
        <v>43586.583333333336</v>
      </c>
      <c r="F25" s="50">
        <v>43586.583333333336</v>
      </c>
      <c r="G25" s="34">
        <v>43588.833333333336</v>
      </c>
      <c r="H25" s="50">
        <v>43588.833333333336</v>
      </c>
      <c r="I25" s="37">
        <v>2.5</v>
      </c>
      <c r="J25" s="33">
        <v>967.5</v>
      </c>
      <c r="K25" s="37">
        <v>0</v>
      </c>
      <c r="L25" s="33">
        <v>0</v>
      </c>
    </row>
    <row r="26" spans="1:13" customFormat="1" ht="105">
      <c r="A26" s="31">
        <v>114</v>
      </c>
      <c r="B26" s="32" t="s">
        <v>351</v>
      </c>
      <c r="C26" s="32" t="s">
        <v>284</v>
      </c>
      <c r="D26" s="32" t="s">
        <v>307</v>
      </c>
      <c r="E26" s="34">
        <v>43641.333333333336</v>
      </c>
      <c r="F26" s="50">
        <v>43641.333333333336</v>
      </c>
      <c r="G26" s="34">
        <v>43641.8125</v>
      </c>
      <c r="H26" s="50">
        <v>43641.8125</v>
      </c>
      <c r="I26" s="37">
        <v>0.5</v>
      </c>
      <c r="J26" s="33">
        <v>193.5</v>
      </c>
      <c r="K26" s="37">
        <v>0</v>
      </c>
      <c r="L26" s="33">
        <v>0</v>
      </c>
      <c r="M26" s="28"/>
    </row>
    <row r="27" spans="1:13" customFormat="1"/>
    <row r="28" spans="1:13" customFormat="1"/>
    <row r="29" spans="1:13" customFormat="1" ht="21">
      <c r="C29" s="44" t="s">
        <v>229</v>
      </c>
      <c r="D29" s="45"/>
    </row>
    <row r="30" spans="1:13" customFormat="1">
      <c r="C30" s="49" t="s">
        <v>553</v>
      </c>
      <c r="D30" s="47">
        <f>SUM(I4:I26)</f>
        <v>43</v>
      </c>
    </row>
    <row r="31" spans="1:13">
      <c r="C31" s="49" t="s">
        <v>554</v>
      </c>
      <c r="D31" s="47">
        <f>SUM(K4:K26)*2</f>
        <v>12</v>
      </c>
    </row>
    <row r="32" spans="1:13">
      <c r="C32" s="46" t="s">
        <v>3</v>
      </c>
      <c r="D32" s="48">
        <v>19</v>
      </c>
    </row>
    <row r="33" spans="3:4">
      <c r="C33" s="46" t="s">
        <v>4</v>
      </c>
      <c r="D33" s="48">
        <v>13</v>
      </c>
    </row>
    <row r="34" spans="3:4">
      <c r="C34" s="49" t="s">
        <v>9</v>
      </c>
      <c r="D34" s="56">
        <f>SUM(J4:J26)</f>
        <v>29167.9</v>
      </c>
    </row>
    <row r="35" spans="3:4">
      <c r="C35" s="49" t="s">
        <v>551</v>
      </c>
      <c r="D35" s="56">
        <f>SUM(L4:L26)</f>
        <v>4536</v>
      </c>
    </row>
    <row r="36" spans="3:4">
      <c r="C36" s="49" t="s">
        <v>552</v>
      </c>
      <c r="D36" s="56">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5" zoomScaleNormal="75" workbookViewId="0">
      <pane ySplit="3" topLeftCell="A46" activePane="bottomLeft" state="frozen"/>
      <selection pane="bottomLeft" activeCell="E48" sqref="E48"/>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89" t="s">
        <v>10</v>
      </c>
      <c r="B1" s="90"/>
      <c r="C1" s="90"/>
      <c r="D1" s="90"/>
      <c r="E1" s="91" t="s">
        <v>543</v>
      </c>
      <c r="F1" s="92"/>
      <c r="G1" s="92"/>
      <c r="H1" s="93"/>
      <c r="I1" s="94" t="s">
        <v>545</v>
      </c>
      <c r="J1" s="94"/>
      <c r="K1" s="94" t="s">
        <v>546</v>
      </c>
      <c r="L1" s="94"/>
    </row>
    <row r="2" spans="1:13" ht="18.75" customHeight="1">
      <c r="A2" s="95" t="s">
        <v>548</v>
      </c>
      <c r="B2" s="96"/>
      <c r="C2" s="96"/>
      <c r="D2" s="97"/>
      <c r="E2" s="94" t="s">
        <v>246</v>
      </c>
      <c r="F2" s="94"/>
      <c r="G2" s="94" t="s">
        <v>247</v>
      </c>
      <c r="H2" s="94"/>
      <c r="I2" s="94"/>
      <c r="J2" s="94"/>
      <c r="K2" s="94"/>
      <c r="L2" s="94"/>
    </row>
    <row r="3" spans="1:13" ht="34.5" customHeight="1">
      <c r="A3" s="42" t="s">
        <v>549</v>
      </c>
      <c r="B3" s="42" t="s">
        <v>212</v>
      </c>
      <c r="C3" s="42" t="s">
        <v>213</v>
      </c>
      <c r="D3" s="42" t="s">
        <v>214</v>
      </c>
      <c r="E3" s="42" t="s">
        <v>541</v>
      </c>
      <c r="F3" s="42" t="s">
        <v>542</v>
      </c>
      <c r="G3" s="42" t="s">
        <v>541</v>
      </c>
      <c r="H3" s="42" t="s">
        <v>542</v>
      </c>
      <c r="I3" s="42" t="s">
        <v>547</v>
      </c>
      <c r="J3" s="42" t="s">
        <v>550</v>
      </c>
      <c r="K3" s="43" t="s">
        <v>547</v>
      </c>
      <c r="L3" s="43" t="s">
        <v>550</v>
      </c>
    </row>
    <row r="4" spans="1:13" s="36" customFormat="1" ht="30">
      <c r="A4" s="31">
        <v>58</v>
      </c>
      <c r="B4" s="32" t="s">
        <v>174</v>
      </c>
      <c r="C4" s="32" t="s">
        <v>342</v>
      </c>
      <c r="D4" s="32" t="s">
        <v>248</v>
      </c>
      <c r="E4" s="34">
        <v>43591.555555555555</v>
      </c>
      <c r="F4" s="50">
        <v>43591.555555555555</v>
      </c>
      <c r="G4" s="34">
        <v>43595.868055555555</v>
      </c>
      <c r="H4" s="50">
        <v>43595.868055555555</v>
      </c>
      <c r="I4" s="37">
        <v>4.5</v>
      </c>
      <c r="J4" s="33">
        <v>3114</v>
      </c>
      <c r="K4" s="37">
        <v>0.5</v>
      </c>
      <c r="L4" s="33">
        <v>346</v>
      </c>
      <c r="M4" s="66"/>
    </row>
    <row r="5" spans="1:13" s="36" customFormat="1" ht="30">
      <c r="A5" s="31">
        <v>58</v>
      </c>
      <c r="B5" s="32" t="s">
        <v>174</v>
      </c>
      <c r="C5" s="32" t="s">
        <v>342</v>
      </c>
      <c r="D5" s="32" t="s">
        <v>249</v>
      </c>
      <c r="E5" s="34">
        <v>43591.555555555555</v>
      </c>
      <c r="F5" s="50">
        <v>43591.555555555555</v>
      </c>
      <c r="G5" s="34">
        <v>43595.868055555555</v>
      </c>
      <c r="H5" s="50">
        <v>43595.868055555555</v>
      </c>
      <c r="I5" s="37">
        <v>4.5</v>
      </c>
      <c r="J5" s="33">
        <v>3114</v>
      </c>
      <c r="K5" s="37">
        <v>0.5</v>
      </c>
      <c r="L5" s="33">
        <v>346</v>
      </c>
      <c r="M5" s="66"/>
    </row>
    <row r="6" spans="1:13" s="36" customFormat="1" ht="30">
      <c r="A6" s="31">
        <v>58</v>
      </c>
      <c r="B6" s="32" t="s">
        <v>174</v>
      </c>
      <c r="C6" s="32" t="s">
        <v>342</v>
      </c>
      <c r="D6" s="32" t="s">
        <v>250</v>
      </c>
      <c r="E6" s="34">
        <v>43591.555555555555</v>
      </c>
      <c r="F6" s="50">
        <v>43591.555555555555</v>
      </c>
      <c r="G6" s="34">
        <v>43595.868055555555</v>
      </c>
      <c r="H6" s="50">
        <v>43595.868055555555</v>
      </c>
      <c r="I6" s="37">
        <v>4.5</v>
      </c>
      <c r="J6" s="33">
        <v>3114</v>
      </c>
      <c r="K6" s="37">
        <v>0.5</v>
      </c>
      <c r="L6" s="33">
        <v>346</v>
      </c>
      <c r="M6" s="66"/>
    </row>
    <row r="7" spans="1:13" s="36" customFormat="1" ht="30">
      <c r="A7" s="31">
        <v>58</v>
      </c>
      <c r="B7" s="32" t="s">
        <v>174</v>
      </c>
      <c r="C7" s="32" t="s">
        <v>342</v>
      </c>
      <c r="D7" s="32" t="s">
        <v>251</v>
      </c>
      <c r="E7" s="34">
        <v>43591.555555555555</v>
      </c>
      <c r="F7" s="50">
        <v>43591.555555555555</v>
      </c>
      <c r="G7" s="34">
        <v>43595.868055555555</v>
      </c>
      <c r="H7" s="50">
        <v>43595.868055555555</v>
      </c>
      <c r="I7" s="37">
        <v>4.5</v>
      </c>
      <c r="J7" s="33">
        <v>3114</v>
      </c>
      <c r="K7" s="37">
        <v>0.5</v>
      </c>
      <c r="L7" s="33">
        <v>346</v>
      </c>
      <c r="M7" s="66"/>
    </row>
    <row r="8" spans="1:13" s="36" customFormat="1" ht="75">
      <c r="A8" s="31">
        <v>59</v>
      </c>
      <c r="B8" s="32" t="s">
        <v>162</v>
      </c>
      <c r="C8" s="32" t="s">
        <v>341</v>
      </c>
      <c r="D8" s="32" t="s">
        <v>171</v>
      </c>
      <c r="E8" s="34">
        <v>43590.760416666664</v>
      </c>
      <c r="F8" s="50">
        <v>43590.760416666664</v>
      </c>
      <c r="G8" s="34">
        <v>43593.961805555555</v>
      </c>
      <c r="H8" s="50">
        <v>43593.961805555555</v>
      </c>
      <c r="I8" s="37">
        <v>3.5</v>
      </c>
      <c r="J8" s="33">
        <v>2422</v>
      </c>
      <c r="K8" s="37">
        <v>0.5</v>
      </c>
      <c r="L8" s="33">
        <v>346</v>
      </c>
      <c r="M8" s="66"/>
    </row>
    <row r="9" spans="1:13" s="36" customFormat="1" ht="75">
      <c r="A9" s="31">
        <v>59</v>
      </c>
      <c r="B9" s="32" t="s">
        <v>162</v>
      </c>
      <c r="C9" s="32" t="s">
        <v>341</v>
      </c>
      <c r="D9" s="32" t="s">
        <v>252</v>
      </c>
      <c r="E9" s="34">
        <v>43590.760416666664</v>
      </c>
      <c r="F9" s="50">
        <v>43590.760416666664</v>
      </c>
      <c r="G9" s="34">
        <v>43593.961805555555</v>
      </c>
      <c r="H9" s="50">
        <v>43593.961805555555</v>
      </c>
      <c r="I9" s="37">
        <v>3.5</v>
      </c>
      <c r="J9" s="33">
        <v>2422</v>
      </c>
      <c r="K9" s="37">
        <v>0.5</v>
      </c>
      <c r="L9" s="33">
        <v>346</v>
      </c>
      <c r="M9" s="66"/>
    </row>
    <row r="10" spans="1:13" s="36" customFormat="1" ht="210">
      <c r="A10" s="31">
        <v>69</v>
      </c>
      <c r="B10" s="32" t="s">
        <v>167</v>
      </c>
      <c r="C10" s="32" t="s">
        <v>333</v>
      </c>
      <c r="D10" s="32" t="s">
        <v>203</v>
      </c>
      <c r="E10" s="34">
        <v>43594.75</v>
      </c>
      <c r="F10" s="50">
        <v>43594.75</v>
      </c>
      <c r="G10" s="34">
        <v>43596.75</v>
      </c>
      <c r="H10" s="50">
        <v>43596.75</v>
      </c>
      <c r="I10" s="37">
        <v>2</v>
      </c>
      <c r="J10" s="33">
        <v>1384</v>
      </c>
      <c r="K10" s="37">
        <v>0</v>
      </c>
      <c r="L10" s="33">
        <v>0</v>
      </c>
      <c r="M10" s="66"/>
    </row>
    <row r="11" spans="1:13" s="36" customFormat="1" ht="210">
      <c r="A11" s="31">
        <v>69</v>
      </c>
      <c r="B11" s="32" t="s">
        <v>167</v>
      </c>
      <c r="C11" s="32" t="s">
        <v>333</v>
      </c>
      <c r="D11" s="32" t="s">
        <v>238</v>
      </c>
      <c r="E11" s="34">
        <v>43594.75</v>
      </c>
      <c r="F11" s="50">
        <v>43594.75</v>
      </c>
      <c r="G11" s="34">
        <v>43596.75</v>
      </c>
      <c r="H11" s="50">
        <v>43596.75</v>
      </c>
      <c r="I11" s="37">
        <v>2</v>
      </c>
      <c r="J11" s="33">
        <v>1384</v>
      </c>
      <c r="K11" s="37">
        <v>0</v>
      </c>
      <c r="L11" s="33">
        <v>0</v>
      </c>
      <c r="M11" s="66"/>
    </row>
    <row r="12" spans="1:13" s="36" customFormat="1" ht="210">
      <c r="A12" s="31">
        <v>69</v>
      </c>
      <c r="B12" s="32" t="s">
        <v>167</v>
      </c>
      <c r="C12" s="32" t="s">
        <v>333</v>
      </c>
      <c r="D12" s="32" t="s">
        <v>170</v>
      </c>
      <c r="E12" s="34">
        <v>43594.75</v>
      </c>
      <c r="F12" s="50">
        <v>43594.75</v>
      </c>
      <c r="G12" s="34">
        <v>43596.75</v>
      </c>
      <c r="H12" s="50">
        <v>43596.75</v>
      </c>
      <c r="I12" s="37">
        <v>2</v>
      </c>
      <c r="J12" s="33">
        <v>1384</v>
      </c>
      <c r="K12" s="37">
        <v>0</v>
      </c>
      <c r="L12" s="33">
        <v>0</v>
      </c>
      <c r="M12" s="66"/>
    </row>
    <row r="13" spans="1:13" s="36" customFormat="1" ht="210">
      <c r="A13" s="31">
        <v>69</v>
      </c>
      <c r="B13" s="32" t="s">
        <v>167</v>
      </c>
      <c r="C13" s="32" t="s">
        <v>333</v>
      </c>
      <c r="D13" s="32" t="s">
        <v>239</v>
      </c>
      <c r="E13" s="34">
        <v>43594.75</v>
      </c>
      <c r="F13" s="50">
        <v>43594.75</v>
      </c>
      <c r="G13" s="34">
        <v>43596.75</v>
      </c>
      <c r="H13" s="50">
        <v>43596.75</v>
      </c>
      <c r="I13" s="37">
        <v>2</v>
      </c>
      <c r="J13" s="33">
        <v>1384</v>
      </c>
      <c r="K13" s="37">
        <v>0</v>
      </c>
      <c r="L13" s="33">
        <v>0</v>
      </c>
      <c r="M13" s="66"/>
    </row>
    <row r="14" spans="1:13" s="36" customFormat="1" ht="210">
      <c r="A14" s="31">
        <v>69</v>
      </c>
      <c r="B14" s="32" t="s">
        <v>167</v>
      </c>
      <c r="C14" s="32" t="s">
        <v>333</v>
      </c>
      <c r="D14" s="32" t="s">
        <v>240</v>
      </c>
      <c r="E14" s="34">
        <v>43594.75</v>
      </c>
      <c r="F14" s="50">
        <v>43594.75</v>
      </c>
      <c r="G14" s="34">
        <v>43596.75</v>
      </c>
      <c r="H14" s="50">
        <v>43596.75</v>
      </c>
      <c r="I14" s="37">
        <v>2</v>
      </c>
      <c r="J14" s="33">
        <v>1384</v>
      </c>
      <c r="K14" s="37">
        <v>0</v>
      </c>
      <c r="L14" s="33">
        <v>0</v>
      </c>
      <c r="M14" s="66"/>
    </row>
    <row r="15" spans="1:13" s="36" customFormat="1" ht="210">
      <c r="A15" s="31">
        <v>69</v>
      </c>
      <c r="B15" s="32" t="s">
        <v>167</v>
      </c>
      <c r="C15" s="32" t="s">
        <v>333</v>
      </c>
      <c r="D15" s="32" t="s">
        <v>241</v>
      </c>
      <c r="E15" s="34">
        <v>43594.75</v>
      </c>
      <c r="F15" s="50">
        <v>43594.75</v>
      </c>
      <c r="G15" s="34">
        <v>43596.75</v>
      </c>
      <c r="H15" s="50">
        <v>43596.75</v>
      </c>
      <c r="I15" s="37">
        <v>2</v>
      </c>
      <c r="J15" s="33">
        <v>1384</v>
      </c>
      <c r="K15" s="37">
        <v>0</v>
      </c>
      <c r="L15" s="33">
        <v>0</v>
      </c>
      <c r="M15" s="66"/>
    </row>
    <row r="16" spans="1:13" s="36" customFormat="1" ht="210">
      <c r="A16" s="31">
        <v>69</v>
      </c>
      <c r="B16" s="32" t="s">
        <v>167</v>
      </c>
      <c r="C16" s="32" t="s">
        <v>333</v>
      </c>
      <c r="D16" s="32" t="s">
        <v>242</v>
      </c>
      <c r="E16" s="34">
        <v>43594.75</v>
      </c>
      <c r="F16" s="50">
        <v>43594.75</v>
      </c>
      <c r="G16" s="34">
        <v>43596.75</v>
      </c>
      <c r="H16" s="50">
        <v>43596.75</v>
      </c>
      <c r="I16" s="37">
        <v>2</v>
      </c>
      <c r="J16" s="33">
        <v>1384</v>
      </c>
      <c r="K16" s="37">
        <v>0</v>
      </c>
      <c r="L16" s="33">
        <v>0</v>
      </c>
      <c r="M16" s="66"/>
    </row>
    <row r="17" spans="1:13" s="36" customFormat="1" ht="60">
      <c r="A17" s="31">
        <v>70</v>
      </c>
      <c r="B17" s="32" t="s">
        <v>162</v>
      </c>
      <c r="C17" s="32" t="s">
        <v>339</v>
      </c>
      <c r="D17" s="32" t="s">
        <v>253</v>
      </c>
      <c r="E17" s="34">
        <v>43607.732638888891</v>
      </c>
      <c r="F17" s="50">
        <v>43607.732638888891</v>
      </c>
      <c r="G17" s="34">
        <v>43609.979166666664</v>
      </c>
      <c r="H17" s="50">
        <v>43609.979166666664</v>
      </c>
      <c r="I17" s="37">
        <v>2.5</v>
      </c>
      <c r="J17" s="33">
        <v>1730</v>
      </c>
      <c r="K17" s="37">
        <v>0.5</v>
      </c>
      <c r="L17" s="33">
        <v>346</v>
      </c>
      <c r="M17" s="66"/>
    </row>
    <row r="18" spans="1:13" s="36" customFormat="1" ht="60">
      <c r="A18" s="31">
        <v>70</v>
      </c>
      <c r="B18" s="32" t="s">
        <v>162</v>
      </c>
      <c r="C18" s="32" t="s">
        <v>339</v>
      </c>
      <c r="D18" s="32" t="s">
        <v>245</v>
      </c>
      <c r="E18" s="34">
        <v>43607.732638888891</v>
      </c>
      <c r="F18" s="50">
        <v>43607.732638888891</v>
      </c>
      <c r="G18" s="34">
        <v>43609.979166666664</v>
      </c>
      <c r="H18" s="50">
        <v>43609.979166666664</v>
      </c>
      <c r="I18" s="37">
        <v>2.5</v>
      </c>
      <c r="J18" s="33">
        <v>1730</v>
      </c>
      <c r="K18" s="37">
        <v>0.5</v>
      </c>
      <c r="L18" s="33">
        <v>346</v>
      </c>
      <c r="M18" s="66"/>
    </row>
    <row r="19" spans="1:13" s="36" customFormat="1" ht="90">
      <c r="A19" s="31">
        <v>72</v>
      </c>
      <c r="B19" s="32" t="s">
        <v>167</v>
      </c>
      <c r="C19" s="32" t="s">
        <v>340</v>
      </c>
      <c r="D19" s="32" t="s">
        <v>254</v>
      </c>
      <c r="E19" s="34">
        <v>43608.541666666664</v>
      </c>
      <c r="F19" s="50">
        <v>43608.541666666664</v>
      </c>
      <c r="G19" s="34">
        <v>43610.5</v>
      </c>
      <c r="H19" s="50">
        <v>43610.5</v>
      </c>
      <c r="I19" s="37">
        <v>2</v>
      </c>
      <c r="J19" s="33">
        <v>1384</v>
      </c>
      <c r="K19" s="37">
        <v>0</v>
      </c>
      <c r="L19" s="33">
        <v>0</v>
      </c>
      <c r="M19" s="66"/>
    </row>
    <row r="20" spans="1:13" s="36" customFormat="1" ht="90">
      <c r="A20" s="31">
        <v>74</v>
      </c>
      <c r="B20" s="32" t="s">
        <v>162</v>
      </c>
      <c r="C20" s="32" t="s">
        <v>338</v>
      </c>
      <c r="D20" s="32" t="s">
        <v>233</v>
      </c>
      <c r="E20" s="34">
        <v>43612.684027777781</v>
      </c>
      <c r="F20" s="50">
        <v>43612.684027777781</v>
      </c>
      <c r="G20" s="34">
        <v>43613.961805555555</v>
      </c>
      <c r="H20" s="50">
        <v>43613.961805555555</v>
      </c>
      <c r="I20" s="37">
        <v>1.5</v>
      </c>
      <c r="J20" s="33">
        <v>1038</v>
      </c>
      <c r="K20" s="37">
        <v>0.5</v>
      </c>
      <c r="L20" s="33">
        <v>346</v>
      </c>
      <c r="M20" s="66"/>
    </row>
    <row r="21" spans="1:13" s="36" customFormat="1" ht="90">
      <c r="A21" s="31">
        <v>74</v>
      </c>
      <c r="B21" s="32" t="s">
        <v>162</v>
      </c>
      <c r="C21" s="32" t="s">
        <v>338</v>
      </c>
      <c r="D21" s="32" t="s">
        <v>234</v>
      </c>
      <c r="E21" s="34">
        <v>43612.684027777781</v>
      </c>
      <c r="F21" s="50">
        <v>43612.684027777781</v>
      </c>
      <c r="G21" s="34">
        <v>43613.961805555555</v>
      </c>
      <c r="H21" s="50">
        <v>43613.961805555555</v>
      </c>
      <c r="I21" s="37">
        <v>1.5</v>
      </c>
      <c r="J21" s="33">
        <v>1038</v>
      </c>
      <c r="K21" s="37">
        <v>0.5</v>
      </c>
      <c r="L21" s="33">
        <v>346</v>
      </c>
      <c r="M21" s="66"/>
    </row>
    <row r="22" spans="1:13" s="36" customFormat="1" ht="75">
      <c r="A22" s="31">
        <v>75</v>
      </c>
      <c r="B22" s="32" t="s">
        <v>174</v>
      </c>
      <c r="C22" s="32" t="s">
        <v>337</v>
      </c>
      <c r="D22" s="32" t="s">
        <v>257</v>
      </c>
      <c r="E22" s="34">
        <v>43619.822916666664</v>
      </c>
      <c r="F22" s="50">
        <v>43619.822916666664</v>
      </c>
      <c r="G22" s="34">
        <v>43622.961805555555</v>
      </c>
      <c r="H22" s="50">
        <v>43622.961805555555</v>
      </c>
      <c r="I22" s="37">
        <v>3</v>
      </c>
      <c r="J22" s="33">
        <v>2076</v>
      </c>
      <c r="K22" s="37">
        <v>0.5</v>
      </c>
      <c r="L22" s="33">
        <v>346</v>
      </c>
      <c r="M22" s="66"/>
    </row>
    <row r="23" spans="1:13" s="36" customFormat="1" ht="75">
      <c r="A23" s="31">
        <v>75</v>
      </c>
      <c r="B23" s="32" t="s">
        <v>174</v>
      </c>
      <c r="C23" s="32" t="s">
        <v>337</v>
      </c>
      <c r="D23" s="32" t="s">
        <v>258</v>
      </c>
      <c r="E23" s="34">
        <v>43619.822916666664</v>
      </c>
      <c r="F23" s="50">
        <v>43619.822916666664</v>
      </c>
      <c r="G23" s="34">
        <v>43622.961805555555</v>
      </c>
      <c r="H23" s="50">
        <v>43622.961805555555</v>
      </c>
      <c r="I23" s="37">
        <v>3</v>
      </c>
      <c r="J23" s="33">
        <v>2076</v>
      </c>
      <c r="K23" s="37">
        <v>0.5</v>
      </c>
      <c r="L23" s="33">
        <v>346</v>
      </c>
      <c r="M23" s="66"/>
    </row>
    <row r="24" spans="1:13" s="36" customFormat="1" ht="90">
      <c r="A24" s="31">
        <v>76</v>
      </c>
      <c r="B24" s="32" t="s">
        <v>544</v>
      </c>
      <c r="C24" s="32" t="s">
        <v>540</v>
      </c>
      <c r="D24" s="32" t="s">
        <v>176</v>
      </c>
      <c r="E24" s="34">
        <v>43597.798611111109</v>
      </c>
      <c r="F24" s="50">
        <v>43597.798611111109</v>
      </c>
      <c r="G24" s="34">
        <v>43604.517361111109</v>
      </c>
      <c r="H24" s="50">
        <v>43604.517361111109</v>
      </c>
      <c r="I24" s="37">
        <v>7</v>
      </c>
      <c r="J24" s="33">
        <v>13595.820000000002</v>
      </c>
      <c r="K24" s="37">
        <v>0.5</v>
      </c>
      <c r="L24" s="33">
        <v>971.13</v>
      </c>
      <c r="M24" s="66"/>
    </row>
    <row r="25" spans="1:13" s="36" customFormat="1" ht="90">
      <c r="A25" s="31">
        <v>77</v>
      </c>
      <c r="B25" s="32" t="s">
        <v>174</v>
      </c>
      <c r="C25" s="32" t="s">
        <v>336</v>
      </c>
      <c r="D25" s="32" t="s">
        <v>184</v>
      </c>
      <c r="E25" s="34">
        <v>43594.822916666664</v>
      </c>
      <c r="F25" s="50">
        <v>43594.822916666664</v>
      </c>
      <c r="G25" s="34">
        <v>43595.961805555555</v>
      </c>
      <c r="H25" s="50">
        <v>43595.961805555555</v>
      </c>
      <c r="I25" s="37">
        <v>1</v>
      </c>
      <c r="J25" s="33">
        <v>692</v>
      </c>
      <c r="K25" s="37">
        <v>0.5</v>
      </c>
      <c r="L25" s="33">
        <v>346</v>
      </c>
      <c r="M25" s="66"/>
    </row>
    <row r="26" spans="1:13" s="36" customFormat="1" ht="90">
      <c r="A26" s="31">
        <v>77</v>
      </c>
      <c r="B26" s="32" t="s">
        <v>174</v>
      </c>
      <c r="C26" s="32" t="s">
        <v>336</v>
      </c>
      <c r="D26" s="32" t="s">
        <v>235</v>
      </c>
      <c r="E26" s="34">
        <v>43594.822916666664</v>
      </c>
      <c r="F26" s="50">
        <v>43594.822916666664</v>
      </c>
      <c r="G26" s="34">
        <v>43595.961805555555</v>
      </c>
      <c r="H26" s="50">
        <v>43595.961805555555</v>
      </c>
      <c r="I26" s="37">
        <v>1</v>
      </c>
      <c r="J26" s="33">
        <v>692</v>
      </c>
      <c r="K26" s="37">
        <v>0.5</v>
      </c>
      <c r="L26" s="33">
        <v>346</v>
      </c>
      <c r="M26" s="66"/>
    </row>
    <row r="27" spans="1:13" ht="90">
      <c r="A27" s="31">
        <v>77</v>
      </c>
      <c r="B27" s="32" t="s">
        <v>174</v>
      </c>
      <c r="C27" s="32" t="s">
        <v>336</v>
      </c>
      <c r="D27" s="32" t="s">
        <v>236</v>
      </c>
      <c r="E27" s="34">
        <v>43594.822916666664</v>
      </c>
      <c r="F27" s="50">
        <v>43594.822916666664</v>
      </c>
      <c r="G27" s="34">
        <v>43595.961805555555</v>
      </c>
      <c r="H27" s="50">
        <v>43595.961805555555</v>
      </c>
      <c r="I27" s="37">
        <v>1</v>
      </c>
      <c r="J27" s="33">
        <v>692</v>
      </c>
      <c r="K27" s="37">
        <v>0.5</v>
      </c>
      <c r="L27" s="33">
        <v>346</v>
      </c>
      <c r="M27" s="66"/>
    </row>
    <row r="28" spans="1:13" ht="60">
      <c r="A28" s="31">
        <v>79</v>
      </c>
      <c r="B28" s="32" t="s">
        <v>230</v>
      </c>
      <c r="C28" s="32" t="s">
        <v>335</v>
      </c>
      <c r="D28" s="32" t="s">
        <v>210</v>
      </c>
      <c r="E28" s="34">
        <v>43598.291666666664</v>
      </c>
      <c r="F28" s="50">
        <v>43598.291666666664</v>
      </c>
      <c r="G28" s="34">
        <v>43602.791666666664</v>
      </c>
      <c r="H28" s="50">
        <v>43602.791666666664</v>
      </c>
      <c r="I28" s="37">
        <v>5</v>
      </c>
      <c r="J28" s="33">
        <v>2322</v>
      </c>
      <c r="K28" s="37">
        <v>0</v>
      </c>
      <c r="L28" s="33">
        <v>0</v>
      </c>
      <c r="M28" s="66"/>
    </row>
    <row r="29" spans="1:13" ht="60">
      <c r="A29" s="31">
        <v>79</v>
      </c>
      <c r="B29" s="32" t="s">
        <v>230</v>
      </c>
      <c r="C29" s="32" t="s">
        <v>335</v>
      </c>
      <c r="D29" s="32" t="s">
        <v>237</v>
      </c>
      <c r="E29" s="34">
        <v>43598.291666666664</v>
      </c>
      <c r="F29" s="50">
        <v>43598.291666666664</v>
      </c>
      <c r="G29" s="34">
        <v>43602.791666666664</v>
      </c>
      <c r="H29" s="50">
        <v>43602.791666666664</v>
      </c>
      <c r="I29" s="37">
        <v>5</v>
      </c>
      <c r="J29" s="33">
        <v>2322</v>
      </c>
      <c r="K29" s="37">
        <v>0</v>
      </c>
      <c r="L29" s="33">
        <v>0</v>
      </c>
      <c r="M29" s="66"/>
    </row>
    <row r="30" spans="1:13" ht="30">
      <c r="A30" s="31">
        <v>81</v>
      </c>
      <c r="B30" s="32" t="s">
        <v>162</v>
      </c>
      <c r="C30" s="32" t="s">
        <v>334</v>
      </c>
      <c r="D30" s="32" t="s">
        <v>225</v>
      </c>
      <c r="E30" s="34">
        <v>43612.621527777781</v>
      </c>
      <c r="F30" s="50">
        <v>43612.621527777781</v>
      </c>
      <c r="G30" s="34">
        <v>43614.510416666664</v>
      </c>
      <c r="H30" s="50">
        <v>43614.510416666664</v>
      </c>
      <c r="I30" s="37">
        <v>2</v>
      </c>
      <c r="J30" s="33">
        <v>1896</v>
      </c>
      <c r="K30" s="37">
        <v>0.5</v>
      </c>
      <c r="L30" s="33">
        <v>474</v>
      </c>
      <c r="M30" s="66"/>
    </row>
    <row r="31" spans="1:13" ht="210">
      <c r="A31" s="31">
        <v>83</v>
      </c>
      <c r="B31" s="32" t="s">
        <v>167</v>
      </c>
      <c r="C31" s="32" t="s">
        <v>333</v>
      </c>
      <c r="D31" s="32" t="s">
        <v>203</v>
      </c>
      <c r="E31" s="34">
        <v>43596.75</v>
      </c>
      <c r="F31" s="50">
        <v>43596.75</v>
      </c>
      <c r="G31" s="34">
        <v>43596.9375</v>
      </c>
      <c r="H31" s="50">
        <v>43596.9375</v>
      </c>
      <c r="I31" s="37">
        <v>0.5</v>
      </c>
      <c r="J31" s="33">
        <v>346</v>
      </c>
      <c r="K31" s="37">
        <v>0</v>
      </c>
      <c r="L31" s="33">
        <v>0</v>
      </c>
      <c r="M31" s="66"/>
    </row>
    <row r="32" spans="1:13" ht="210">
      <c r="A32" s="31">
        <v>83</v>
      </c>
      <c r="B32" s="32" t="s">
        <v>167</v>
      </c>
      <c r="C32" s="32" t="s">
        <v>333</v>
      </c>
      <c r="D32" s="32" t="s">
        <v>238</v>
      </c>
      <c r="E32" s="34">
        <v>43596.75</v>
      </c>
      <c r="F32" s="50">
        <v>43596.75</v>
      </c>
      <c r="G32" s="34">
        <v>43596.9375</v>
      </c>
      <c r="H32" s="50">
        <v>43596.9375</v>
      </c>
      <c r="I32" s="37">
        <v>0.5</v>
      </c>
      <c r="J32" s="33">
        <v>346</v>
      </c>
      <c r="K32" s="37">
        <v>0</v>
      </c>
      <c r="L32" s="33">
        <v>0</v>
      </c>
      <c r="M32" s="66"/>
    </row>
    <row r="33" spans="1:13" ht="210">
      <c r="A33" s="31">
        <v>83</v>
      </c>
      <c r="B33" s="32" t="s">
        <v>167</v>
      </c>
      <c r="C33" s="32" t="s">
        <v>333</v>
      </c>
      <c r="D33" s="32" t="s">
        <v>170</v>
      </c>
      <c r="E33" s="34">
        <v>43596.75</v>
      </c>
      <c r="F33" s="50">
        <v>43596.75</v>
      </c>
      <c r="G33" s="34">
        <v>43596.9375</v>
      </c>
      <c r="H33" s="50">
        <v>43596.9375</v>
      </c>
      <c r="I33" s="37">
        <v>0.5</v>
      </c>
      <c r="J33" s="33">
        <v>346</v>
      </c>
      <c r="K33" s="37">
        <v>0</v>
      </c>
      <c r="L33" s="33">
        <v>0</v>
      </c>
      <c r="M33" s="66"/>
    </row>
    <row r="34" spans="1:13" ht="210">
      <c r="A34" s="31">
        <v>83</v>
      </c>
      <c r="B34" s="32" t="s">
        <v>167</v>
      </c>
      <c r="C34" s="32" t="s">
        <v>333</v>
      </c>
      <c r="D34" s="32" t="s">
        <v>239</v>
      </c>
      <c r="E34" s="34">
        <v>43596.75</v>
      </c>
      <c r="F34" s="50">
        <v>43596.75</v>
      </c>
      <c r="G34" s="34">
        <v>43596.9375</v>
      </c>
      <c r="H34" s="50">
        <v>43596.9375</v>
      </c>
      <c r="I34" s="37">
        <v>0.5</v>
      </c>
      <c r="J34" s="33">
        <v>346</v>
      </c>
      <c r="K34" s="37">
        <v>0</v>
      </c>
      <c r="L34" s="33">
        <v>0</v>
      </c>
      <c r="M34" s="66"/>
    </row>
    <row r="35" spans="1:13" ht="210">
      <c r="A35" s="31">
        <v>83</v>
      </c>
      <c r="B35" s="32" t="s">
        <v>167</v>
      </c>
      <c r="C35" s="32" t="s">
        <v>333</v>
      </c>
      <c r="D35" s="32" t="s">
        <v>240</v>
      </c>
      <c r="E35" s="34">
        <v>43596.75</v>
      </c>
      <c r="F35" s="50">
        <v>43596.75</v>
      </c>
      <c r="G35" s="34">
        <v>43596.9375</v>
      </c>
      <c r="H35" s="50">
        <v>43596.9375</v>
      </c>
      <c r="I35" s="37">
        <v>0.5</v>
      </c>
      <c r="J35" s="33">
        <v>346</v>
      </c>
      <c r="K35" s="37">
        <v>0</v>
      </c>
      <c r="L35" s="33">
        <v>0</v>
      </c>
      <c r="M35" s="66"/>
    </row>
    <row r="36" spans="1:13" ht="210">
      <c r="A36" s="31">
        <v>83</v>
      </c>
      <c r="B36" s="32" t="s">
        <v>167</v>
      </c>
      <c r="C36" s="32" t="s">
        <v>333</v>
      </c>
      <c r="D36" s="32" t="s">
        <v>241</v>
      </c>
      <c r="E36" s="34">
        <v>43596.75</v>
      </c>
      <c r="F36" s="50">
        <v>43596.75</v>
      </c>
      <c r="G36" s="34">
        <v>43596.9375</v>
      </c>
      <c r="H36" s="50">
        <v>43596.9375</v>
      </c>
      <c r="I36" s="37">
        <v>0.5</v>
      </c>
      <c r="J36" s="33">
        <v>346</v>
      </c>
      <c r="K36" s="37">
        <v>0</v>
      </c>
      <c r="L36" s="33">
        <v>0</v>
      </c>
      <c r="M36" s="66"/>
    </row>
    <row r="37" spans="1:13" ht="210">
      <c r="A37" s="31">
        <v>83</v>
      </c>
      <c r="B37" s="32" t="s">
        <v>167</v>
      </c>
      <c r="C37" s="32" t="s">
        <v>333</v>
      </c>
      <c r="D37" s="32" t="s">
        <v>242</v>
      </c>
      <c r="E37" s="34">
        <v>43596.75</v>
      </c>
      <c r="F37" s="50">
        <v>43596.75</v>
      </c>
      <c r="G37" s="34">
        <v>43596.9375</v>
      </c>
      <c r="H37" s="50">
        <v>43596.9375</v>
      </c>
      <c r="I37" s="37">
        <v>0.5</v>
      </c>
      <c r="J37" s="33">
        <v>346</v>
      </c>
      <c r="K37" s="37">
        <v>0</v>
      </c>
      <c r="L37" s="33">
        <v>0</v>
      </c>
      <c r="M37" s="66"/>
    </row>
    <row r="38" spans="1:13" ht="60">
      <c r="A38" s="31">
        <v>84</v>
      </c>
      <c r="B38" s="32" t="s">
        <v>174</v>
      </c>
      <c r="C38" s="32" t="s">
        <v>332</v>
      </c>
      <c r="D38" s="32" t="s">
        <v>170</v>
      </c>
      <c r="E38" s="34">
        <v>43619.822916666664</v>
      </c>
      <c r="F38" s="50">
        <v>43619.822916666664</v>
      </c>
      <c r="G38" s="34">
        <v>43622.961805555555</v>
      </c>
      <c r="H38" s="50">
        <v>43622.961805555555</v>
      </c>
      <c r="I38" s="37">
        <v>3</v>
      </c>
      <c r="J38" s="33">
        <v>2076</v>
      </c>
      <c r="K38" s="37">
        <v>0.5</v>
      </c>
      <c r="L38" s="33">
        <v>346</v>
      </c>
      <c r="M38" s="66"/>
    </row>
    <row r="39" spans="1:13" ht="150">
      <c r="A39" s="31">
        <v>85</v>
      </c>
      <c r="B39" s="32" t="s">
        <v>231</v>
      </c>
      <c r="C39" s="32" t="s">
        <v>331</v>
      </c>
      <c r="D39" s="32" t="s">
        <v>243</v>
      </c>
      <c r="E39" s="34">
        <v>43605.291666666664</v>
      </c>
      <c r="F39" s="50">
        <v>43605.291666666664</v>
      </c>
      <c r="G39" s="34">
        <v>43608.791666666664</v>
      </c>
      <c r="H39" s="50">
        <v>43608.791666666664</v>
      </c>
      <c r="I39" s="37">
        <v>4</v>
      </c>
      <c r="J39" s="33">
        <v>1857.6</v>
      </c>
      <c r="K39" s="37">
        <v>0</v>
      </c>
      <c r="L39" s="33">
        <v>0</v>
      </c>
      <c r="M39" s="66"/>
    </row>
    <row r="40" spans="1:13" ht="150">
      <c r="A40" s="31">
        <v>85</v>
      </c>
      <c r="B40" s="32" t="s">
        <v>231</v>
      </c>
      <c r="C40" s="32" t="s">
        <v>331</v>
      </c>
      <c r="D40" s="32" t="s">
        <v>200</v>
      </c>
      <c r="E40" s="34">
        <v>43605.291666666664</v>
      </c>
      <c r="F40" s="50">
        <v>43605.291666666664</v>
      </c>
      <c r="G40" s="34">
        <v>43608.791666666664</v>
      </c>
      <c r="H40" s="50">
        <v>43608.791666666664</v>
      </c>
      <c r="I40" s="37">
        <v>4</v>
      </c>
      <c r="J40" s="33">
        <v>1857.6</v>
      </c>
      <c r="K40" s="37">
        <v>0</v>
      </c>
      <c r="L40" s="33">
        <v>0</v>
      </c>
      <c r="M40" s="66"/>
    </row>
    <row r="41" spans="1:13" ht="45">
      <c r="A41" s="31">
        <v>86</v>
      </c>
      <c r="B41" s="32" t="s">
        <v>232</v>
      </c>
      <c r="C41" s="32" t="s">
        <v>330</v>
      </c>
      <c r="D41" s="32" t="s">
        <v>198</v>
      </c>
      <c r="E41" s="34">
        <v>43606.333333333336</v>
      </c>
      <c r="F41" s="50">
        <v>43606.333333333336</v>
      </c>
      <c r="G41" s="34">
        <v>43606.833333333336</v>
      </c>
      <c r="H41" s="50">
        <v>43606.833333333336</v>
      </c>
      <c r="I41" s="37">
        <v>1</v>
      </c>
      <c r="J41" s="33">
        <v>387</v>
      </c>
      <c r="K41" s="37">
        <v>0</v>
      </c>
      <c r="L41" s="33">
        <v>0</v>
      </c>
      <c r="M41" s="66"/>
    </row>
    <row r="42" spans="1:13" ht="45">
      <c r="A42" s="31">
        <v>86</v>
      </c>
      <c r="B42" s="32" t="s">
        <v>232</v>
      </c>
      <c r="C42" s="32" t="s">
        <v>330</v>
      </c>
      <c r="D42" s="32" t="s">
        <v>244</v>
      </c>
      <c r="E42" s="34">
        <v>43606.333333333336</v>
      </c>
      <c r="F42" s="50">
        <v>43606.333333333336</v>
      </c>
      <c r="G42" s="34">
        <v>43606.833333333336</v>
      </c>
      <c r="H42" s="50">
        <v>43606.833333333336</v>
      </c>
      <c r="I42" s="37">
        <v>1</v>
      </c>
      <c r="J42" s="33">
        <v>387</v>
      </c>
      <c r="K42" s="37">
        <v>0</v>
      </c>
      <c r="L42" s="33">
        <v>0</v>
      </c>
      <c r="M42" s="66"/>
    </row>
    <row r="43" spans="1:13" ht="30">
      <c r="A43" s="31">
        <v>89</v>
      </c>
      <c r="B43" s="32" t="s">
        <v>174</v>
      </c>
      <c r="C43" s="32" t="s">
        <v>329</v>
      </c>
      <c r="D43" s="32" t="s">
        <v>248</v>
      </c>
      <c r="E43" s="34">
        <v>43619.600694444445</v>
      </c>
      <c r="F43" s="50">
        <v>43619.600694444445</v>
      </c>
      <c r="G43" s="34">
        <v>43621.868055555555</v>
      </c>
      <c r="H43" s="50">
        <v>43621.868055555555</v>
      </c>
      <c r="I43" s="37">
        <v>2.5</v>
      </c>
      <c r="J43" s="33">
        <v>1730</v>
      </c>
      <c r="K43" s="37">
        <v>0.5</v>
      </c>
      <c r="L43" s="33">
        <v>346</v>
      </c>
      <c r="M43" s="66"/>
    </row>
    <row r="44" spans="1:13" ht="225">
      <c r="A44" s="31">
        <v>90</v>
      </c>
      <c r="B44" s="32" t="s">
        <v>167</v>
      </c>
      <c r="C44" s="32" t="s">
        <v>328</v>
      </c>
      <c r="D44" s="32" t="s">
        <v>245</v>
      </c>
      <c r="E44" s="34">
        <v>43596.75</v>
      </c>
      <c r="F44" s="50">
        <v>43596.75</v>
      </c>
      <c r="G44" s="34">
        <v>43596.9375</v>
      </c>
      <c r="H44" s="50">
        <v>43596.9375</v>
      </c>
      <c r="I44" s="37">
        <v>0.5</v>
      </c>
      <c r="J44" s="33">
        <v>346</v>
      </c>
      <c r="K44" s="37">
        <v>0</v>
      </c>
      <c r="L44" s="33">
        <v>0</v>
      </c>
      <c r="M44" s="66"/>
    </row>
    <row r="45" spans="1:13">
      <c r="A45" s="31">
        <v>91</v>
      </c>
      <c r="B45" s="32" t="s">
        <v>255</v>
      </c>
      <c r="C45" s="32" t="s">
        <v>278</v>
      </c>
      <c r="D45" s="32" t="s">
        <v>198</v>
      </c>
      <c r="E45" s="34">
        <v>43618.291666666664</v>
      </c>
      <c r="F45" s="50">
        <v>43618.291666666664</v>
      </c>
      <c r="G45" s="34">
        <v>43623.833333333336</v>
      </c>
      <c r="H45" s="50">
        <v>43623.833333333336</v>
      </c>
      <c r="I45" s="37">
        <v>6</v>
      </c>
      <c r="J45" s="33">
        <v>2322</v>
      </c>
      <c r="K45" s="37">
        <v>0</v>
      </c>
      <c r="L45" s="33">
        <v>0</v>
      </c>
      <c r="M45" s="66"/>
    </row>
    <row r="46" spans="1:13">
      <c r="A46" s="31">
        <v>91</v>
      </c>
      <c r="B46" s="32" t="s">
        <v>255</v>
      </c>
      <c r="C46" s="32" t="s">
        <v>278</v>
      </c>
      <c r="D46" s="32" t="s">
        <v>253</v>
      </c>
      <c r="E46" s="34">
        <v>43618.291666666664</v>
      </c>
      <c r="F46" s="50">
        <v>43618.291666666664</v>
      </c>
      <c r="G46" s="34">
        <v>43623.833333333336</v>
      </c>
      <c r="H46" s="50">
        <v>43623.833333333336</v>
      </c>
      <c r="I46" s="37">
        <v>6</v>
      </c>
      <c r="J46" s="33">
        <v>2786.4</v>
      </c>
      <c r="K46" s="37">
        <v>0</v>
      </c>
      <c r="L46" s="33">
        <v>0</v>
      </c>
      <c r="M46" s="66"/>
    </row>
    <row r="47" spans="1:13" ht="30">
      <c r="A47" s="31">
        <v>92</v>
      </c>
      <c r="B47" s="32" t="s">
        <v>256</v>
      </c>
      <c r="C47" s="32" t="s">
        <v>278</v>
      </c>
      <c r="D47" s="32" t="s">
        <v>216</v>
      </c>
      <c r="E47" s="34">
        <v>43619.291666666664</v>
      </c>
      <c r="F47" s="50">
        <v>43619.291666666664</v>
      </c>
      <c r="G47" s="34">
        <v>43623.833333333336</v>
      </c>
      <c r="H47" s="50">
        <v>43623.833333333336</v>
      </c>
      <c r="I47" s="37">
        <v>5</v>
      </c>
      <c r="J47" s="33">
        <v>1935</v>
      </c>
      <c r="K47" s="37">
        <v>0</v>
      </c>
      <c r="L47" s="33">
        <v>0</v>
      </c>
      <c r="M47" s="66"/>
    </row>
    <row r="48" spans="1:13" ht="30">
      <c r="A48" s="31">
        <v>92</v>
      </c>
      <c r="B48" s="32" t="s">
        <v>256</v>
      </c>
      <c r="C48" s="32" t="s">
        <v>278</v>
      </c>
      <c r="D48" s="32" t="s">
        <v>245</v>
      </c>
      <c r="E48" s="34">
        <v>43619.291666666664</v>
      </c>
      <c r="F48" s="50">
        <v>43619.291666666664</v>
      </c>
      <c r="G48" s="34">
        <v>43623.833333333336</v>
      </c>
      <c r="H48" s="50">
        <v>43623.833333333336</v>
      </c>
      <c r="I48" s="37">
        <v>5</v>
      </c>
      <c r="J48" s="33">
        <v>2322</v>
      </c>
      <c r="K48" s="37">
        <v>0</v>
      </c>
      <c r="L48" s="33">
        <v>0</v>
      </c>
      <c r="M48" s="66"/>
    </row>
    <row r="50" spans="3:4" customFormat="1" ht="21">
      <c r="C50" s="44" t="s">
        <v>326</v>
      </c>
      <c r="D50" s="45"/>
    </row>
    <row r="51" spans="3:4" customFormat="1">
      <c r="C51" s="49" t="s">
        <v>553</v>
      </c>
      <c r="D51" s="47">
        <f>SUM(I4:I48)</f>
        <v>118.5</v>
      </c>
    </row>
    <row r="52" spans="3:4" customFormat="1">
      <c r="C52" s="49" t="s">
        <v>554</v>
      </c>
      <c r="D52" s="47">
        <f>SUM(K4:K48)*2</f>
        <v>19</v>
      </c>
    </row>
    <row r="53" spans="3:4" customFormat="1">
      <c r="C53" s="46" t="s">
        <v>3</v>
      </c>
      <c r="D53" s="48">
        <v>32</v>
      </c>
    </row>
    <row r="54" spans="3:4">
      <c r="C54" s="46" t="s">
        <v>4</v>
      </c>
      <c r="D54" s="48">
        <v>19</v>
      </c>
    </row>
    <row r="55" spans="3:4">
      <c r="C55" s="49" t="s">
        <v>9</v>
      </c>
      <c r="D55" s="56">
        <f>SUM(J4:J48)</f>
        <v>80700.42</v>
      </c>
    </row>
    <row r="56" spans="3:4">
      <c r="C56" s="49" t="s">
        <v>551</v>
      </c>
      <c r="D56" s="56">
        <f>SUM(L4:L48)</f>
        <v>7327.13</v>
      </c>
    </row>
    <row r="57" spans="3:4">
      <c r="C57" s="49" t="s">
        <v>552</v>
      </c>
      <c r="D57" s="56">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opLeftCell="A55" zoomScale="70" zoomScaleNormal="70" workbookViewId="0">
      <selection activeCell="C62" sqref="C62:D69"/>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89" t="s">
        <v>10</v>
      </c>
      <c r="B1" s="90"/>
      <c r="C1" s="90"/>
      <c r="D1" s="90"/>
      <c r="E1" s="91" t="s">
        <v>543</v>
      </c>
      <c r="F1" s="92"/>
      <c r="G1" s="92"/>
      <c r="H1" s="93"/>
      <c r="I1" s="94" t="s">
        <v>545</v>
      </c>
      <c r="J1" s="94"/>
      <c r="K1" s="94" t="s">
        <v>546</v>
      </c>
      <c r="L1" s="94"/>
    </row>
    <row r="2" spans="1:13" s="63" customFormat="1" ht="29.25" customHeight="1">
      <c r="A2" s="95" t="s">
        <v>548</v>
      </c>
      <c r="B2" s="96"/>
      <c r="C2" s="96"/>
      <c r="D2" s="97"/>
      <c r="E2" s="94" t="s">
        <v>246</v>
      </c>
      <c r="F2" s="94"/>
      <c r="G2" s="94" t="s">
        <v>247</v>
      </c>
      <c r="H2" s="94"/>
      <c r="I2" s="94"/>
      <c r="J2" s="94"/>
      <c r="K2" s="94"/>
      <c r="L2" s="94"/>
    </row>
    <row r="3" spans="1:13" ht="24" customHeight="1">
      <c r="A3" s="42" t="s">
        <v>549</v>
      </c>
      <c r="B3" s="42" t="s">
        <v>212</v>
      </c>
      <c r="C3" s="42" t="s">
        <v>213</v>
      </c>
      <c r="D3" s="42" t="s">
        <v>214</v>
      </c>
      <c r="E3" s="42" t="s">
        <v>541</v>
      </c>
      <c r="F3" s="42" t="s">
        <v>542</v>
      </c>
      <c r="G3" s="42" t="s">
        <v>541</v>
      </c>
      <c r="H3" s="42" t="s">
        <v>542</v>
      </c>
      <c r="I3" s="42" t="s">
        <v>547</v>
      </c>
      <c r="J3" s="42" t="s">
        <v>550</v>
      </c>
      <c r="K3" s="42" t="s">
        <v>547</v>
      </c>
      <c r="L3" s="43" t="s">
        <v>550</v>
      </c>
    </row>
    <row r="4" spans="1:13" ht="45">
      <c r="A4" s="31">
        <v>53</v>
      </c>
      <c r="B4" s="32" t="s">
        <v>162</v>
      </c>
      <c r="C4" s="32" t="s">
        <v>274</v>
      </c>
      <c r="D4" s="32" t="s">
        <v>300</v>
      </c>
      <c r="E4" s="34">
        <v>43620.684027777781</v>
      </c>
      <c r="F4" s="50">
        <v>43620.684027777781</v>
      </c>
      <c r="G4" s="34">
        <v>43623.729166666664</v>
      </c>
      <c r="H4" s="50">
        <v>43623.729166666664</v>
      </c>
      <c r="I4" s="37">
        <v>3</v>
      </c>
      <c r="J4" s="33">
        <v>2076</v>
      </c>
      <c r="K4" s="37">
        <v>0.5</v>
      </c>
      <c r="L4" s="33">
        <v>346</v>
      </c>
      <c r="M4" s="58"/>
    </row>
    <row r="5" spans="1:13" ht="75">
      <c r="A5" s="31">
        <v>80</v>
      </c>
      <c r="B5" s="32" t="s">
        <v>259</v>
      </c>
      <c r="C5" s="32" t="s">
        <v>275</v>
      </c>
      <c r="D5" s="32" t="s">
        <v>301</v>
      </c>
      <c r="E5" s="34">
        <v>43641.354166666664</v>
      </c>
      <c r="F5" s="50">
        <v>43641.354166666664</v>
      </c>
      <c r="G5" s="34">
        <v>43644.940972222219</v>
      </c>
      <c r="H5" s="50">
        <v>43644.940972222219</v>
      </c>
      <c r="I5" s="37">
        <v>4</v>
      </c>
      <c r="J5" s="33">
        <v>2768</v>
      </c>
      <c r="K5" s="37">
        <v>0.5</v>
      </c>
      <c r="L5" s="33">
        <v>346</v>
      </c>
      <c r="M5" s="58"/>
    </row>
    <row r="6" spans="1:13" ht="75">
      <c r="A6" s="31">
        <v>80</v>
      </c>
      <c r="B6" s="32" t="s">
        <v>259</v>
      </c>
      <c r="C6" s="32" t="s">
        <v>275</v>
      </c>
      <c r="D6" s="32" t="s">
        <v>302</v>
      </c>
      <c r="E6" s="34">
        <v>43641.354166666664</v>
      </c>
      <c r="F6" s="50">
        <v>43641.354166666664</v>
      </c>
      <c r="G6" s="34">
        <v>43644.940972222219</v>
      </c>
      <c r="H6" s="50">
        <v>43644.940972222219</v>
      </c>
      <c r="I6" s="37">
        <v>4</v>
      </c>
      <c r="J6" s="33">
        <v>2768</v>
      </c>
      <c r="K6" s="37">
        <v>0.5</v>
      </c>
      <c r="L6" s="33">
        <v>346</v>
      </c>
      <c r="M6" s="58"/>
    </row>
    <row r="7" spans="1:13" ht="60">
      <c r="A7" s="31">
        <v>82</v>
      </c>
      <c r="B7" s="32" t="s">
        <v>174</v>
      </c>
      <c r="C7" s="32" t="s">
        <v>276</v>
      </c>
      <c r="D7" s="32" t="s">
        <v>223</v>
      </c>
      <c r="E7" s="34">
        <v>43621.555555555555</v>
      </c>
      <c r="F7" s="50">
        <v>43621.555555555555</v>
      </c>
      <c r="G7" s="34">
        <v>43623.961805555555</v>
      </c>
      <c r="H7" s="50">
        <v>43623.961805555555</v>
      </c>
      <c r="I7" s="37">
        <v>2.5</v>
      </c>
      <c r="J7" s="33">
        <v>1730</v>
      </c>
      <c r="K7" s="37">
        <v>0.5</v>
      </c>
      <c r="L7" s="33">
        <v>346</v>
      </c>
      <c r="M7" s="58"/>
    </row>
    <row r="8" spans="1:13" ht="45">
      <c r="A8" s="31">
        <v>87</v>
      </c>
      <c r="B8" s="32" t="s">
        <v>260</v>
      </c>
      <c r="C8" s="32" t="s">
        <v>277</v>
      </c>
      <c r="D8" s="32" t="s">
        <v>190</v>
      </c>
      <c r="E8" s="34">
        <v>43622.5</v>
      </c>
      <c r="F8" s="50">
        <v>43622.5</v>
      </c>
      <c r="G8" s="34">
        <v>43623.833333333336</v>
      </c>
      <c r="H8" s="50">
        <v>43623.833333333336</v>
      </c>
      <c r="I8" s="37">
        <v>1.5</v>
      </c>
      <c r="J8" s="33">
        <v>580.5</v>
      </c>
      <c r="K8" s="37">
        <v>0</v>
      </c>
      <c r="L8" s="33">
        <v>0</v>
      </c>
      <c r="M8" s="58"/>
    </row>
    <row r="9" spans="1:13" ht="45">
      <c r="A9" s="31">
        <v>87</v>
      </c>
      <c r="B9" s="32" t="s">
        <v>260</v>
      </c>
      <c r="C9" s="32" t="s">
        <v>277</v>
      </c>
      <c r="D9" s="32" t="s">
        <v>228</v>
      </c>
      <c r="E9" s="34">
        <v>43622.5</v>
      </c>
      <c r="F9" s="50">
        <v>43622.5</v>
      </c>
      <c r="G9" s="34">
        <v>43623.833333333336</v>
      </c>
      <c r="H9" s="50">
        <v>43623.833333333336</v>
      </c>
      <c r="I9" s="37">
        <v>1.5</v>
      </c>
      <c r="J9" s="33">
        <v>580.5</v>
      </c>
      <c r="K9" s="37">
        <v>0</v>
      </c>
      <c r="L9" s="33">
        <v>0</v>
      </c>
      <c r="M9" s="58"/>
    </row>
    <row r="10" spans="1:13" ht="45">
      <c r="A10" s="31">
        <v>88</v>
      </c>
      <c r="B10" s="32" t="s">
        <v>261</v>
      </c>
      <c r="C10" s="32" t="s">
        <v>277</v>
      </c>
      <c r="D10" s="32" t="s">
        <v>203</v>
      </c>
      <c r="E10" s="34">
        <v>43629.375</v>
      </c>
      <c r="F10" s="50">
        <v>43629.375</v>
      </c>
      <c r="G10" s="34">
        <v>43630.958333333336</v>
      </c>
      <c r="H10" s="50">
        <v>43630.958333333336</v>
      </c>
      <c r="I10" s="37">
        <v>2</v>
      </c>
      <c r="J10" s="33">
        <v>774</v>
      </c>
      <c r="K10" s="37">
        <v>0</v>
      </c>
      <c r="L10" s="33">
        <v>0</v>
      </c>
      <c r="M10" s="58"/>
    </row>
    <row r="11" spans="1:13" ht="45">
      <c r="A11" s="31">
        <v>88</v>
      </c>
      <c r="B11" s="32" t="s">
        <v>261</v>
      </c>
      <c r="C11" s="32" t="s">
        <v>277</v>
      </c>
      <c r="D11" s="32" t="s">
        <v>228</v>
      </c>
      <c r="E11" s="34">
        <v>43629.375</v>
      </c>
      <c r="F11" s="50">
        <v>43629.375</v>
      </c>
      <c r="G11" s="34">
        <v>43630.958333333336</v>
      </c>
      <c r="H11" s="50">
        <v>43630.958333333336</v>
      </c>
      <c r="I11" s="37">
        <v>2</v>
      </c>
      <c r="J11" s="33">
        <v>774</v>
      </c>
      <c r="K11" s="37">
        <v>0</v>
      </c>
      <c r="L11" s="33">
        <v>0</v>
      </c>
      <c r="M11" s="58"/>
    </row>
    <row r="12" spans="1:13" ht="30">
      <c r="A12" s="31">
        <v>93</v>
      </c>
      <c r="B12" s="32" t="s">
        <v>262</v>
      </c>
      <c r="C12" s="32" t="s">
        <v>278</v>
      </c>
      <c r="D12" s="32" t="s">
        <v>303</v>
      </c>
      <c r="E12" s="34">
        <v>43626.291666666664</v>
      </c>
      <c r="F12" s="50">
        <v>43626.291666666664</v>
      </c>
      <c r="G12" s="34">
        <v>43630.833333333336</v>
      </c>
      <c r="H12" s="50">
        <v>43630.833333333336</v>
      </c>
      <c r="I12" s="37">
        <v>5</v>
      </c>
      <c r="J12" s="33">
        <v>2322</v>
      </c>
      <c r="K12" s="37">
        <v>0</v>
      </c>
      <c r="L12" s="33">
        <v>0</v>
      </c>
      <c r="M12" s="58"/>
    </row>
    <row r="13" spans="1:13">
      <c r="A13" s="31">
        <v>94</v>
      </c>
      <c r="B13" s="32" t="s">
        <v>263</v>
      </c>
      <c r="C13" s="32" t="s">
        <v>279</v>
      </c>
      <c r="D13" s="32" t="s">
        <v>304</v>
      </c>
      <c r="E13" s="34">
        <v>43625.291666666664</v>
      </c>
      <c r="F13" s="50">
        <v>43625.291666666664</v>
      </c>
      <c r="G13" s="34">
        <v>43630.833333333336</v>
      </c>
      <c r="H13" s="50">
        <v>43630.833333333336</v>
      </c>
      <c r="I13" s="37">
        <v>6</v>
      </c>
      <c r="J13" s="33">
        <v>2786.4</v>
      </c>
      <c r="K13" s="37">
        <v>0</v>
      </c>
      <c r="L13" s="33">
        <v>0</v>
      </c>
      <c r="M13" s="58"/>
    </row>
    <row r="14" spans="1:13" ht="30" customHeight="1">
      <c r="A14" s="31">
        <v>95</v>
      </c>
      <c r="B14" s="32" t="s">
        <v>264</v>
      </c>
      <c r="C14" s="32" t="s">
        <v>279</v>
      </c>
      <c r="D14" s="32" t="s">
        <v>305</v>
      </c>
      <c r="E14" s="34">
        <v>43626.291666666664</v>
      </c>
      <c r="F14" s="50">
        <v>43626.291666666664</v>
      </c>
      <c r="G14" s="34">
        <v>43630.833333333336</v>
      </c>
      <c r="H14" s="50">
        <v>43630.833333333336</v>
      </c>
      <c r="I14" s="37">
        <v>5</v>
      </c>
      <c r="J14" s="33">
        <v>2322</v>
      </c>
      <c r="K14" s="37">
        <v>0</v>
      </c>
      <c r="L14" s="33">
        <v>0</v>
      </c>
      <c r="M14" s="58"/>
    </row>
    <row r="15" spans="1:13" ht="30">
      <c r="A15" s="31">
        <v>97</v>
      </c>
      <c r="B15" s="32" t="s">
        <v>265</v>
      </c>
      <c r="C15" s="32" t="s">
        <v>279</v>
      </c>
      <c r="D15" s="32" t="s">
        <v>203</v>
      </c>
      <c r="E15" s="34">
        <v>43640.291666666664</v>
      </c>
      <c r="F15" s="50">
        <v>43640.291666666664</v>
      </c>
      <c r="G15" s="34">
        <v>43644.833333333336</v>
      </c>
      <c r="H15" s="50">
        <v>43644.833333333336</v>
      </c>
      <c r="I15" s="37">
        <v>5</v>
      </c>
      <c r="J15" s="33">
        <v>1935</v>
      </c>
      <c r="K15" s="37">
        <v>0</v>
      </c>
      <c r="L15" s="33">
        <v>0</v>
      </c>
      <c r="M15" s="58"/>
    </row>
    <row r="16" spans="1:13" ht="30" customHeight="1">
      <c r="A16" s="31">
        <v>97</v>
      </c>
      <c r="B16" s="32" t="s">
        <v>265</v>
      </c>
      <c r="C16" s="32" t="s">
        <v>279</v>
      </c>
      <c r="D16" s="32" t="s">
        <v>253</v>
      </c>
      <c r="E16" s="34">
        <v>43640.291666666664</v>
      </c>
      <c r="F16" s="50">
        <v>43640.291666666664</v>
      </c>
      <c r="G16" s="34">
        <v>43644.833333333336</v>
      </c>
      <c r="H16" s="50">
        <v>43644.833333333336</v>
      </c>
      <c r="I16" s="37">
        <v>5</v>
      </c>
      <c r="J16" s="33">
        <v>2322</v>
      </c>
      <c r="K16" s="37">
        <v>0</v>
      </c>
      <c r="L16" s="33">
        <v>0</v>
      </c>
      <c r="M16" s="58"/>
    </row>
    <row r="17" spans="1:13">
      <c r="A17" s="31">
        <v>98</v>
      </c>
      <c r="B17" s="32" t="s">
        <v>266</v>
      </c>
      <c r="C17" s="32" t="s">
        <v>279</v>
      </c>
      <c r="D17" s="32" t="s">
        <v>245</v>
      </c>
      <c r="E17" s="34">
        <v>43640.291666666664</v>
      </c>
      <c r="F17" s="50">
        <v>43640.291666666664</v>
      </c>
      <c r="G17" s="34">
        <v>43644.833333333336</v>
      </c>
      <c r="H17" s="50">
        <v>43644.833333333336</v>
      </c>
      <c r="I17" s="37">
        <v>5</v>
      </c>
      <c r="J17" s="33">
        <v>2322</v>
      </c>
      <c r="K17" s="37">
        <v>0</v>
      </c>
      <c r="L17" s="33">
        <v>0</v>
      </c>
      <c r="M17" s="58"/>
    </row>
    <row r="18" spans="1:13">
      <c r="A18" s="31">
        <v>100</v>
      </c>
      <c r="B18" s="32" t="s">
        <v>267</v>
      </c>
      <c r="C18" s="32" t="s">
        <v>279</v>
      </c>
      <c r="D18" s="32" t="s">
        <v>304</v>
      </c>
      <c r="E18" s="34">
        <v>43640.291666666664</v>
      </c>
      <c r="F18" s="50">
        <v>43640.291666666664</v>
      </c>
      <c r="G18" s="34">
        <v>43644.833333333336</v>
      </c>
      <c r="H18" s="50">
        <v>43644.833333333336</v>
      </c>
      <c r="I18" s="37">
        <v>5</v>
      </c>
      <c r="J18" s="33">
        <v>2322</v>
      </c>
      <c r="K18" s="37">
        <v>0</v>
      </c>
      <c r="L18" s="33">
        <v>0</v>
      </c>
      <c r="M18" s="58"/>
    </row>
    <row r="19" spans="1:13" ht="30">
      <c r="A19" s="31">
        <v>101</v>
      </c>
      <c r="B19" s="32" t="s">
        <v>268</v>
      </c>
      <c r="C19" s="32" t="s">
        <v>279</v>
      </c>
      <c r="D19" s="32" t="s">
        <v>303</v>
      </c>
      <c r="E19" s="34">
        <v>43639.291666666664</v>
      </c>
      <c r="F19" s="50">
        <v>43639.291666666664</v>
      </c>
      <c r="G19" s="34">
        <v>43644.833333333336</v>
      </c>
      <c r="H19" s="50">
        <v>43644.833333333336</v>
      </c>
      <c r="I19" s="37">
        <v>6</v>
      </c>
      <c r="J19" s="33">
        <v>2786.4</v>
      </c>
      <c r="K19" s="37">
        <v>0</v>
      </c>
      <c r="L19" s="33">
        <v>0</v>
      </c>
      <c r="M19" s="58"/>
    </row>
    <row r="20" spans="1:13" ht="45">
      <c r="A20" s="31">
        <v>106</v>
      </c>
      <c r="B20" s="32" t="s">
        <v>174</v>
      </c>
      <c r="C20" s="32" t="s">
        <v>280</v>
      </c>
      <c r="D20" s="32" t="s">
        <v>306</v>
      </c>
      <c r="E20" s="34">
        <v>43620.336805555555</v>
      </c>
      <c r="F20" s="50">
        <v>43620.336805555555</v>
      </c>
      <c r="G20" s="34">
        <v>43621.486111111109</v>
      </c>
      <c r="H20" s="50">
        <v>43621.486111111109</v>
      </c>
      <c r="I20" s="37">
        <v>1</v>
      </c>
      <c r="J20" s="33">
        <v>948</v>
      </c>
      <c r="K20" s="37">
        <v>0.5</v>
      </c>
      <c r="L20" s="33">
        <v>474</v>
      </c>
      <c r="M20" s="58"/>
    </row>
    <row r="21" spans="1:13" ht="30">
      <c r="A21" s="31">
        <v>109</v>
      </c>
      <c r="B21" s="32" t="s">
        <v>162</v>
      </c>
      <c r="C21" s="32" t="s">
        <v>281</v>
      </c>
      <c r="D21" s="32" t="s">
        <v>194</v>
      </c>
      <c r="E21" s="34">
        <v>43626.732638888891</v>
      </c>
      <c r="F21" s="50">
        <v>43626.732638888891</v>
      </c>
      <c r="G21" s="34">
        <v>43628.979166666664</v>
      </c>
      <c r="H21" s="50">
        <v>43628.979166666664</v>
      </c>
      <c r="I21" s="37">
        <v>2.5</v>
      </c>
      <c r="J21" s="33">
        <v>2370</v>
      </c>
      <c r="K21" s="37">
        <v>0.5</v>
      </c>
      <c r="L21" s="33">
        <v>474</v>
      </c>
      <c r="M21" s="58"/>
    </row>
    <row r="22" spans="1:13" ht="90">
      <c r="A22" s="31">
        <v>110</v>
      </c>
      <c r="B22" s="32" t="s">
        <v>179</v>
      </c>
      <c r="C22" s="32" t="s">
        <v>282</v>
      </c>
      <c r="D22" s="32" t="s">
        <v>173</v>
      </c>
      <c r="E22" s="34">
        <v>43641.708333333336</v>
      </c>
      <c r="F22" s="50">
        <v>43641.708333333336</v>
      </c>
      <c r="G22" s="34">
        <v>43645.510416666664</v>
      </c>
      <c r="H22" s="50">
        <v>43645.510416666664</v>
      </c>
      <c r="I22" s="37">
        <v>4</v>
      </c>
      <c r="J22" s="33">
        <v>2768</v>
      </c>
      <c r="K22" s="37">
        <v>0.5</v>
      </c>
      <c r="L22" s="33">
        <v>346</v>
      </c>
      <c r="M22" s="58"/>
    </row>
    <row r="23" spans="1:13" ht="75">
      <c r="A23" s="31">
        <v>111</v>
      </c>
      <c r="B23" s="32" t="s">
        <v>179</v>
      </c>
      <c r="C23" s="32" t="s">
        <v>283</v>
      </c>
      <c r="D23" s="32" t="s">
        <v>170</v>
      </c>
      <c r="E23" s="34">
        <v>43642.708333333336</v>
      </c>
      <c r="F23" s="50">
        <v>43642.708333333336</v>
      </c>
      <c r="G23" s="34">
        <v>43645.510416666664</v>
      </c>
      <c r="H23" s="50">
        <v>43645.510416666664</v>
      </c>
      <c r="I23" s="37">
        <v>3</v>
      </c>
      <c r="J23" s="33">
        <v>2076</v>
      </c>
      <c r="K23" s="37">
        <v>0.5</v>
      </c>
      <c r="L23" s="33">
        <v>346</v>
      </c>
      <c r="M23" s="58"/>
    </row>
    <row r="24" spans="1:13" ht="60">
      <c r="A24" s="31">
        <v>113</v>
      </c>
      <c r="B24" s="32" t="s">
        <v>269</v>
      </c>
      <c r="C24" s="32" t="s">
        <v>284</v>
      </c>
      <c r="D24" s="32" t="s">
        <v>307</v>
      </c>
      <c r="E24" s="34">
        <v>43627.333333333336</v>
      </c>
      <c r="F24" s="50">
        <v>43627.333333333336</v>
      </c>
      <c r="G24" s="34">
        <v>43627.8125</v>
      </c>
      <c r="H24" s="50">
        <v>43627.8125</v>
      </c>
      <c r="I24" s="37">
        <v>0.5</v>
      </c>
      <c r="J24" s="33">
        <v>193.5</v>
      </c>
      <c r="K24" s="37">
        <v>0</v>
      </c>
      <c r="L24" s="33">
        <v>0</v>
      </c>
      <c r="M24" s="58"/>
    </row>
    <row r="25" spans="1:13" ht="30">
      <c r="A25" s="31">
        <v>115</v>
      </c>
      <c r="B25" s="32" t="s">
        <v>179</v>
      </c>
      <c r="C25" s="32" t="s">
        <v>285</v>
      </c>
      <c r="D25" s="32" t="s">
        <v>176</v>
      </c>
      <c r="E25" s="34">
        <v>43629.684027777781</v>
      </c>
      <c r="F25" s="50">
        <v>43629.684027777781</v>
      </c>
      <c r="G25" s="34">
        <v>43630.899305555555</v>
      </c>
      <c r="H25" s="50">
        <v>43630.899305555555</v>
      </c>
      <c r="I25" s="37">
        <v>1.5</v>
      </c>
      <c r="J25" s="33">
        <v>1422</v>
      </c>
      <c r="K25" s="37">
        <v>0.5</v>
      </c>
      <c r="L25" s="33">
        <v>474</v>
      </c>
      <c r="M25" s="58"/>
    </row>
    <row r="26" spans="1:13">
      <c r="A26" s="31">
        <v>116</v>
      </c>
      <c r="B26" s="32" t="s">
        <v>167</v>
      </c>
      <c r="C26" s="32" t="s">
        <v>286</v>
      </c>
      <c r="D26" s="32" t="s">
        <v>308</v>
      </c>
      <c r="E26" s="34">
        <v>43633.291666666664</v>
      </c>
      <c r="F26" s="50">
        <v>43633.291666666664</v>
      </c>
      <c r="G26" s="34">
        <v>43634.996527777781</v>
      </c>
      <c r="H26" s="50">
        <v>43634.996527777781</v>
      </c>
      <c r="I26" s="37">
        <v>2</v>
      </c>
      <c r="J26" s="33">
        <v>1384</v>
      </c>
      <c r="K26" s="37">
        <v>0</v>
      </c>
      <c r="L26" s="33">
        <v>0</v>
      </c>
      <c r="M26" s="58"/>
    </row>
    <row r="27" spans="1:13">
      <c r="A27" s="31">
        <v>116</v>
      </c>
      <c r="B27" s="32" t="s">
        <v>167</v>
      </c>
      <c r="C27" s="32" t="s">
        <v>286</v>
      </c>
      <c r="D27" s="32" t="s">
        <v>225</v>
      </c>
      <c r="E27" s="34">
        <v>43633.291666666664</v>
      </c>
      <c r="F27" s="50">
        <v>43633.291666666664</v>
      </c>
      <c r="G27" s="34">
        <v>43634.996527777781</v>
      </c>
      <c r="H27" s="50">
        <v>43634.996527777781</v>
      </c>
      <c r="I27" s="37">
        <v>2</v>
      </c>
      <c r="J27" s="33">
        <v>1896</v>
      </c>
      <c r="K27" s="37">
        <v>0</v>
      </c>
      <c r="L27" s="33">
        <v>0</v>
      </c>
      <c r="M27" s="58"/>
    </row>
    <row r="28" spans="1:13" ht="30">
      <c r="A28" s="31">
        <v>116</v>
      </c>
      <c r="B28" s="32" t="s">
        <v>167</v>
      </c>
      <c r="C28" s="32" t="s">
        <v>286</v>
      </c>
      <c r="D28" s="32" t="s">
        <v>309</v>
      </c>
      <c r="E28" s="34">
        <v>43633.291666666664</v>
      </c>
      <c r="F28" s="50">
        <v>43633.291666666664</v>
      </c>
      <c r="G28" s="34">
        <v>43634.996527777781</v>
      </c>
      <c r="H28" s="50">
        <v>43634.996527777781</v>
      </c>
      <c r="I28" s="37">
        <v>2</v>
      </c>
      <c r="J28" s="33">
        <v>1384</v>
      </c>
      <c r="K28" s="37">
        <v>0</v>
      </c>
      <c r="L28" s="33">
        <v>0</v>
      </c>
      <c r="M28" s="58"/>
    </row>
    <row r="29" spans="1:13" ht="45">
      <c r="A29" s="31">
        <v>117</v>
      </c>
      <c r="B29" s="32" t="s">
        <v>270</v>
      </c>
      <c r="C29" s="32" t="s">
        <v>287</v>
      </c>
      <c r="D29" s="32" t="s">
        <v>310</v>
      </c>
      <c r="E29" s="34">
        <v>43647.309027777781</v>
      </c>
      <c r="F29" s="50">
        <v>43647.309027777781</v>
      </c>
      <c r="G29" s="34">
        <v>43648.947916666664</v>
      </c>
      <c r="H29" s="50">
        <v>43648.947916666664</v>
      </c>
      <c r="I29" s="37">
        <v>2</v>
      </c>
      <c r="J29" s="33">
        <v>1450</v>
      </c>
      <c r="K29" s="37">
        <v>0.5</v>
      </c>
      <c r="L29" s="33">
        <v>362.5</v>
      </c>
      <c r="M29" s="58"/>
    </row>
    <row r="30" spans="1:13" ht="45">
      <c r="A30" s="31">
        <v>117</v>
      </c>
      <c r="B30" s="32" t="s">
        <v>270</v>
      </c>
      <c r="C30" s="32" t="s">
        <v>287</v>
      </c>
      <c r="D30" s="32" t="s">
        <v>311</v>
      </c>
      <c r="E30" s="34">
        <v>43647.309027777781</v>
      </c>
      <c r="F30" s="50">
        <v>43647.309027777781</v>
      </c>
      <c r="G30" s="34">
        <v>43648.947916666664</v>
      </c>
      <c r="H30" s="50">
        <v>43648.947916666664</v>
      </c>
      <c r="I30" s="37">
        <v>2</v>
      </c>
      <c r="J30" s="33">
        <v>1450</v>
      </c>
      <c r="K30" s="37">
        <v>0.5</v>
      </c>
      <c r="L30" s="33">
        <v>362.5</v>
      </c>
      <c r="M30" s="58"/>
    </row>
    <row r="31" spans="1:13" ht="45">
      <c r="A31" s="31">
        <v>117</v>
      </c>
      <c r="B31" s="32" t="s">
        <v>270</v>
      </c>
      <c r="C31" s="32" t="s">
        <v>287</v>
      </c>
      <c r="D31" s="32" t="s">
        <v>312</v>
      </c>
      <c r="E31" s="34">
        <v>43647.309027777781</v>
      </c>
      <c r="F31" s="50">
        <v>43647.309027777781</v>
      </c>
      <c r="G31" s="34">
        <v>43648.947916666664</v>
      </c>
      <c r="H31" s="50">
        <v>43648.947916666664</v>
      </c>
      <c r="I31" s="37">
        <v>2</v>
      </c>
      <c r="J31" s="33">
        <v>1450</v>
      </c>
      <c r="K31" s="37">
        <v>0.5</v>
      </c>
      <c r="L31" s="33">
        <v>362.5</v>
      </c>
      <c r="M31" s="58"/>
    </row>
    <row r="32" spans="1:13" ht="75">
      <c r="A32" s="31">
        <v>118</v>
      </c>
      <c r="B32" s="32" t="s">
        <v>174</v>
      </c>
      <c r="C32" s="32" t="s">
        <v>288</v>
      </c>
      <c r="D32" s="32" t="s">
        <v>220</v>
      </c>
      <c r="E32" s="34">
        <v>43641.934027777781</v>
      </c>
      <c r="F32" s="50">
        <v>43641.934027777781</v>
      </c>
      <c r="G32" s="34">
        <v>43643.052083333336</v>
      </c>
      <c r="H32" s="50">
        <v>43643.052083333336</v>
      </c>
      <c r="I32" s="37">
        <v>1</v>
      </c>
      <c r="J32" s="33">
        <v>948</v>
      </c>
      <c r="K32" s="37">
        <v>0.5</v>
      </c>
      <c r="L32" s="33">
        <v>474</v>
      </c>
      <c r="M32" s="58"/>
    </row>
    <row r="33" spans="1:13" ht="60">
      <c r="A33" s="31">
        <v>119</v>
      </c>
      <c r="B33" s="32" t="s">
        <v>271</v>
      </c>
      <c r="C33" s="32" t="s">
        <v>289</v>
      </c>
      <c r="D33" s="32" t="s">
        <v>307</v>
      </c>
      <c r="E33" s="34">
        <v>43634.333333333336</v>
      </c>
      <c r="F33" s="50">
        <v>43634.333333333336</v>
      </c>
      <c r="G33" s="34">
        <v>43634.8125</v>
      </c>
      <c r="H33" s="50">
        <v>43634.8125</v>
      </c>
      <c r="I33" s="37">
        <v>0.5</v>
      </c>
      <c r="J33" s="33">
        <v>193.5</v>
      </c>
      <c r="K33" s="37">
        <v>0</v>
      </c>
      <c r="L33" s="33">
        <v>0</v>
      </c>
      <c r="M33" s="58"/>
    </row>
    <row r="34" spans="1:13" ht="30">
      <c r="A34" s="31">
        <v>120</v>
      </c>
      <c r="B34" s="32" t="s">
        <v>174</v>
      </c>
      <c r="C34" s="32" t="s">
        <v>290</v>
      </c>
      <c r="D34" s="32" t="s">
        <v>176</v>
      </c>
      <c r="E34" s="34">
        <v>43634.336805555555</v>
      </c>
      <c r="F34" s="50">
        <v>43634.336805555555</v>
      </c>
      <c r="G34" s="34">
        <v>43634.871527777781</v>
      </c>
      <c r="H34" s="50">
        <v>43634.871527777781</v>
      </c>
      <c r="I34" s="37">
        <v>1</v>
      </c>
      <c r="J34" s="33">
        <v>948</v>
      </c>
      <c r="K34" s="37">
        <v>0.5</v>
      </c>
      <c r="L34" s="33">
        <v>474</v>
      </c>
      <c r="M34" s="58"/>
    </row>
    <row r="35" spans="1:13" ht="45">
      <c r="A35" s="31">
        <v>121</v>
      </c>
      <c r="B35" s="32" t="s">
        <v>272</v>
      </c>
      <c r="C35" s="32" t="s">
        <v>291</v>
      </c>
      <c r="D35" s="32" t="s">
        <v>187</v>
      </c>
      <c r="E35" s="34">
        <v>43639.440972222219</v>
      </c>
      <c r="F35" s="50">
        <v>43639.440972222219</v>
      </c>
      <c r="G35" s="34">
        <v>43646.409722222219</v>
      </c>
      <c r="H35" s="50">
        <v>43646.409722222219</v>
      </c>
      <c r="I35" s="37">
        <v>7</v>
      </c>
      <c r="J35" s="33">
        <v>13179.320000000002</v>
      </c>
      <c r="K35" s="37">
        <v>0.5</v>
      </c>
      <c r="L35" s="33">
        <v>941.38</v>
      </c>
      <c r="M35" s="58"/>
    </row>
    <row r="36" spans="1:13" ht="90">
      <c r="A36" s="31">
        <v>122</v>
      </c>
      <c r="B36" s="32" t="s">
        <v>179</v>
      </c>
      <c r="C36" s="32" t="s">
        <v>292</v>
      </c>
      <c r="D36" s="32" t="s">
        <v>171</v>
      </c>
      <c r="E36" s="34">
        <v>43642.583333333336</v>
      </c>
      <c r="F36" s="50">
        <v>43642.583333333336</v>
      </c>
      <c r="G36" s="34">
        <v>43645.510416666664</v>
      </c>
      <c r="H36" s="50">
        <v>43645.510416666664</v>
      </c>
      <c r="I36" s="37">
        <v>3</v>
      </c>
      <c r="J36" s="33">
        <v>2076</v>
      </c>
      <c r="K36" s="37">
        <v>0.5</v>
      </c>
      <c r="L36" s="33">
        <v>346</v>
      </c>
      <c r="M36" s="58"/>
    </row>
    <row r="37" spans="1:13" ht="30">
      <c r="A37" s="31">
        <v>123</v>
      </c>
      <c r="B37" s="32" t="s">
        <v>270</v>
      </c>
      <c r="C37" s="32" t="s">
        <v>293</v>
      </c>
      <c r="D37" s="32" t="s">
        <v>176</v>
      </c>
      <c r="E37" s="34">
        <v>43643.364583333336</v>
      </c>
      <c r="F37" s="50">
        <v>43643.364583333336</v>
      </c>
      <c r="G37" s="34">
        <v>43643.930555555555</v>
      </c>
      <c r="H37" s="50">
        <v>43643.930555555555</v>
      </c>
      <c r="I37" s="37">
        <v>1</v>
      </c>
      <c r="J37" s="33">
        <v>948</v>
      </c>
      <c r="K37" s="37">
        <v>0.5</v>
      </c>
      <c r="L37" s="33">
        <v>474</v>
      </c>
      <c r="M37" s="58"/>
    </row>
    <row r="38" spans="1:13" ht="60">
      <c r="A38" s="31">
        <v>124</v>
      </c>
      <c r="B38" s="32" t="s">
        <v>174</v>
      </c>
      <c r="C38" s="32" t="s">
        <v>294</v>
      </c>
      <c r="D38" s="32" t="s">
        <v>205</v>
      </c>
      <c r="E38" s="34">
        <v>43647.590277777781</v>
      </c>
      <c r="F38" s="50">
        <v>43647.590277777781</v>
      </c>
      <c r="G38" s="34">
        <v>43651.868055555555</v>
      </c>
      <c r="H38" s="50">
        <v>43651.868055555555</v>
      </c>
      <c r="I38" s="37">
        <v>4.5</v>
      </c>
      <c r="J38" s="33">
        <v>3262.5</v>
      </c>
      <c r="K38" s="37">
        <v>0.5</v>
      </c>
      <c r="L38" s="33">
        <v>362.5</v>
      </c>
      <c r="M38" s="58"/>
    </row>
    <row r="39" spans="1:13" ht="60">
      <c r="A39" s="31">
        <v>124</v>
      </c>
      <c r="B39" s="32" t="s">
        <v>174</v>
      </c>
      <c r="C39" s="32" t="s">
        <v>294</v>
      </c>
      <c r="D39" s="32" t="s">
        <v>206</v>
      </c>
      <c r="E39" s="34">
        <v>43647.590277777781</v>
      </c>
      <c r="F39" s="50">
        <v>43647.590277777781</v>
      </c>
      <c r="G39" s="34">
        <v>43651.868055555555</v>
      </c>
      <c r="H39" s="50">
        <v>43651.868055555555</v>
      </c>
      <c r="I39" s="37">
        <v>4.5</v>
      </c>
      <c r="J39" s="33">
        <v>3262.5</v>
      </c>
      <c r="K39" s="37">
        <v>0.5</v>
      </c>
      <c r="L39" s="33">
        <v>362.5</v>
      </c>
      <c r="M39" s="58"/>
    </row>
    <row r="40" spans="1:13" ht="75">
      <c r="A40" s="31">
        <v>125</v>
      </c>
      <c r="B40" s="32" t="s">
        <v>182</v>
      </c>
      <c r="C40" s="32" t="s">
        <v>295</v>
      </c>
      <c r="D40" s="32" t="s">
        <v>313</v>
      </c>
      <c r="E40" s="34">
        <v>43646.583333333336</v>
      </c>
      <c r="F40" s="50">
        <v>43646.583333333336</v>
      </c>
      <c r="G40" s="34">
        <v>43648.840277777781</v>
      </c>
      <c r="H40" s="50">
        <v>43648.840277777781</v>
      </c>
      <c r="I40" s="37">
        <v>2.5</v>
      </c>
      <c r="J40" s="33">
        <v>1785</v>
      </c>
      <c r="K40" s="37">
        <v>0.5</v>
      </c>
      <c r="L40" s="33">
        <v>357</v>
      </c>
      <c r="M40" s="58"/>
    </row>
    <row r="41" spans="1:13" ht="75">
      <c r="A41" s="31">
        <v>125</v>
      </c>
      <c r="B41" s="32" t="s">
        <v>182</v>
      </c>
      <c r="C41" s="32" t="s">
        <v>295</v>
      </c>
      <c r="D41" s="32" t="s">
        <v>210</v>
      </c>
      <c r="E41" s="34">
        <v>43646.583333333336</v>
      </c>
      <c r="F41" s="50">
        <v>43646.583333333336</v>
      </c>
      <c r="G41" s="34">
        <v>43648.840277777781</v>
      </c>
      <c r="H41" s="50">
        <v>43648.840277777781</v>
      </c>
      <c r="I41" s="37">
        <v>2.5</v>
      </c>
      <c r="J41" s="33">
        <v>1785</v>
      </c>
      <c r="K41" s="37">
        <v>0.5</v>
      </c>
      <c r="L41" s="33">
        <v>357</v>
      </c>
      <c r="M41" s="58"/>
    </row>
    <row r="42" spans="1:13" ht="75">
      <c r="A42" s="31">
        <v>125</v>
      </c>
      <c r="B42" s="32" t="s">
        <v>182</v>
      </c>
      <c r="C42" s="32" t="s">
        <v>295</v>
      </c>
      <c r="D42" s="32" t="s">
        <v>237</v>
      </c>
      <c r="E42" s="34">
        <v>43646.583333333336</v>
      </c>
      <c r="F42" s="50">
        <v>43646.583333333336</v>
      </c>
      <c r="G42" s="34">
        <v>43648.840277777781</v>
      </c>
      <c r="H42" s="50">
        <v>43648.840277777781</v>
      </c>
      <c r="I42" s="37">
        <v>2.5</v>
      </c>
      <c r="J42" s="33">
        <v>1785</v>
      </c>
      <c r="K42" s="37">
        <v>0.5</v>
      </c>
      <c r="L42" s="33">
        <v>357</v>
      </c>
      <c r="M42" s="58"/>
    </row>
    <row r="43" spans="1:13" ht="30">
      <c r="A43" s="31">
        <v>126</v>
      </c>
      <c r="B43" s="32" t="s">
        <v>273</v>
      </c>
      <c r="C43" s="32" t="s">
        <v>296</v>
      </c>
      <c r="D43" s="32" t="s">
        <v>314</v>
      </c>
      <c r="E43" s="34">
        <v>43646.552083333336</v>
      </c>
      <c r="F43" s="50">
        <v>43646.552083333336</v>
      </c>
      <c r="G43" s="34">
        <v>43651.666666666664</v>
      </c>
      <c r="H43" s="50">
        <v>43651.666666666664</v>
      </c>
      <c r="I43" s="37">
        <v>5</v>
      </c>
      <c r="J43" s="33">
        <v>2007</v>
      </c>
      <c r="K43" s="37">
        <v>0</v>
      </c>
      <c r="L43" s="33">
        <v>0</v>
      </c>
      <c r="M43" s="58"/>
    </row>
    <row r="44" spans="1:13" ht="30">
      <c r="A44" s="31">
        <v>126</v>
      </c>
      <c r="B44" s="32" t="s">
        <v>273</v>
      </c>
      <c r="C44" s="32" t="s">
        <v>296</v>
      </c>
      <c r="D44" s="32" t="s">
        <v>170</v>
      </c>
      <c r="E44" s="34">
        <v>43646.552083333336</v>
      </c>
      <c r="F44" s="50">
        <v>43646.552083333336</v>
      </c>
      <c r="G44" s="34">
        <v>43651.666666666664</v>
      </c>
      <c r="H44" s="50">
        <v>43651.666666666664</v>
      </c>
      <c r="I44" s="37">
        <v>5</v>
      </c>
      <c r="J44" s="33">
        <v>2007</v>
      </c>
      <c r="K44" s="37">
        <v>0</v>
      </c>
      <c r="L44" s="33">
        <v>0</v>
      </c>
      <c r="M44" s="58"/>
    </row>
    <row r="45" spans="1:13" ht="30">
      <c r="A45" s="31">
        <v>126</v>
      </c>
      <c r="B45" s="32" t="s">
        <v>273</v>
      </c>
      <c r="C45" s="32" t="s">
        <v>296</v>
      </c>
      <c r="D45" s="32" t="s">
        <v>315</v>
      </c>
      <c r="E45" s="34">
        <v>43646.552083333336</v>
      </c>
      <c r="F45" s="50">
        <v>43646.552083333336</v>
      </c>
      <c r="G45" s="34">
        <v>43651.666666666664</v>
      </c>
      <c r="H45" s="50">
        <v>43651.666666666664</v>
      </c>
      <c r="I45" s="37">
        <v>5</v>
      </c>
      <c r="J45" s="33">
        <v>2007</v>
      </c>
      <c r="K45" s="37">
        <v>0</v>
      </c>
      <c r="L45" s="33">
        <v>0</v>
      </c>
      <c r="M45" s="58"/>
    </row>
    <row r="46" spans="1:13" ht="30">
      <c r="A46" s="31">
        <v>126</v>
      </c>
      <c r="B46" s="32" t="s">
        <v>273</v>
      </c>
      <c r="C46" s="32" t="s">
        <v>296</v>
      </c>
      <c r="D46" s="32" t="s">
        <v>316</v>
      </c>
      <c r="E46" s="34">
        <v>43646.552083333336</v>
      </c>
      <c r="F46" s="50">
        <v>43646.552083333336</v>
      </c>
      <c r="G46" s="34">
        <v>43651.666666666664</v>
      </c>
      <c r="H46" s="50">
        <v>43651.666666666664</v>
      </c>
      <c r="I46" s="37">
        <v>5</v>
      </c>
      <c r="J46" s="33">
        <v>2007</v>
      </c>
      <c r="K46" s="37">
        <v>0</v>
      </c>
      <c r="L46" s="33">
        <v>0</v>
      </c>
      <c r="M46" s="58"/>
    </row>
    <row r="47" spans="1:13" ht="30">
      <c r="A47" s="31">
        <v>126</v>
      </c>
      <c r="B47" s="32" t="s">
        <v>273</v>
      </c>
      <c r="C47" s="32" t="s">
        <v>296</v>
      </c>
      <c r="D47" s="32" t="s">
        <v>317</v>
      </c>
      <c r="E47" s="34">
        <v>43646.552083333336</v>
      </c>
      <c r="F47" s="50">
        <v>43646.552083333336</v>
      </c>
      <c r="G47" s="34">
        <v>43651.666666666664</v>
      </c>
      <c r="H47" s="50">
        <v>43651.666666666664</v>
      </c>
      <c r="I47" s="37">
        <v>5</v>
      </c>
      <c r="J47" s="33">
        <v>2007</v>
      </c>
      <c r="K47" s="37">
        <v>0</v>
      </c>
      <c r="L47" s="33">
        <v>0</v>
      </c>
      <c r="M47" s="58"/>
    </row>
    <row r="48" spans="1:13" ht="30">
      <c r="A48" s="31">
        <v>126</v>
      </c>
      <c r="B48" s="32" t="s">
        <v>273</v>
      </c>
      <c r="C48" s="32" t="s">
        <v>296</v>
      </c>
      <c r="D48" s="32" t="s">
        <v>318</v>
      </c>
      <c r="E48" s="34">
        <v>43646.552083333336</v>
      </c>
      <c r="F48" s="50">
        <v>43646.552083333336</v>
      </c>
      <c r="G48" s="34">
        <v>43651.666666666664</v>
      </c>
      <c r="H48" s="50">
        <v>43651.666666666664</v>
      </c>
      <c r="I48" s="37">
        <v>5</v>
      </c>
      <c r="J48" s="33">
        <v>2007</v>
      </c>
      <c r="K48" s="37">
        <v>0</v>
      </c>
      <c r="L48" s="33">
        <v>0</v>
      </c>
      <c r="M48" s="58"/>
    </row>
    <row r="49" spans="1:13" ht="30">
      <c r="A49" s="31">
        <v>126</v>
      </c>
      <c r="B49" s="32" t="s">
        <v>273</v>
      </c>
      <c r="C49" s="32" t="s">
        <v>296</v>
      </c>
      <c r="D49" s="32" t="s">
        <v>319</v>
      </c>
      <c r="E49" s="34">
        <v>43646.552083333336</v>
      </c>
      <c r="F49" s="50">
        <v>43646.552083333336</v>
      </c>
      <c r="G49" s="34">
        <v>43651.666666666664</v>
      </c>
      <c r="H49" s="50">
        <v>43651.666666666664</v>
      </c>
      <c r="I49" s="37">
        <v>5</v>
      </c>
      <c r="J49" s="33">
        <v>2007</v>
      </c>
      <c r="K49" s="37">
        <v>0</v>
      </c>
      <c r="L49" s="33">
        <v>0</v>
      </c>
      <c r="M49" s="58"/>
    </row>
    <row r="50" spans="1:13" ht="30">
      <c r="A50" s="31">
        <v>126</v>
      </c>
      <c r="B50" s="32" t="s">
        <v>273</v>
      </c>
      <c r="C50" s="32" t="s">
        <v>296</v>
      </c>
      <c r="D50" s="32" t="s">
        <v>320</v>
      </c>
      <c r="E50" s="34">
        <v>43646.552083333336</v>
      </c>
      <c r="F50" s="50">
        <v>43646.552083333336</v>
      </c>
      <c r="G50" s="34">
        <v>43651.666666666664</v>
      </c>
      <c r="H50" s="50">
        <v>43651.666666666664</v>
      </c>
      <c r="I50" s="37">
        <v>5</v>
      </c>
      <c r="J50" s="33">
        <v>2007</v>
      </c>
      <c r="K50" s="37">
        <v>0</v>
      </c>
      <c r="L50" s="33">
        <v>0</v>
      </c>
      <c r="M50" s="58"/>
    </row>
    <row r="51" spans="1:13" ht="30">
      <c r="A51" s="31">
        <v>126</v>
      </c>
      <c r="B51" s="32" t="s">
        <v>273</v>
      </c>
      <c r="C51" s="32" t="s">
        <v>296</v>
      </c>
      <c r="D51" s="32" t="s">
        <v>321</v>
      </c>
      <c r="E51" s="34">
        <v>43646.552083333336</v>
      </c>
      <c r="F51" s="50">
        <v>43646.552083333336</v>
      </c>
      <c r="G51" s="34">
        <v>43651.666666666664</v>
      </c>
      <c r="H51" s="50">
        <v>43651.666666666664</v>
      </c>
      <c r="I51" s="37">
        <v>5</v>
      </c>
      <c r="J51" s="33">
        <v>2007</v>
      </c>
      <c r="K51" s="37">
        <v>0</v>
      </c>
      <c r="L51" s="33">
        <v>0</v>
      </c>
      <c r="M51" s="58"/>
    </row>
    <row r="52" spans="1:13" ht="30">
      <c r="A52" s="31">
        <v>126</v>
      </c>
      <c r="B52" s="32" t="s">
        <v>273</v>
      </c>
      <c r="C52" s="32" t="s">
        <v>296</v>
      </c>
      <c r="D52" s="32" t="s">
        <v>300</v>
      </c>
      <c r="E52" s="34">
        <v>43646.552083333336</v>
      </c>
      <c r="F52" s="50">
        <v>43646.552083333336</v>
      </c>
      <c r="G52" s="34">
        <v>43651.666666666664</v>
      </c>
      <c r="H52" s="50">
        <v>43651.666666666664</v>
      </c>
      <c r="I52" s="37">
        <v>5</v>
      </c>
      <c r="J52" s="33">
        <v>2007</v>
      </c>
      <c r="K52" s="37">
        <v>0</v>
      </c>
      <c r="L52" s="33">
        <v>0</v>
      </c>
      <c r="M52" s="58"/>
    </row>
    <row r="53" spans="1:13" ht="30">
      <c r="A53" s="31">
        <v>126</v>
      </c>
      <c r="B53" s="32" t="s">
        <v>273</v>
      </c>
      <c r="C53" s="32" t="s">
        <v>296</v>
      </c>
      <c r="D53" s="32" t="s">
        <v>322</v>
      </c>
      <c r="E53" s="34">
        <v>43646.552083333336</v>
      </c>
      <c r="F53" s="50">
        <v>43646.552083333336</v>
      </c>
      <c r="G53" s="34">
        <v>43651.666666666664</v>
      </c>
      <c r="H53" s="50">
        <v>43651.666666666664</v>
      </c>
      <c r="I53" s="37">
        <v>5</v>
      </c>
      <c r="J53" s="33">
        <v>2007</v>
      </c>
      <c r="K53" s="37">
        <v>0</v>
      </c>
      <c r="L53" s="33">
        <v>0</v>
      </c>
      <c r="M53" s="58"/>
    </row>
    <row r="54" spans="1:13" ht="30">
      <c r="A54" s="31">
        <v>127</v>
      </c>
      <c r="B54" s="32" t="s">
        <v>273</v>
      </c>
      <c r="C54" s="32" t="s">
        <v>296</v>
      </c>
      <c r="D54" s="32" t="s">
        <v>216</v>
      </c>
      <c r="E54" s="34">
        <v>43646.208333333336</v>
      </c>
      <c r="F54" s="50">
        <v>43646.208333333336</v>
      </c>
      <c r="G54" s="34">
        <v>43651.666666666664</v>
      </c>
      <c r="H54" s="50">
        <v>43651.666666666664</v>
      </c>
      <c r="I54" s="37">
        <v>5.5</v>
      </c>
      <c r="J54" s="33">
        <v>2209.5</v>
      </c>
      <c r="K54" s="37">
        <v>0</v>
      </c>
      <c r="L54" s="33">
        <v>0</v>
      </c>
      <c r="M54" s="58"/>
    </row>
    <row r="55" spans="1:13" ht="30">
      <c r="A55" s="31">
        <v>127</v>
      </c>
      <c r="B55" s="32" t="s">
        <v>273</v>
      </c>
      <c r="C55" s="32" t="s">
        <v>296</v>
      </c>
      <c r="D55" s="32" t="s">
        <v>323</v>
      </c>
      <c r="E55" s="34">
        <v>43646.208333333336</v>
      </c>
      <c r="F55" s="50">
        <v>43646.208333333336</v>
      </c>
      <c r="G55" s="34">
        <v>43651.666666666664</v>
      </c>
      <c r="H55" s="50">
        <v>43651.666666666664</v>
      </c>
      <c r="I55" s="37">
        <v>5.5</v>
      </c>
      <c r="J55" s="33">
        <v>2209.5</v>
      </c>
      <c r="K55" s="37">
        <v>0</v>
      </c>
      <c r="L55" s="33">
        <v>0</v>
      </c>
      <c r="M55" s="58"/>
    </row>
    <row r="56" spans="1:13" ht="45">
      <c r="A56" s="31">
        <v>128</v>
      </c>
      <c r="B56" s="32" t="s">
        <v>255</v>
      </c>
      <c r="C56" s="32" t="s">
        <v>297</v>
      </c>
      <c r="D56" s="32" t="s">
        <v>324</v>
      </c>
      <c r="E56" s="34">
        <v>43646.333333333336</v>
      </c>
      <c r="F56" s="50">
        <v>43646.333333333336</v>
      </c>
      <c r="G56" s="34">
        <v>43651.708333333336</v>
      </c>
      <c r="H56" s="50">
        <v>43651.708333333336</v>
      </c>
      <c r="I56" s="37">
        <v>5.5</v>
      </c>
      <c r="J56" s="33">
        <v>2209.5</v>
      </c>
      <c r="K56" s="37">
        <v>0</v>
      </c>
      <c r="L56" s="33">
        <v>0</v>
      </c>
      <c r="M56" s="58"/>
    </row>
    <row r="57" spans="1:13" ht="30">
      <c r="A57" s="31">
        <v>130</v>
      </c>
      <c r="B57" s="32" t="s">
        <v>273</v>
      </c>
      <c r="C57" s="32" t="s">
        <v>296</v>
      </c>
      <c r="D57" s="32" t="s">
        <v>198</v>
      </c>
      <c r="E57" s="34">
        <v>43646.208333333336</v>
      </c>
      <c r="F57" s="50">
        <v>43646.208333333336</v>
      </c>
      <c r="G57" s="34">
        <v>43651.666666666664</v>
      </c>
      <c r="H57" s="50">
        <v>43651.666666666664</v>
      </c>
      <c r="I57" s="37">
        <v>5.5</v>
      </c>
      <c r="J57" s="33">
        <v>2209.5</v>
      </c>
      <c r="K57" s="37">
        <v>0</v>
      </c>
      <c r="L57" s="33">
        <v>0</v>
      </c>
      <c r="M57" s="58"/>
    </row>
    <row r="58" spans="1:13" ht="45">
      <c r="A58" s="31">
        <v>144</v>
      </c>
      <c r="B58" s="32" t="s">
        <v>255</v>
      </c>
      <c r="C58" s="32" t="s">
        <v>298</v>
      </c>
      <c r="D58" s="32" t="s">
        <v>306</v>
      </c>
      <c r="E58" s="34">
        <v>43646.552083333336</v>
      </c>
      <c r="F58" s="50">
        <v>43646.552083333336</v>
      </c>
      <c r="G58" s="34">
        <v>43648.736111111109</v>
      </c>
      <c r="H58" s="50">
        <v>43648.736111111109</v>
      </c>
      <c r="I58" s="37">
        <v>2.5</v>
      </c>
      <c r="J58" s="33">
        <v>1472.5</v>
      </c>
      <c r="K58" s="37">
        <v>0.5</v>
      </c>
      <c r="L58" s="33">
        <v>294.5</v>
      </c>
      <c r="M58" s="58"/>
    </row>
    <row r="59" spans="1:13" ht="30">
      <c r="A59" s="31">
        <v>145</v>
      </c>
      <c r="B59" s="32" t="s">
        <v>255</v>
      </c>
      <c r="C59" s="32" t="s">
        <v>299</v>
      </c>
      <c r="D59" s="32" t="s">
        <v>325</v>
      </c>
      <c r="E59" s="34">
        <v>43646.552083333336</v>
      </c>
      <c r="F59" s="50">
        <v>43646.552083333336</v>
      </c>
      <c r="G59" s="34">
        <v>43651.736111111109</v>
      </c>
      <c r="H59" s="50">
        <v>43651.736111111109</v>
      </c>
      <c r="I59" s="37">
        <v>5.5</v>
      </c>
      <c r="J59" s="33">
        <v>3264.25</v>
      </c>
      <c r="K59" s="37">
        <v>0.5</v>
      </c>
      <c r="L59" s="33">
        <v>296.75</v>
      </c>
      <c r="M59" s="58"/>
    </row>
    <row r="60" spans="1:13" hidden="1">
      <c r="A60" s="98" t="s">
        <v>172</v>
      </c>
      <c r="B60" s="98"/>
      <c r="C60" s="98"/>
      <c r="D60" s="98"/>
      <c r="E60" s="98"/>
      <c r="F60" s="98"/>
      <c r="G60" s="98"/>
      <c r="H60" s="62">
        <f>SUM(I4:I59)</f>
        <v>202</v>
      </c>
      <c r="I60" s="35">
        <f>SUM(J4:J59)</f>
        <v>115784.87</v>
      </c>
    </row>
    <row r="62" spans="1:13" ht="21">
      <c r="C62" s="44" t="s">
        <v>327</v>
      </c>
      <c r="D62" s="45"/>
    </row>
    <row r="63" spans="1:13">
      <c r="C63" s="49" t="s">
        <v>553</v>
      </c>
      <c r="D63" s="47">
        <f>SUM(I4:I59)</f>
        <v>202</v>
      </c>
    </row>
    <row r="64" spans="1:13">
      <c r="C64" s="49" t="s">
        <v>554</v>
      </c>
      <c r="D64" s="47">
        <f>SUM(K4:K59)*2</f>
        <v>24</v>
      </c>
    </row>
    <row r="65" spans="3:6">
      <c r="C65" s="46" t="s">
        <v>3</v>
      </c>
      <c r="D65" s="48">
        <v>46</v>
      </c>
    </row>
    <row r="66" spans="3:6">
      <c r="C66" s="46" t="s">
        <v>4</v>
      </c>
      <c r="D66" s="48">
        <v>34</v>
      </c>
    </row>
    <row r="67" spans="3:6">
      <c r="C67" s="49" t="s">
        <v>9</v>
      </c>
      <c r="D67" s="56">
        <f>SUM(J4:J59)</f>
        <v>115784.87</v>
      </c>
    </row>
    <row r="68" spans="3:6">
      <c r="C68" s="49" t="s">
        <v>551</v>
      </c>
      <c r="D68" s="56">
        <f>SUM(L4:L59)</f>
        <v>9682.130000000001</v>
      </c>
    </row>
    <row r="69" spans="3:6">
      <c r="C69" s="49" t="s">
        <v>552</v>
      </c>
      <c r="D69" s="56">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dimension ref="A1:N103"/>
  <sheetViews>
    <sheetView topLeftCell="A63" zoomScale="70" zoomScaleNormal="70" workbookViewId="0">
      <selection activeCell="F4" sqref="F4:M37"/>
    </sheetView>
  </sheetViews>
  <sheetFormatPr defaultRowHeight="1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c r="A1" s="89" t="s">
        <v>10</v>
      </c>
      <c r="B1" s="90"/>
      <c r="C1" s="90"/>
      <c r="D1" s="90"/>
      <c r="E1" s="53"/>
      <c r="F1" s="91" t="s">
        <v>543</v>
      </c>
      <c r="G1" s="92"/>
      <c r="H1" s="92"/>
      <c r="I1" s="93"/>
      <c r="J1" s="94" t="s">
        <v>545</v>
      </c>
      <c r="K1" s="94"/>
      <c r="L1" s="94" t="s">
        <v>546</v>
      </c>
      <c r="M1" s="94"/>
    </row>
    <row r="2" spans="1:14" s="61" customFormat="1" ht="27" customHeight="1">
      <c r="A2" s="95" t="s">
        <v>548</v>
      </c>
      <c r="B2" s="96"/>
      <c r="C2" s="96"/>
      <c r="D2" s="97"/>
      <c r="E2" s="53"/>
      <c r="F2" s="94" t="s">
        <v>246</v>
      </c>
      <c r="G2" s="94"/>
      <c r="H2" s="94" t="s">
        <v>247</v>
      </c>
      <c r="I2" s="94"/>
      <c r="J2" s="94"/>
      <c r="K2" s="94"/>
      <c r="L2" s="94"/>
      <c r="M2" s="94"/>
      <c r="N2"/>
    </row>
    <row r="3" spans="1:14">
      <c r="A3" s="42" t="s">
        <v>549</v>
      </c>
      <c r="B3" s="42" t="s">
        <v>212</v>
      </c>
      <c r="C3" s="42" t="s">
        <v>213</v>
      </c>
      <c r="D3" s="42" t="s">
        <v>214</v>
      </c>
      <c r="E3" s="42" t="s">
        <v>343</v>
      </c>
      <c r="F3" s="42" t="s">
        <v>541</v>
      </c>
      <c r="G3" s="42" t="s">
        <v>542</v>
      </c>
      <c r="H3" s="42" t="s">
        <v>541</v>
      </c>
      <c r="I3" s="42" t="s">
        <v>542</v>
      </c>
      <c r="J3" s="42" t="s">
        <v>547</v>
      </c>
      <c r="K3" s="42" t="s">
        <v>550</v>
      </c>
      <c r="L3" s="43" t="s">
        <v>547</v>
      </c>
      <c r="M3" s="43" t="s">
        <v>550</v>
      </c>
    </row>
    <row r="4" spans="1:14" ht="30">
      <c r="A4" s="31">
        <v>102</v>
      </c>
      <c r="B4" s="32" t="s">
        <v>344</v>
      </c>
      <c r="C4" s="32" t="s">
        <v>358</v>
      </c>
      <c r="D4" s="32" t="s">
        <v>203</v>
      </c>
      <c r="E4" s="34" t="s">
        <v>409</v>
      </c>
      <c r="F4" s="34">
        <v>43654.291666666664</v>
      </c>
      <c r="G4" s="50">
        <v>43654.291666666664</v>
      </c>
      <c r="H4" s="34">
        <v>43658.833333333336</v>
      </c>
      <c r="I4" s="50">
        <v>43658.833333333336</v>
      </c>
      <c r="J4" s="39">
        <v>5</v>
      </c>
      <c r="K4" s="33">
        <v>2025</v>
      </c>
      <c r="L4" s="51">
        <v>0</v>
      </c>
      <c r="M4" s="64">
        <v>0</v>
      </c>
    </row>
    <row r="5" spans="1:14" ht="30">
      <c r="A5" s="31">
        <v>102</v>
      </c>
      <c r="B5" s="32" t="s">
        <v>344</v>
      </c>
      <c r="C5" s="32" t="s">
        <v>358</v>
      </c>
      <c r="D5" s="32" t="s">
        <v>305</v>
      </c>
      <c r="E5" s="34" t="s">
        <v>410</v>
      </c>
      <c r="F5" s="34">
        <v>43654.291666666664</v>
      </c>
      <c r="G5" s="50">
        <v>43654.291666666664</v>
      </c>
      <c r="H5" s="34">
        <v>43658.833333333336</v>
      </c>
      <c r="I5" s="50">
        <v>43658.833333333336</v>
      </c>
      <c r="J5" s="39">
        <v>5</v>
      </c>
      <c r="K5" s="33">
        <v>2430</v>
      </c>
      <c r="L5" s="51">
        <v>0</v>
      </c>
      <c r="M5" s="65">
        <v>0</v>
      </c>
    </row>
    <row r="6" spans="1:14">
      <c r="A6" s="31">
        <v>103</v>
      </c>
      <c r="B6" s="32" t="s">
        <v>345</v>
      </c>
      <c r="C6" s="32" t="s">
        <v>359</v>
      </c>
      <c r="D6" s="32" t="s">
        <v>253</v>
      </c>
      <c r="E6" s="34" t="s">
        <v>411</v>
      </c>
      <c r="F6" s="34">
        <v>43654.291666666664</v>
      </c>
      <c r="G6" s="50">
        <v>43654.291666666664</v>
      </c>
      <c r="H6" s="34">
        <v>43658.833333333336</v>
      </c>
      <c r="I6" s="50">
        <v>43658.833333333336</v>
      </c>
      <c r="J6" s="39">
        <v>5</v>
      </c>
      <c r="K6" s="33">
        <v>2430</v>
      </c>
      <c r="L6" s="51">
        <v>0</v>
      </c>
      <c r="M6" s="65">
        <v>0</v>
      </c>
    </row>
    <row r="7" spans="1:14" ht="30">
      <c r="A7" s="31">
        <v>104</v>
      </c>
      <c r="B7" s="32" t="s">
        <v>346</v>
      </c>
      <c r="C7" s="32" t="s">
        <v>279</v>
      </c>
      <c r="D7" s="32" t="s">
        <v>245</v>
      </c>
      <c r="E7" s="34" t="s">
        <v>411</v>
      </c>
      <c r="F7" s="34">
        <v>43654.291666666664</v>
      </c>
      <c r="G7" s="50">
        <v>43654.291666666664</v>
      </c>
      <c r="H7" s="34">
        <v>43658.833333333336</v>
      </c>
      <c r="I7" s="50">
        <v>43658.833333333336</v>
      </c>
      <c r="J7" s="39">
        <v>5</v>
      </c>
      <c r="K7" s="33">
        <v>2430</v>
      </c>
      <c r="L7" s="51">
        <v>0</v>
      </c>
      <c r="M7" s="64">
        <v>0</v>
      </c>
    </row>
    <row r="8" spans="1:14" ht="30">
      <c r="A8" s="31">
        <v>105</v>
      </c>
      <c r="B8" s="32" t="s">
        <v>347</v>
      </c>
      <c r="C8" s="32" t="s">
        <v>279</v>
      </c>
      <c r="D8" s="32" t="s">
        <v>203</v>
      </c>
      <c r="E8" s="34" t="s">
        <v>412</v>
      </c>
      <c r="F8" s="34">
        <v>43668.291666666664</v>
      </c>
      <c r="G8" s="50">
        <v>43668.291666666664</v>
      </c>
      <c r="H8" s="34">
        <v>43672.833333333336</v>
      </c>
      <c r="I8" s="50">
        <v>43672.833333333336</v>
      </c>
      <c r="J8" s="39">
        <v>5</v>
      </c>
      <c r="K8" s="33">
        <v>2025</v>
      </c>
      <c r="L8" s="51">
        <v>0</v>
      </c>
      <c r="M8" s="65">
        <v>0</v>
      </c>
    </row>
    <row r="9" spans="1:14" ht="30">
      <c r="A9" s="31">
        <v>105</v>
      </c>
      <c r="B9" s="32" t="s">
        <v>347</v>
      </c>
      <c r="C9" s="32" t="s">
        <v>279</v>
      </c>
      <c r="D9" s="32" t="s">
        <v>305</v>
      </c>
      <c r="E9" s="34" t="s">
        <v>410</v>
      </c>
      <c r="F9" s="34">
        <v>43668.291666666664</v>
      </c>
      <c r="G9" s="50">
        <v>43668.291666666664</v>
      </c>
      <c r="H9" s="34">
        <v>43672.833333333336</v>
      </c>
      <c r="I9" s="50">
        <v>43672.833333333336</v>
      </c>
      <c r="J9" s="39">
        <v>5</v>
      </c>
      <c r="K9" s="33">
        <v>2430</v>
      </c>
      <c r="L9" s="51">
        <v>0</v>
      </c>
      <c r="M9" s="65">
        <v>0</v>
      </c>
    </row>
    <row r="10" spans="1:14" ht="30">
      <c r="A10" s="31">
        <v>107</v>
      </c>
      <c r="B10" s="32" t="s">
        <v>348</v>
      </c>
      <c r="C10" s="32" t="s">
        <v>279</v>
      </c>
      <c r="D10" s="32" t="s">
        <v>304</v>
      </c>
      <c r="E10" s="34" t="s">
        <v>410</v>
      </c>
      <c r="F10" s="34">
        <v>43668.291666666664</v>
      </c>
      <c r="G10" s="50">
        <v>43668.291666666664</v>
      </c>
      <c r="H10" s="34">
        <v>43672.833333333336</v>
      </c>
      <c r="I10" s="50">
        <v>43672.833333333336</v>
      </c>
      <c r="J10" s="39">
        <v>5</v>
      </c>
      <c r="K10" s="33">
        <v>2430</v>
      </c>
      <c r="L10" s="51">
        <v>0</v>
      </c>
      <c r="M10" s="64">
        <v>0</v>
      </c>
    </row>
    <row r="11" spans="1:14" ht="30">
      <c r="A11" s="31">
        <v>108</v>
      </c>
      <c r="B11" s="32" t="s">
        <v>349</v>
      </c>
      <c r="C11" s="32" t="s">
        <v>279</v>
      </c>
      <c r="D11" s="32" t="s">
        <v>303</v>
      </c>
      <c r="E11" s="34" t="s">
        <v>413</v>
      </c>
      <c r="F11" s="34">
        <v>43674.291666666664</v>
      </c>
      <c r="G11" s="50">
        <v>43674.291666666664</v>
      </c>
      <c r="H11" s="34">
        <v>43679.833333333336</v>
      </c>
      <c r="I11" s="50">
        <v>43679.833333333336</v>
      </c>
      <c r="J11" s="39">
        <v>6</v>
      </c>
      <c r="K11" s="33">
        <v>2916</v>
      </c>
      <c r="L11" s="51">
        <v>0</v>
      </c>
      <c r="M11" s="65">
        <v>0</v>
      </c>
    </row>
    <row r="12" spans="1:14" ht="45">
      <c r="A12" s="31">
        <v>129</v>
      </c>
      <c r="B12" s="32" t="s">
        <v>271</v>
      </c>
      <c r="C12" s="32" t="s">
        <v>360</v>
      </c>
      <c r="D12" s="32" t="s">
        <v>198</v>
      </c>
      <c r="E12" s="34" t="s">
        <v>409</v>
      </c>
      <c r="F12" s="34">
        <v>43654.375</v>
      </c>
      <c r="G12" s="50">
        <v>43654.375</v>
      </c>
      <c r="H12" s="34">
        <v>43656.802083333336</v>
      </c>
      <c r="I12" s="50">
        <v>43656.802083333336</v>
      </c>
      <c r="J12" s="39">
        <v>2.5</v>
      </c>
      <c r="K12" s="33">
        <v>1012.5</v>
      </c>
      <c r="L12" s="51">
        <v>0</v>
      </c>
      <c r="M12" s="64">
        <v>0</v>
      </c>
    </row>
    <row r="13" spans="1:14" ht="45">
      <c r="A13" s="31">
        <v>129</v>
      </c>
      <c r="B13" s="32" t="s">
        <v>271</v>
      </c>
      <c r="C13" s="32" t="s">
        <v>360</v>
      </c>
      <c r="D13" s="32" t="s">
        <v>254</v>
      </c>
      <c r="E13" s="34" t="s">
        <v>414</v>
      </c>
      <c r="F13" s="34">
        <v>43654.375</v>
      </c>
      <c r="G13" s="50">
        <v>43654.375</v>
      </c>
      <c r="H13" s="34">
        <v>43656.802083333336</v>
      </c>
      <c r="I13" s="50">
        <v>43656.802083333336</v>
      </c>
      <c r="J13" s="39">
        <v>2.5</v>
      </c>
      <c r="K13" s="33">
        <v>1012.5</v>
      </c>
      <c r="L13" s="51">
        <v>0</v>
      </c>
      <c r="M13" s="65">
        <v>0</v>
      </c>
    </row>
    <row r="14" spans="1:14" ht="45">
      <c r="A14" s="31">
        <v>129</v>
      </c>
      <c r="B14" s="32" t="s">
        <v>271</v>
      </c>
      <c r="C14" s="32" t="s">
        <v>360</v>
      </c>
      <c r="D14" s="32" t="s">
        <v>317</v>
      </c>
      <c r="E14" s="34" t="s">
        <v>415</v>
      </c>
      <c r="F14" s="34">
        <v>43654.375</v>
      </c>
      <c r="G14" s="50">
        <v>43654.375</v>
      </c>
      <c r="H14" s="34">
        <v>43656.802083333336</v>
      </c>
      <c r="I14" s="50">
        <v>43656.802083333336</v>
      </c>
      <c r="J14" s="39">
        <v>2.5</v>
      </c>
      <c r="K14" s="33">
        <v>1012.5</v>
      </c>
      <c r="L14" s="51">
        <v>0</v>
      </c>
      <c r="M14" s="64">
        <v>0</v>
      </c>
    </row>
    <row r="15" spans="1:14" ht="45">
      <c r="A15" s="31">
        <v>129</v>
      </c>
      <c r="B15" s="32" t="s">
        <v>271</v>
      </c>
      <c r="C15" s="32" t="s">
        <v>360</v>
      </c>
      <c r="D15" s="32" t="s">
        <v>318</v>
      </c>
      <c r="E15" s="34" t="s">
        <v>415</v>
      </c>
      <c r="F15" s="34">
        <v>43654.375</v>
      </c>
      <c r="G15" s="50">
        <v>43654.375</v>
      </c>
      <c r="H15" s="34">
        <v>43656.802083333336</v>
      </c>
      <c r="I15" s="50">
        <v>43656.802083333336</v>
      </c>
      <c r="J15" s="39">
        <v>2.5</v>
      </c>
      <c r="K15" s="33">
        <v>1012.5</v>
      </c>
      <c r="L15" s="51">
        <v>0</v>
      </c>
      <c r="M15" s="65">
        <v>0</v>
      </c>
    </row>
    <row r="16" spans="1:14" ht="45">
      <c r="A16" s="31">
        <v>129</v>
      </c>
      <c r="B16" s="32" t="s">
        <v>271</v>
      </c>
      <c r="C16" s="32" t="s">
        <v>360</v>
      </c>
      <c r="D16" s="32" t="s">
        <v>323</v>
      </c>
      <c r="E16" s="34" t="s">
        <v>416</v>
      </c>
      <c r="F16" s="34">
        <v>43654.375</v>
      </c>
      <c r="G16" s="50">
        <v>43654.375</v>
      </c>
      <c r="H16" s="34">
        <v>43656.802083333336</v>
      </c>
      <c r="I16" s="50">
        <v>43656.802083333336</v>
      </c>
      <c r="J16" s="39">
        <v>2.5</v>
      </c>
      <c r="K16" s="33">
        <v>1012.5</v>
      </c>
      <c r="L16" s="51">
        <v>0</v>
      </c>
      <c r="M16" s="65">
        <v>0</v>
      </c>
    </row>
    <row r="17" spans="1:13" ht="30">
      <c r="A17" s="31">
        <v>131</v>
      </c>
      <c r="B17" s="32" t="s">
        <v>271</v>
      </c>
      <c r="C17" s="32" t="s">
        <v>361</v>
      </c>
      <c r="D17" s="32" t="s">
        <v>384</v>
      </c>
      <c r="E17" s="34" t="s">
        <v>417</v>
      </c>
      <c r="F17" s="34">
        <v>43654.625</v>
      </c>
      <c r="G17" s="50">
        <v>43654.625</v>
      </c>
      <c r="H17" s="34">
        <v>43656.802083333336</v>
      </c>
      <c r="I17" s="50">
        <v>43656.802083333336</v>
      </c>
      <c r="J17" s="39">
        <v>2.5</v>
      </c>
      <c r="K17" s="33">
        <v>1012.5</v>
      </c>
      <c r="L17" s="51">
        <v>0</v>
      </c>
      <c r="M17" s="64">
        <v>0</v>
      </c>
    </row>
    <row r="18" spans="1:13" ht="30">
      <c r="A18" s="31">
        <v>131</v>
      </c>
      <c r="B18" s="32" t="s">
        <v>271</v>
      </c>
      <c r="C18" s="32" t="s">
        <v>361</v>
      </c>
      <c r="D18" s="32" t="s">
        <v>385</v>
      </c>
      <c r="E18" s="34" t="s">
        <v>418</v>
      </c>
      <c r="F18" s="34">
        <v>43654.625</v>
      </c>
      <c r="G18" s="50">
        <v>43654.625</v>
      </c>
      <c r="H18" s="34">
        <v>43656.802083333336</v>
      </c>
      <c r="I18" s="50">
        <v>43656.802083333336</v>
      </c>
      <c r="J18" s="39">
        <v>2.5</v>
      </c>
      <c r="K18" s="33">
        <v>1012.5</v>
      </c>
      <c r="L18" s="51">
        <v>0</v>
      </c>
      <c r="M18" s="64">
        <v>0</v>
      </c>
    </row>
    <row r="19" spans="1:13" ht="30">
      <c r="A19" s="31">
        <v>131</v>
      </c>
      <c r="B19" s="32" t="s">
        <v>271</v>
      </c>
      <c r="C19" s="32" t="s">
        <v>361</v>
      </c>
      <c r="D19" s="32" t="s">
        <v>319</v>
      </c>
      <c r="E19" s="34" t="s">
        <v>419</v>
      </c>
      <c r="F19" s="34">
        <v>43654.625</v>
      </c>
      <c r="G19" s="50">
        <v>43654.625</v>
      </c>
      <c r="H19" s="34">
        <v>43656.802083333336</v>
      </c>
      <c r="I19" s="50">
        <v>43656.802083333336</v>
      </c>
      <c r="J19" s="39">
        <v>2.5</v>
      </c>
      <c r="K19" s="33">
        <v>1012.5</v>
      </c>
      <c r="L19" s="51">
        <v>0</v>
      </c>
      <c r="M19" s="65">
        <v>0</v>
      </c>
    </row>
    <row r="20" spans="1:13" ht="30">
      <c r="A20" s="31">
        <v>131</v>
      </c>
      <c r="B20" s="32" t="s">
        <v>271</v>
      </c>
      <c r="C20" s="32" t="s">
        <v>361</v>
      </c>
      <c r="D20" s="32" t="s">
        <v>240</v>
      </c>
      <c r="E20" s="34" t="s">
        <v>420</v>
      </c>
      <c r="F20" s="34">
        <v>43654.625</v>
      </c>
      <c r="G20" s="50">
        <v>43654.625</v>
      </c>
      <c r="H20" s="34">
        <v>43656.802083333336</v>
      </c>
      <c r="I20" s="50">
        <v>43656.802083333336</v>
      </c>
      <c r="J20" s="39">
        <v>2.5</v>
      </c>
      <c r="K20" s="33">
        <v>1012.5</v>
      </c>
      <c r="L20" s="51">
        <v>0</v>
      </c>
      <c r="M20" s="64">
        <v>0</v>
      </c>
    </row>
    <row r="21" spans="1:13" ht="30">
      <c r="A21" s="31">
        <v>131</v>
      </c>
      <c r="B21" s="32" t="s">
        <v>271</v>
      </c>
      <c r="C21" s="32" t="s">
        <v>361</v>
      </c>
      <c r="D21" s="32" t="s">
        <v>386</v>
      </c>
      <c r="E21" s="34" t="s">
        <v>418</v>
      </c>
      <c r="F21" s="34">
        <v>43654.625</v>
      </c>
      <c r="G21" s="50">
        <v>43654.625</v>
      </c>
      <c r="H21" s="34">
        <v>43656.802083333336</v>
      </c>
      <c r="I21" s="50">
        <v>43656.802083333336</v>
      </c>
      <c r="J21" s="39">
        <v>2.5</v>
      </c>
      <c r="K21" s="33">
        <v>1012.5</v>
      </c>
      <c r="L21" s="51">
        <v>0</v>
      </c>
      <c r="M21" s="65">
        <v>0</v>
      </c>
    </row>
    <row r="22" spans="1:13" ht="30">
      <c r="A22" s="31">
        <v>131</v>
      </c>
      <c r="B22" s="32" t="s">
        <v>271</v>
      </c>
      <c r="C22" s="32" t="s">
        <v>361</v>
      </c>
      <c r="D22" s="32" t="s">
        <v>181</v>
      </c>
      <c r="E22" s="34" t="s">
        <v>411</v>
      </c>
      <c r="F22" s="34">
        <v>43654.625</v>
      </c>
      <c r="G22" s="50">
        <v>43654.625</v>
      </c>
      <c r="H22" s="34">
        <v>43656.802083333336</v>
      </c>
      <c r="I22" s="50">
        <v>43656.802083333336</v>
      </c>
      <c r="J22" s="39">
        <v>2.5</v>
      </c>
      <c r="K22" s="33">
        <v>1012.5</v>
      </c>
      <c r="L22" s="51">
        <v>0</v>
      </c>
      <c r="M22" s="64">
        <v>0</v>
      </c>
    </row>
    <row r="23" spans="1:13" ht="30">
      <c r="A23" s="31">
        <v>131</v>
      </c>
      <c r="B23" s="32" t="s">
        <v>271</v>
      </c>
      <c r="C23" s="32" t="s">
        <v>361</v>
      </c>
      <c r="D23" s="32" t="s">
        <v>307</v>
      </c>
      <c r="E23" s="34" t="s">
        <v>421</v>
      </c>
      <c r="F23" s="34">
        <v>43654.625</v>
      </c>
      <c r="G23" s="50">
        <v>43654.625</v>
      </c>
      <c r="H23" s="34">
        <v>43656.802083333336</v>
      </c>
      <c r="I23" s="50">
        <v>43656.802083333336</v>
      </c>
      <c r="J23" s="39">
        <v>2.5</v>
      </c>
      <c r="K23" s="33">
        <v>1012.5</v>
      </c>
      <c r="L23" s="51">
        <v>0</v>
      </c>
      <c r="M23" s="65">
        <v>0</v>
      </c>
    </row>
    <row r="24" spans="1:13" ht="30">
      <c r="A24" s="31">
        <v>135</v>
      </c>
      <c r="B24" s="32" t="s">
        <v>271</v>
      </c>
      <c r="C24" s="32" t="s">
        <v>362</v>
      </c>
      <c r="D24" s="32" t="s">
        <v>216</v>
      </c>
      <c r="E24" s="34" t="s">
        <v>409</v>
      </c>
      <c r="F24" s="34">
        <v>43654.625</v>
      </c>
      <c r="G24" s="50">
        <v>43654.625</v>
      </c>
      <c r="H24" s="34">
        <v>43656.802083333336</v>
      </c>
      <c r="I24" s="50">
        <v>43656.802083333336</v>
      </c>
      <c r="J24" s="39">
        <v>2.5</v>
      </c>
      <c r="K24" s="33">
        <v>1012.5</v>
      </c>
      <c r="L24" s="51">
        <v>0</v>
      </c>
      <c r="M24" s="64">
        <v>0</v>
      </c>
    </row>
    <row r="25" spans="1:13" ht="30">
      <c r="A25" s="31">
        <v>135</v>
      </c>
      <c r="B25" s="32" t="s">
        <v>271</v>
      </c>
      <c r="C25" s="32" t="s">
        <v>362</v>
      </c>
      <c r="D25" s="32" t="s">
        <v>387</v>
      </c>
      <c r="E25" s="34" t="s">
        <v>422</v>
      </c>
      <c r="F25" s="34">
        <v>43654.625</v>
      </c>
      <c r="G25" s="50">
        <v>43654.625</v>
      </c>
      <c r="H25" s="34">
        <v>43656.802083333336</v>
      </c>
      <c r="I25" s="50">
        <v>43656.802083333336</v>
      </c>
      <c r="J25" s="39">
        <v>2.5</v>
      </c>
      <c r="K25" s="33">
        <v>1012.5</v>
      </c>
      <c r="L25" s="51">
        <v>0</v>
      </c>
      <c r="M25" s="65">
        <v>0</v>
      </c>
    </row>
    <row r="26" spans="1:13" ht="30">
      <c r="A26" s="31">
        <v>135</v>
      </c>
      <c r="B26" s="32" t="s">
        <v>271</v>
      </c>
      <c r="C26" s="32" t="s">
        <v>362</v>
      </c>
      <c r="D26" s="32" t="s">
        <v>388</v>
      </c>
      <c r="E26" s="34" t="s">
        <v>423</v>
      </c>
      <c r="F26" s="34">
        <v>43654.625</v>
      </c>
      <c r="G26" s="50">
        <v>43654.625</v>
      </c>
      <c r="H26" s="34">
        <v>43656.802083333336</v>
      </c>
      <c r="I26" s="50">
        <v>43656.802083333336</v>
      </c>
      <c r="J26" s="39">
        <v>2.5</v>
      </c>
      <c r="K26" s="33">
        <v>1012.5</v>
      </c>
      <c r="L26" s="51">
        <v>0</v>
      </c>
      <c r="M26" s="64">
        <v>0</v>
      </c>
    </row>
    <row r="27" spans="1:13" ht="30">
      <c r="A27" s="31">
        <v>136</v>
      </c>
      <c r="B27" s="32" t="s">
        <v>350</v>
      </c>
      <c r="C27" s="32" t="s">
        <v>363</v>
      </c>
      <c r="D27" s="32" t="s">
        <v>198</v>
      </c>
      <c r="E27" s="34" t="s">
        <v>412</v>
      </c>
      <c r="F27" s="34">
        <v>43661.375</v>
      </c>
      <c r="G27" s="50">
        <v>43661.375</v>
      </c>
      <c r="H27" s="34">
        <v>43663.875</v>
      </c>
      <c r="I27" s="50">
        <v>43663.875</v>
      </c>
      <c r="J27" s="39">
        <v>3</v>
      </c>
      <c r="K27" s="33">
        <v>1215</v>
      </c>
      <c r="L27" s="51">
        <v>0</v>
      </c>
      <c r="M27" s="64">
        <v>0</v>
      </c>
    </row>
    <row r="28" spans="1:13" ht="30">
      <c r="A28" s="31">
        <v>136</v>
      </c>
      <c r="B28" s="32" t="s">
        <v>350</v>
      </c>
      <c r="C28" s="32" t="s">
        <v>363</v>
      </c>
      <c r="D28" s="32" t="s">
        <v>317</v>
      </c>
      <c r="E28" s="34" t="s">
        <v>415</v>
      </c>
      <c r="F28" s="34">
        <v>43661.375</v>
      </c>
      <c r="G28" s="50">
        <v>43661.375</v>
      </c>
      <c r="H28" s="34">
        <v>43663.875</v>
      </c>
      <c r="I28" s="50">
        <v>43663.875</v>
      </c>
      <c r="J28" s="39">
        <v>3</v>
      </c>
      <c r="K28" s="33">
        <v>1215</v>
      </c>
      <c r="L28" s="51">
        <v>0</v>
      </c>
      <c r="M28" s="65">
        <v>0</v>
      </c>
    </row>
    <row r="29" spans="1:13" ht="30">
      <c r="A29" s="31">
        <v>136</v>
      </c>
      <c r="B29" s="32" t="s">
        <v>350</v>
      </c>
      <c r="C29" s="32" t="s">
        <v>363</v>
      </c>
      <c r="D29" s="32" t="s">
        <v>318</v>
      </c>
      <c r="E29" s="34" t="s">
        <v>415</v>
      </c>
      <c r="F29" s="34">
        <v>43661.375</v>
      </c>
      <c r="G29" s="50">
        <v>43661.375</v>
      </c>
      <c r="H29" s="34">
        <v>43663.875</v>
      </c>
      <c r="I29" s="50">
        <v>43663.875</v>
      </c>
      <c r="J29" s="39">
        <v>3</v>
      </c>
      <c r="K29" s="33">
        <v>1215</v>
      </c>
      <c r="L29" s="51">
        <v>0</v>
      </c>
      <c r="M29" s="64">
        <v>0</v>
      </c>
    </row>
    <row r="30" spans="1:13" ht="30">
      <c r="A30" s="31">
        <v>136</v>
      </c>
      <c r="B30" s="32" t="s">
        <v>350</v>
      </c>
      <c r="C30" s="32" t="s">
        <v>363</v>
      </c>
      <c r="D30" s="32" t="s">
        <v>323</v>
      </c>
      <c r="E30" s="34" t="s">
        <v>416</v>
      </c>
      <c r="F30" s="34">
        <v>43661.375</v>
      </c>
      <c r="G30" s="50">
        <v>43661.375</v>
      </c>
      <c r="H30" s="34">
        <v>43663.875</v>
      </c>
      <c r="I30" s="50">
        <v>43663.875</v>
      </c>
      <c r="J30" s="39">
        <v>3</v>
      </c>
      <c r="K30" s="33">
        <v>1215</v>
      </c>
      <c r="L30" s="51">
        <v>0</v>
      </c>
      <c r="M30" s="65">
        <v>0</v>
      </c>
    </row>
    <row r="31" spans="1:13" ht="30">
      <c r="A31" s="31">
        <v>137</v>
      </c>
      <c r="B31" s="32" t="s">
        <v>350</v>
      </c>
      <c r="C31" s="32" t="s">
        <v>363</v>
      </c>
      <c r="D31" s="32" t="s">
        <v>315</v>
      </c>
      <c r="E31" s="34" t="s">
        <v>424</v>
      </c>
      <c r="F31" s="34">
        <v>43661.625</v>
      </c>
      <c r="G31" s="50">
        <v>43661.625</v>
      </c>
      <c r="H31" s="34">
        <v>43663.875</v>
      </c>
      <c r="I31" s="50">
        <v>43663.875</v>
      </c>
      <c r="J31" s="39">
        <v>2.5</v>
      </c>
      <c r="K31" s="33">
        <v>1012.5</v>
      </c>
      <c r="L31" s="51">
        <v>0</v>
      </c>
      <c r="M31" s="64">
        <v>0</v>
      </c>
    </row>
    <row r="32" spans="1:13" ht="30">
      <c r="A32" s="31">
        <v>137</v>
      </c>
      <c r="B32" s="32" t="s">
        <v>350</v>
      </c>
      <c r="C32" s="32" t="s">
        <v>363</v>
      </c>
      <c r="D32" s="32" t="s">
        <v>389</v>
      </c>
      <c r="E32" s="34" t="s">
        <v>425</v>
      </c>
      <c r="F32" s="34">
        <v>43661.625</v>
      </c>
      <c r="G32" s="50">
        <v>43661.625</v>
      </c>
      <c r="H32" s="34">
        <v>43663.875</v>
      </c>
      <c r="I32" s="50">
        <v>43663.875</v>
      </c>
      <c r="J32" s="39">
        <v>2.5</v>
      </c>
      <c r="K32" s="33">
        <v>1012.5</v>
      </c>
      <c r="L32" s="51">
        <v>0</v>
      </c>
      <c r="M32" s="65">
        <v>0</v>
      </c>
    </row>
    <row r="33" spans="1:13" ht="30">
      <c r="A33" s="31">
        <v>137</v>
      </c>
      <c r="B33" s="32" t="s">
        <v>350</v>
      </c>
      <c r="C33" s="32" t="s">
        <v>363</v>
      </c>
      <c r="D33" s="32" t="s">
        <v>384</v>
      </c>
      <c r="E33" s="34" t="s">
        <v>417</v>
      </c>
      <c r="F33" s="34">
        <v>43661.625</v>
      </c>
      <c r="G33" s="50">
        <v>43661.625</v>
      </c>
      <c r="H33" s="34">
        <v>43663.875</v>
      </c>
      <c r="I33" s="50">
        <v>43663.875</v>
      </c>
      <c r="J33" s="39">
        <v>2.5</v>
      </c>
      <c r="K33" s="33">
        <v>1012.5</v>
      </c>
      <c r="L33" s="51">
        <v>0</v>
      </c>
      <c r="M33" s="64">
        <v>0</v>
      </c>
    </row>
    <row r="34" spans="1:13" ht="30">
      <c r="A34" s="31">
        <v>137</v>
      </c>
      <c r="B34" s="32" t="s">
        <v>350</v>
      </c>
      <c r="C34" s="32" t="s">
        <v>363</v>
      </c>
      <c r="D34" s="32" t="s">
        <v>385</v>
      </c>
      <c r="E34" s="34" t="s">
        <v>418</v>
      </c>
      <c r="F34" s="34">
        <v>43661.625</v>
      </c>
      <c r="G34" s="50">
        <v>43661.625</v>
      </c>
      <c r="H34" s="34">
        <v>43663.875</v>
      </c>
      <c r="I34" s="50">
        <v>43663.875</v>
      </c>
      <c r="J34" s="39">
        <v>2.5</v>
      </c>
      <c r="K34" s="33">
        <v>1012.5</v>
      </c>
      <c r="L34" s="51">
        <v>0</v>
      </c>
      <c r="M34" s="64">
        <v>0</v>
      </c>
    </row>
    <row r="35" spans="1:13" ht="30">
      <c r="A35" s="31">
        <v>137</v>
      </c>
      <c r="B35" s="32" t="s">
        <v>350</v>
      </c>
      <c r="C35" s="32" t="s">
        <v>363</v>
      </c>
      <c r="D35" s="32" t="s">
        <v>322</v>
      </c>
      <c r="E35" s="34" t="s">
        <v>411</v>
      </c>
      <c r="F35" s="34">
        <v>43661.625</v>
      </c>
      <c r="G35" s="50">
        <v>43661.625</v>
      </c>
      <c r="H35" s="34">
        <v>43663.875</v>
      </c>
      <c r="I35" s="50">
        <v>43663.875</v>
      </c>
      <c r="J35" s="39">
        <v>2.5</v>
      </c>
      <c r="K35" s="33">
        <v>1012.5</v>
      </c>
      <c r="L35" s="51">
        <v>0</v>
      </c>
      <c r="M35" s="65">
        <v>0</v>
      </c>
    </row>
    <row r="36" spans="1:13" ht="30">
      <c r="A36" s="31">
        <v>137</v>
      </c>
      <c r="B36" s="32" t="s">
        <v>350</v>
      </c>
      <c r="C36" s="32" t="s">
        <v>363</v>
      </c>
      <c r="D36" s="32" t="s">
        <v>242</v>
      </c>
      <c r="E36" s="34" t="s">
        <v>420</v>
      </c>
      <c r="F36" s="34">
        <v>43661.625</v>
      </c>
      <c r="G36" s="50">
        <v>43661.625</v>
      </c>
      <c r="H36" s="34">
        <v>43663.875</v>
      </c>
      <c r="I36" s="50">
        <v>43663.875</v>
      </c>
      <c r="J36" s="39">
        <v>2.5</v>
      </c>
      <c r="K36" s="33">
        <v>1012.5</v>
      </c>
      <c r="L36" s="51">
        <v>0</v>
      </c>
      <c r="M36" s="65">
        <v>0</v>
      </c>
    </row>
    <row r="37" spans="1:13" ht="30">
      <c r="A37" s="31">
        <v>139</v>
      </c>
      <c r="B37" s="32" t="s">
        <v>351</v>
      </c>
      <c r="C37" s="32" t="s">
        <v>364</v>
      </c>
      <c r="D37" s="32" t="s">
        <v>198</v>
      </c>
      <c r="E37" s="34" t="s">
        <v>412</v>
      </c>
      <c r="F37" s="34">
        <v>43668.375</v>
      </c>
      <c r="G37" s="50">
        <v>43668.375</v>
      </c>
      <c r="H37" s="34">
        <v>43669.875</v>
      </c>
      <c r="I37" s="50">
        <v>43669.875</v>
      </c>
      <c r="J37" s="39">
        <v>2</v>
      </c>
      <c r="K37" s="33">
        <v>810</v>
      </c>
      <c r="L37" s="51">
        <v>0</v>
      </c>
      <c r="M37" s="65">
        <v>0</v>
      </c>
    </row>
    <row r="38" spans="1:13" ht="30">
      <c r="A38" s="31">
        <v>139</v>
      </c>
      <c r="B38" s="32" t="s">
        <v>351</v>
      </c>
      <c r="C38" s="32" t="s">
        <v>364</v>
      </c>
      <c r="D38" s="32" t="s">
        <v>254</v>
      </c>
      <c r="E38" s="34" t="s">
        <v>414</v>
      </c>
      <c r="F38" s="34">
        <v>43668.375</v>
      </c>
      <c r="G38" s="50">
        <v>43668.375</v>
      </c>
      <c r="H38" s="34">
        <v>43669.875</v>
      </c>
      <c r="I38" s="50">
        <v>43669.875</v>
      </c>
      <c r="J38" s="39">
        <v>2</v>
      </c>
      <c r="K38" s="33">
        <v>810</v>
      </c>
      <c r="L38" s="51">
        <v>0</v>
      </c>
      <c r="M38" s="65">
        <v>0</v>
      </c>
    </row>
    <row r="39" spans="1:13" ht="30">
      <c r="A39" s="31">
        <v>139</v>
      </c>
      <c r="B39" s="32" t="s">
        <v>351</v>
      </c>
      <c r="C39" s="32" t="s">
        <v>364</v>
      </c>
      <c r="D39" s="32" t="s">
        <v>317</v>
      </c>
      <c r="E39" s="34" t="s">
        <v>415</v>
      </c>
      <c r="F39" s="34">
        <v>43668.375</v>
      </c>
      <c r="G39" s="50">
        <v>43668.375</v>
      </c>
      <c r="H39" s="34">
        <v>43669.875</v>
      </c>
      <c r="I39" s="50">
        <v>43669.875</v>
      </c>
      <c r="J39" s="39">
        <v>2</v>
      </c>
      <c r="K39" s="33">
        <v>810</v>
      </c>
      <c r="L39" s="51">
        <v>0</v>
      </c>
      <c r="M39" s="64">
        <v>0</v>
      </c>
    </row>
    <row r="40" spans="1:13" ht="30">
      <c r="A40" s="31">
        <v>139</v>
      </c>
      <c r="B40" s="32" t="s">
        <v>351</v>
      </c>
      <c r="C40" s="32" t="s">
        <v>364</v>
      </c>
      <c r="D40" s="32" t="s">
        <v>318</v>
      </c>
      <c r="E40" s="34" t="s">
        <v>415</v>
      </c>
      <c r="F40" s="34">
        <v>43668.375</v>
      </c>
      <c r="G40" s="50">
        <v>43668.375</v>
      </c>
      <c r="H40" s="34">
        <v>43669.875</v>
      </c>
      <c r="I40" s="50">
        <v>43669.875</v>
      </c>
      <c r="J40" s="39">
        <v>2</v>
      </c>
      <c r="K40" s="33">
        <v>810</v>
      </c>
      <c r="L40" s="51">
        <v>0</v>
      </c>
      <c r="M40" s="65">
        <v>0</v>
      </c>
    </row>
    <row r="41" spans="1:13" ht="30">
      <c r="A41" s="31">
        <v>139</v>
      </c>
      <c r="B41" s="32" t="s">
        <v>351</v>
      </c>
      <c r="C41" s="32" t="s">
        <v>364</v>
      </c>
      <c r="D41" s="32" t="s">
        <v>323</v>
      </c>
      <c r="E41" s="34" t="s">
        <v>416</v>
      </c>
      <c r="F41" s="34">
        <v>43668.375</v>
      </c>
      <c r="G41" s="50">
        <v>43668.375</v>
      </c>
      <c r="H41" s="34">
        <v>43669.875</v>
      </c>
      <c r="I41" s="50">
        <v>43669.875</v>
      </c>
      <c r="J41" s="39">
        <v>2</v>
      </c>
      <c r="K41" s="33">
        <v>810</v>
      </c>
      <c r="L41" s="51">
        <v>0</v>
      </c>
      <c r="M41" s="64">
        <v>0</v>
      </c>
    </row>
    <row r="42" spans="1:13" ht="30">
      <c r="A42" s="31">
        <v>140</v>
      </c>
      <c r="B42" s="32" t="s">
        <v>351</v>
      </c>
      <c r="C42" s="32" t="s">
        <v>364</v>
      </c>
      <c r="D42" s="32" t="s">
        <v>314</v>
      </c>
      <c r="E42" s="34" t="s">
        <v>426</v>
      </c>
      <c r="F42" s="34">
        <v>43668.625</v>
      </c>
      <c r="G42" s="50">
        <v>43668.625</v>
      </c>
      <c r="H42" s="34">
        <v>43669.875</v>
      </c>
      <c r="I42" s="50">
        <v>43669.875</v>
      </c>
      <c r="J42" s="39">
        <v>1.5</v>
      </c>
      <c r="K42" s="33">
        <v>607.5</v>
      </c>
      <c r="L42" s="51">
        <v>0</v>
      </c>
      <c r="M42" s="65">
        <v>0</v>
      </c>
    </row>
    <row r="43" spans="1:13" ht="30">
      <c r="A43" s="31">
        <v>140</v>
      </c>
      <c r="B43" s="32" t="s">
        <v>351</v>
      </c>
      <c r="C43" s="32" t="s">
        <v>364</v>
      </c>
      <c r="D43" s="32" t="s">
        <v>315</v>
      </c>
      <c r="E43" s="34" t="s">
        <v>424</v>
      </c>
      <c r="F43" s="34">
        <v>43668.625</v>
      </c>
      <c r="G43" s="50">
        <v>43668.625</v>
      </c>
      <c r="H43" s="34">
        <v>43669.875</v>
      </c>
      <c r="I43" s="50">
        <v>43669.875</v>
      </c>
      <c r="J43" s="39">
        <v>1.5</v>
      </c>
      <c r="K43" s="33">
        <v>607.5</v>
      </c>
      <c r="L43" s="51">
        <v>0</v>
      </c>
      <c r="M43" s="64">
        <v>0</v>
      </c>
    </row>
    <row r="44" spans="1:13" ht="30">
      <c r="A44" s="31">
        <v>140</v>
      </c>
      <c r="B44" s="32" t="s">
        <v>351</v>
      </c>
      <c r="C44" s="32" t="s">
        <v>364</v>
      </c>
      <c r="D44" s="32" t="s">
        <v>316</v>
      </c>
      <c r="E44" s="34" t="s">
        <v>427</v>
      </c>
      <c r="F44" s="34">
        <v>43668.625</v>
      </c>
      <c r="G44" s="50">
        <v>43668.625</v>
      </c>
      <c r="H44" s="34">
        <v>43669.875</v>
      </c>
      <c r="I44" s="50">
        <v>43669.875</v>
      </c>
      <c r="J44" s="39">
        <v>1.5</v>
      </c>
      <c r="K44" s="33">
        <v>607.5</v>
      </c>
      <c r="L44" s="51">
        <v>0</v>
      </c>
      <c r="M44" s="64">
        <v>0</v>
      </c>
    </row>
    <row r="45" spans="1:13" ht="30">
      <c r="A45" s="31">
        <v>140</v>
      </c>
      <c r="B45" s="32" t="s">
        <v>351</v>
      </c>
      <c r="C45" s="32" t="s">
        <v>364</v>
      </c>
      <c r="D45" s="32" t="s">
        <v>300</v>
      </c>
      <c r="E45" s="34" t="s">
        <v>428</v>
      </c>
      <c r="F45" s="34">
        <v>43668.625</v>
      </c>
      <c r="G45" s="50">
        <v>43668.625</v>
      </c>
      <c r="H45" s="34">
        <v>43669.875</v>
      </c>
      <c r="I45" s="50">
        <v>43669.875</v>
      </c>
      <c r="J45" s="39">
        <v>1.5</v>
      </c>
      <c r="K45" s="33">
        <v>607.5</v>
      </c>
      <c r="L45" s="51">
        <v>0</v>
      </c>
      <c r="M45" s="65">
        <v>0</v>
      </c>
    </row>
    <row r="46" spans="1:13" ht="30">
      <c r="A46" s="31">
        <v>140</v>
      </c>
      <c r="B46" s="32" t="s">
        <v>351</v>
      </c>
      <c r="C46" s="32" t="s">
        <v>364</v>
      </c>
      <c r="D46" s="32" t="s">
        <v>181</v>
      </c>
      <c r="E46" s="34" t="s">
        <v>411</v>
      </c>
      <c r="F46" s="34">
        <v>43668.625</v>
      </c>
      <c r="G46" s="50">
        <v>43668.625</v>
      </c>
      <c r="H46" s="34">
        <v>43669.875</v>
      </c>
      <c r="I46" s="50">
        <v>43669.875</v>
      </c>
      <c r="J46" s="39">
        <v>1.5</v>
      </c>
      <c r="K46" s="33">
        <v>607.5</v>
      </c>
      <c r="L46" s="51">
        <v>0</v>
      </c>
      <c r="M46" s="65">
        <v>0</v>
      </c>
    </row>
    <row r="47" spans="1:13" ht="30">
      <c r="A47" s="31">
        <v>140</v>
      </c>
      <c r="B47" s="32" t="s">
        <v>351</v>
      </c>
      <c r="C47" s="32" t="s">
        <v>364</v>
      </c>
      <c r="D47" s="32" t="s">
        <v>390</v>
      </c>
      <c r="E47" s="34" t="s">
        <v>426</v>
      </c>
      <c r="F47" s="34">
        <v>43668.625</v>
      </c>
      <c r="G47" s="50">
        <v>43668.625</v>
      </c>
      <c r="H47" s="34">
        <v>43669.875</v>
      </c>
      <c r="I47" s="50">
        <v>43669.875</v>
      </c>
      <c r="J47" s="39">
        <v>1.5</v>
      </c>
      <c r="K47" s="33">
        <v>607.5</v>
      </c>
      <c r="L47" s="51">
        <v>0</v>
      </c>
      <c r="M47" s="65">
        <v>0</v>
      </c>
    </row>
    <row r="48" spans="1:13" ht="30">
      <c r="A48" s="31">
        <v>142</v>
      </c>
      <c r="B48" s="32" t="s">
        <v>350</v>
      </c>
      <c r="C48" s="32" t="s">
        <v>363</v>
      </c>
      <c r="D48" s="32" t="s">
        <v>216</v>
      </c>
      <c r="E48" s="34" t="s">
        <v>412</v>
      </c>
      <c r="F48" s="34">
        <v>43661.625</v>
      </c>
      <c r="G48" s="50">
        <v>43661.625</v>
      </c>
      <c r="H48" s="34">
        <v>43663.875</v>
      </c>
      <c r="I48" s="50">
        <v>43663.875</v>
      </c>
      <c r="J48" s="39">
        <v>2.5</v>
      </c>
      <c r="K48" s="33">
        <v>1012.5</v>
      </c>
      <c r="L48" s="51">
        <v>0</v>
      </c>
      <c r="M48" s="64">
        <v>0</v>
      </c>
    </row>
    <row r="49" spans="1:13" ht="30">
      <c r="A49" s="31">
        <v>142</v>
      </c>
      <c r="B49" s="32" t="s">
        <v>350</v>
      </c>
      <c r="C49" s="32" t="s">
        <v>363</v>
      </c>
      <c r="D49" s="32" t="s">
        <v>316</v>
      </c>
      <c r="E49" s="34" t="s">
        <v>427</v>
      </c>
      <c r="F49" s="34">
        <v>43661.625</v>
      </c>
      <c r="G49" s="50">
        <v>43661.625</v>
      </c>
      <c r="H49" s="34">
        <v>43663.875</v>
      </c>
      <c r="I49" s="50">
        <v>43663.875</v>
      </c>
      <c r="J49" s="39">
        <v>2.5</v>
      </c>
      <c r="K49" s="33">
        <v>1012.5</v>
      </c>
      <c r="L49" s="51">
        <v>0</v>
      </c>
      <c r="M49" s="64">
        <v>0</v>
      </c>
    </row>
    <row r="50" spans="1:13" ht="30">
      <c r="A50" s="31">
        <v>142</v>
      </c>
      <c r="B50" s="32" t="s">
        <v>350</v>
      </c>
      <c r="C50" s="32" t="s">
        <v>363</v>
      </c>
      <c r="D50" s="32" t="s">
        <v>321</v>
      </c>
      <c r="E50" s="34" t="s">
        <v>423</v>
      </c>
      <c r="F50" s="34">
        <v>43661.625</v>
      </c>
      <c r="G50" s="50">
        <v>43661.625</v>
      </c>
      <c r="H50" s="34">
        <v>43663.875</v>
      </c>
      <c r="I50" s="50">
        <v>43663.875</v>
      </c>
      <c r="J50" s="39">
        <v>2.5</v>
      </c>
      <c r="K50" s="33">
        <v>1012.5</v>
      </c>
      <c r="L50" s="51">
        <v>0</v>
      </c>
      <c r="M50" s="64">
        <v>0</v>
      </c>
    </row>
    <row r="51" spans="1:13" ht="30">
      <c r="A51" s="31">
        <v>143</v>
      </c>
      <c r="B51" s="32" t="s">
        <v>351</v>
      </c>
      <c r="C51" s="32" t="s">
        <v>364</v>
      </c>
      <c r="D51" s="32" t="s">
        <v>216</v>
      </c>
      <c r="E51" s="34" t="s">
        <v>412</v>
      </c>
      <c r="F51" s="34">
        <v>43668.625</v>
      </c>
      <c r="G51" s="50">
        <v>43668.625</v>
      </c>
      <c r="H51" s="34">
        <v>43669.875</v>
      </c>
      <c r="I51" s="50">
        <v>43669.875</v>
      </c>
      <c r="J51" s="39">
        <v>1.5</v>
      </c>
      <c r="K51" s="33">
        <v>607.5</v>
      </c>
      <c r="L51" s="51">
        <v>0</v>
      </c>
      <c r="M51" s="65">
        <v>0</v>
      </c>
    </row>
    <row r="52" spans="1:13" ht="30">
      <c r="A52" s="31">
        <v>143</v>
      </c>
      <c r="B52" s="32" t="s">
        <v>351</v>
      </c>
      <c r="C52" s="32" t="s">
        <v>364</v>
      </c>
      <c r="D52" s="32" t="s">
        <v>388</v>
      </c>
      <c r="E52" s="34" t="s">
        <v>423</v>
      </c>
      <c r="F52" s="34">
        <v>43668.625</v>
      </c>
      <c r="G52" s="50">
        <v>43668.625</v>
      </c>
      <c r="H52" s="34">
        <v>43669.875</v>
      </c>
      <c r="I52" s="50">
        <v>43669.875</v>
      </c>
      <c r="J52" s="39">
        <v>1.5</v>
      </c>
      <c r="K52" s="33">
        <v>607.5</v>
      </c>
      <c r="L52" s="51">
        <v>0</v>
      </c>
      <c r="M52" s="65">
        <v>0</v>
      </c>
    </row>
    <row r="53" spans="1:13" ht="30">
      <c r="A53" s="31">
        <v>143</v>
      </c>
      <c r="B53" s="32" t="s">
        <v>351</v>
      </c>
      <c r="C53" s="32" t="s">
        <v>364</v>
      </c>
      <c r="D53" s="32" t="s">
        <v>171</v>
      </c>
      <c r="E53" s="34" t="s">
        <v>429</v>
      </c>
      <c r="F53" s="34">
        <v>43668.625</v>
      </c>
      <c r="G53" s="50">
        <v>43668.625</v>
      </c>
      <c r="H53" s="34">
        <v>43669.875</v>
      </c>
      <c r="I53" s="50">
        <v>43669.875</v>
      </c>
      <c r="J53" s="39">
        <v>1.5</v>
      </c>
      <c r="K53" s="33">
        <v>607.5</v>
      </c>
      <c r="L53" s="51">
        <v>0</v>
      </c>
      <c r="M53" s="64">
        <v>0</v>
      </c>
    </row>
    <row r="54" spans="1:13" ht="30">
      <c r="A54" s="31">
        <v>143</v>
      </c>
      <c r="B54" s="32" t="s">
        <v>351</v>
      </c>
      <c r="C54" s="32" t="s">
        <v>364</v>
      </c>
      <c r="D54" s="32" t="s">
        <v>319</v>
      </c>
      <c r="E54" s="34" t="s">
        <v>430</v>
      </c>
      <c r="F54" s="34">
        <v>43668.625</v>
      </c>
      <c r="G54" s="50">
        <v>43668.625</v>
      </c>
      <c r="H54" s="34">
        <v>43669.875</v>
      </c>
      <c r="I54" s="50">
        <v>43669.875</v>
      </c>
      <c r="J54" s="39">
        <v>1.5</v>
      </c>
      <c r="K54" s="33">
        <v>607.5</v>
      </c>
      <c r="L54" s="51">
        <v>0</v>
      </c>
      <c r="M54" s="65">
        <v>0</v>
      </c>
    </row>
    <row r="55" spans="1:13" ht="30">
      <c r="A55" s="31">
        <v>146</v>
      </c>
      <c r="B55" s="32" t="s">
        <v>352</v>
      </c>
      <c r="C55" s="32" t="s">
        <v>365</v>
      </c>
      <c r="D55" s="32" t="s">
        <v>243</v>
      </c>
      <c r="E55" s="34" t="s">
        <v>431</v>
      </c>
      <c r="F55" s="34">
        <v>43654.291666666664</v>
      </c>
      <c r="G55" s="50">
        <v>43654.291666666664</v>
      </c>
      <c r="H55" s="34">
        <v>43658.791666666664</v>
      </c>
      <c r="I55" s="50">
        <v>43658.791666666664</v>
      </c>
      <c r="J55" s="39">
        <v>5</v>
      </c>
      <c r="K55" s="33">
        <v>2430</v>
      </c>
      <c r="L55" s="51">
        <v>0</v>
      </c>
      <c r="M55" s="65">
        <v>0</v>
      </c>
    </row>
    <row r="56" spans="1:13" ht="30">
      <c r="A56" s="31">
        <v>146</v>
      </c>
      <c r="B56" s="32" t="s">
        <v>352</v>
      </c>
      <c r="C56" s="32" t="s">
        <v>365</v>
      </c>
      <c r="D56" s="32" t="s">
        <v>190</v>
      </c>
      <c r="E56" s="34" t="s">
        <v>409</v>
      </c>
      <c r="F56" s="34">
        <v>43654.291666666664</v>
      </c>
      <c r="G56" s="50">
        <v>43654.291666666664</v>
      </c>
      <c r="H56" s="34">
        <v>43658.791666666664</v>
      </c>
      <c r="I56" s="50">
        <v>43658.791666666664</v>
      </c>
      <c r="J56" s="39">
        <v>5</v>
      </c>
      <c r="K56" s="33">
        <v>2025</v>
      </c>
      <c r="L56" s="51">
        <v>0</v>
      </c>
      <c r="M56" s="64">
        <v>0</v>
      </c>
    </row>
    <row r="57" spans="1:13" ht="30">
      <c r="A57" s="31">
        <v>146</v>
      </c>
      <c r="B57" s="32" t="s">
        <v>352</v>
      </c>
      <c r="C57" s="32" t="s">
        <v>365</v>
      </c>
      <c r="D57" s="32" t="s">
        <v>313</v>
      </c>
      <c r="E57" s="34" t="s">
        <v>431</v>
      </c>
      <c r="F57" s="34">
        <v>43654.291666666664</v>
      </c>
      <c r="G57" s="50">
        <v>43654.291666666664</v>
      </c>
      <c r="H57" s="34">
        <v>43658.791666666664</v>
      </c>
      <c r="I57" s="50">
        <v>43658.791666666664</v>
      </c>
      <c r="J57" s="39">
        <v>5</v>
      </c>
      <c r="K57" s="33">
        <v>2430</v>
      </c>
      <c r="L57" s="51">
        <v>0</v>
      </c>
      <c r="M57" s="65">
        <v>0</v>
      </c>
    </row>
    <row r="58" spans="1:13" ht="120">
      <c r="A58" s="31">
        <v>147</v>
      </c>
      <c r="B58" s="32" t="s">
        <v>162</v>
      </c>
      <c r="C58" s="32" t="s">
        <v>366</v>
      </c>
      <c r="D58" s="32" t="s">
        <v>391</v>
      </c>
      <c r="E58" s="34" t="s">
        <v>428</v>
      </c>
      <c r="F58" s="34">
        <v>43655.732638888891</v>
      </c>
      <c r="G58" s="50">
        <v>43655.732638888891</v>
      </c>
      <c r="H58" s="34">
        <v>43657.510416666664</v>
      </c>
      <c r="I58" s="50">
        <v>43657.510416666664</v>
      </c>
      <c r="J58" s="39">
        <v>2</v>
      </c>
      <c r="K58" s="33">
        <v>1450</v>
      </c>
      <c r="L58" s="51">
        <v>0.5</v>
      </c>
      <c r="M58" s="64">
        <v>362.5</v>
      </c>
    </row>
    <row r="59" spans="1:13" ht="105">
      <c r="A59" s="31">
        <v>148</v>
      </c>
      <c r="B59" s="32" t="s">
        <v>270</v>
      </c>
      <c r="C59" s="32" t="s">
        <v>367</v>
      </c>
      <c r="D59" s="32" t="s">
        <v>392</v>
      </c>
      <c r="E59" s="34" t="s">
        <v>432</v>
      </c>
      <c r="F59" s="34">
        <v>43670.767361111109</v>
      </c>
      <c r="G59" s="50">
        <v>43670.767361111109</v>
      </c>
      <c r="H59" s="34">
        <v>43672.947916666664</v>
      </c>
      <c r="I59" s="50">
        <v>43672.947916666664</v>
      </c>
      <c r="J59" s="39">
        <v>2.5</v>
      </c>
      <c r="K59" s="33">
        <v>1812.5</v>
      </c>
      <c r="L59" s="51">
        <v>0.5</v>
      </c>
      <c r="M59" s="65">
        <v>362.5</v>
      </c>
    </row>
    <row r="60" spans="1:13" ht="105">
      <c r="A60" s="31">
        <v>148</v>
      </c>
      <c r="B60" s="32" t="s">
        <v>270</v>
      </c>
      <c r="C60" s="32" t="s">
        <v>367</v>
      </c>
      <c r="D60" s="32" t="s">
        <v>393</v>
      </c>
      <c r="E60" s="34" t="s">
        <v>427</v>
      </c>
      <c r="F60" s="34">
        <v>43670.767361111109</v>
      </c>
      <c r="G60" s="50">
        <v>43670.767361111109</v>
      </c>
      <c r="H60" s="34">
        <v>43672.947916666664</v>
      </c>
      <c r="I60" s="50">
        <v>43672.947916666664</v>
      </c>
      <c r="J60" s="39">
        <v>2.5</v>
      </c>
      <c r="K60" s="33">
        <v>1812.5</v>
      </c>
      <c r="L60" s="51">
        <v>0.5</v>
      </c>
      <c r="M60" s="64">
        <v>362.5</v>
      </c>
    </row>
    <row r="61" spans="1:13" ht="105">
      <c r="A61" s="31">
        <v>148</v>
      </c>
      <c r="B61" s="32" t="s">
        <v>270</v>
      </c>
      <c r="C61" s="32" t="s">
        <v>367</v>
      </c>
      <c r="D61" s="32" t="s">
        <v>310</v>
      </c>
      <c r="E61" s="34" t="s">
        <v>427</v>
      </c>
      <c r="F61" s="34">
        <v>43670.767361111109</v>
      </c>
      <c r="G61" s="50">
        <v>43670.767361111109</v>
      </c>
      <c r="H61" s="34">
        <v>43672.947916666664</v>
      </c>
      <c r="I61" s="50">
        <v>43672.947916666664</v>
      </c>
      <c r="J61" s="39">
        <v>2.5</v>
      </c>
      <c r="K61" s="33">
        <v>1812.5</v>
      </c>
      <c r="L61" s="51">
        <v>0.5</v>
      </c>
      <c r="M61" s="65">
        <v>362.5</v>
      </c>
    </row>
    <row r="62" spans="1:13" ht="105">
      <c r="A62" s="31">
        <v>148</v>
      </c>
      <c r="B62" s="32" t="s">
        <v>270</v>
      </c>
      <c r="C62" s="32" t="s">
        <v>367</v>
      </c>
      <c r="D62" s="32" t="s">
        <v>248</v>
      </c>
      <c r="E62" s="34" t="s">
        <v>433</v>
      </c>
      <c r="F62" s="34">
        <v>43670.767361111109</v>
      </c>
      <c r="G62" s="50">
        <v>43670.767361111109</v>
      </c>
      <c r="H62" s="34">
        <v>43672.947916666664</v>
      </c>
      <c r="I62" s="50">
        <v>43672.947916666664</v>
      </c>
      <c r="J62" s="39">
        <v>2.5</v>
      </c>
      <c r="K62" s="33">
        <v>1812.5</v>
      </c>
      <c r="L62" s="51">
        <v>0.5</v>
      </c>
      <c r="M62" s="65">
        <v>362.5</v>
      </c>
    </row>
    <row r="63" spans="1:13" ht="105">
      <c r="A63" s="31">
        <v>148</v>
      </c>
      <c r="B63" s="32" t="s">
        <v>270</v>
      </c>
      <c r="C63" s="32" t="s">
        <v>367</v>
      </c>
      <c r="D63" s="32" t="s">
        <v>311</v>
      </c>
      <c r="E63" s="34" t="s">
        <v>427</v>
      </c>
      <c r="F63" s="34">
        <v>43670.767361111109</v>
      </c>
      <c r="G63" s="50">
        <v>43670.767361111109</v>
      </c>
      <c r="H63" s="34">
        <v>43672.947916666664</v>
      </c>
      <c r="I63" s="50">
        <v>43672.947916666664</v>
      </c>
      <c r="J63" s="39">
        <v>2.5</v>
      </c>
      <c r="K63" s="33">
        <v>1812.5</v>
      </c>
      <c r="L63" s="51">
        <v>0.5</v>
      </c>
      <c r="M63" s="64">
        <v>362.5</v>
      </c>
    </row>
    <row r="64" spans="1:13" ht="105">
      <c r="A64" s="31">
        <v>148</v>
      </c>
      <c r="B64" s="32" t="s">
        <v>270</v>
      </c>
      <c r="C64" s="32" t="s">
        <v>367</v>
      </c>
      <c r="D64" s="32" t="s">
        <v>394</v>
      </c>
      <c r="E64" s="34" t="s">
        <v>434</v>
      </c>
      <c r="F64" s="34">
        <v>43670.767361111109</v>
      </c>
      <c r="G64" s="50">
        <v>43670.767361111109</v>
      </c>
      <c r="H64" s="34">
        <v>43672.947916666664</v>
      </c>
      <c r="I64" s="50">
        <v>43672.947916666664</v>
      </c>
      <c r="J64" s="39">
        <v>2.5</v>
      </c>
      <c r="K64" s="33">
        <v>1812.5</v>
      </c>
      <c r="L64" s="51">
        <v>0.5</v>
      </c>
      <c r="M64" s="64">
        <v>362.5</v>
      </c>
    </row>
    <row r="65" spans="1:13" ht="105">
      <c r="A65" s="31">
        <v>150</v>
      </c>
      <c r="B65" s="32" t="s">
        <v>270</v>
      </c>
      <c r="C65" s="32" t="s">
        <v>368</v>
      </c>
      <c r="D65" s="32" t="s">
        <v>319</v>
      </c>
      <c r="E65" s="34" t="s">
        <v>430</v>
      </c>
      <c r="F65" s="34">
        <v>43670.767361111109</v>
      </c>
      <c r="G65" s="50">
        <v>43670.767361111109</v>
      </c>
      <c r="H65" s="34">
        <v>43672.947916666664</v>
      </c>
      <c r="I65" s="50">
        <v>43672.947916666664</v>
      </c>
      <c r="J65" s="39">
        <v>2.5</v>
      </c>
      <c r="K65" s="33">
        <v>1812.5</v>
      </c>
      <c r="L65" s="51">
        <v>0.5</v>
      </c>
      <c r="M65" s="65">
        <v>362.5</v>
      </c>
    </row>
    <row r="66" spans="1:13" ht="60">
      <c r="A66" s="31">
        <v>151</v>
      </c>
      <c r="B66" s="32" t="s">
        <v>230</v>
      </c>
      <c r="C66" s="32" t="s">
        <v>369</v>
      </c>
      <c r="D66" s="32" t="s">
        <v>219</v>
      </c>
      <c r="E66" s="34" t="s">
        <v>427</v>
      </c>
      <c r="F66" s="34">
        <v>43655.291666666664</v>
      </c>
      <c r="G66" s="50">
        <v>43655.291666666664</v>
      </c>
      <c r="H66" s="34">
        <v>43655.791666666664</v>
      </c>
      <c r="I66" s="50">
        <v>43655.791666666664</v>
      </c>
      <c r="J66" s="39">
        <v>1</v>
      </c>
      <c r="K66" s="33">
        <v>405</v>
      </c>
      <c r="L66" s="51">
        <v>0</v>
      </c>
      <c r="M66" s="64">
        <v>0</v>
      </c>
    </row>
    <row r="67" spans="1:13" ht="60">
      <c r="A67" s="31">
        <v>151</v>
      </c>
      <c r="B67" s="32" t="s">
        <v>230</v>
      </c>
      <c r="C67" s="32" t="s">
        <v>369</v>
      </c>
      <c r="D67" s="32" t="s">
        <v>395</v>
      </c>
      <c r="E67" s="34" t="s">
        <v>435</v>
      </c>
      <c r="F67" s="34">
        <v>43655.291666666664</v>
      </c>
      <c r="G67" s="50">
        <v>43655.291666666664</v>
      </c>
      <c r="H67" s="34">
        <v>43655.791666666664</v>
      </c>
      <c r="I67" s="50">
        <v>43655.791666666664</v>
      </c>
      <c r="J67" s="39">
        <v>1</v>
      </c>
      <c r="K67" s="33">
        <v>486</v>
      </c>
      <c r="L67" s="51">
        <v>0</v>
      </c>
      <c r="M67" s="65">
        <v>0</v>
      </c>
    </row>
    <row r="68" spans="1:13" ht="60">
      <c r="A68" s="31">
        <v>151</v>
      </c>
      <c r="B68" s="32" t="s">
        <v>230</v>
      </c>
      <c r="C68" s="32" t="s">
        <v>369</v>
      </c>
      <c r="D68" s="32" t="s">
        <v>396</v>
      </c>
      <c r="E68" s="34" t="s">
        <v>435</v>
      </c>
      <c r="F68" s="34">
        <v>43655.291666666664</v>
      </c>
      <c r="G68" s="50">
        <v>43655.291666666664</v>
      </c>
      <c r="H68" s="34">
        <v>43655.791666666664</v>
      </c>
      <c r="I68" s="50">
        <v>43655.791666666664</v>
      </c>
      <c r="J68" s="39">
        <v>1</v>
      </c>
      <c r="K68" s="33">
        <v>486</v>
      </c>
      <c r="L68" s="51">
        <v>0</v>
      </c>
      <c r="M68" s="64">
        <v>0</v>
      </c>
    </row>
    <row r="69" spans="1:13" ht="90">
      <c r="A69" s="31">
        <v>152</v>
      </c>
      <c r="B69" s="32" t="s">
        <v>270</v>
      </c>
      <c r="C69" s="32" t="s">
        <v>370</v>
      </c>
      <c r="D69" s="32" t="s">
        <v>397</v>
      </c>
      <c r="E69" s="34" t="s">
        <v>436</v>
      </c>
      <c r="F69" s="34">
        <v>43670.625</v>
      </c>
      <c r="G69" s="50">
        <v>43670.625</v>
      </c>
      <c r="H69" s="34">
        <v>43672.947916666664</v>
      </c>
      <c r="I69" s="50">
        <v>43672.947916666664</v>
      </c>
      <c r="J69" s="39">
        <v>2.5</v>
      </c>
      <c r="K69" s="33">
        <v>1812.5</v>
      </c>
      <c r="L69" s="51">
        <v>0.5</v>
      </c>
      <c r="M69" s="65">
        <v>362.5</v>
      </c>
    </row>
    <row r="70" spans="1:13" ht="60">
      <c r="A70" s="31">
        <v>153</v>
      </c>
      <c r="B70" s="32" t="s">
        <v>271</v>
      </c>
      <c r="C70" s="32" t="s">
        <v>371</v>
      </c>
      <c r="D70" s="32" t="s">
        <v>306</v>
      </c>
      <c r="E70" s="34" t="s">
        <v>437</v>
      </c>
      <c r="F70" s="34">
        <v>43654.75</v>
      </c>
      <c r="G70" s="50">
        <v>43654.75</v>
      </c>
      <c r="H70" s="34">
        <v>43656.625</v>
      </c>
      <c r="I70" s="50">
        <v>43656.625</v>
      </c>
      <c r="J70" s="39">
        <v>2</v>
      </c>
      <c r="K70" s="33">
        <v>1196</v>
      </c>
      <c r="L70" s="51">
        <v>0</v>
      </c>
      <c r="M70" s="64">
        <v>0</v>
      </c>
    </row>
    <row r="71" spans="1:13" ht="75">
      <c r="A71" s="31">
        <v>154</v>
      </c>
      <c r="B71" s="32" t="s">
        <v>353</v>
      </c>
      <c r="C71" s="32" t="s">
        <v>372</v>
      </c>
      <c r="D71" s="32" t="s">
        <v>190</v>
      </c>
      <c r="E71" s="34" t="s">
        <v>412</v>
      </c>
      <c r="F71" s="34">
        <v>43664.291666666664</v>
      </c>
      <c r="G71" s="50">
        <v>43664.291666666664</v>
      </c>
      <c r="H71" s="34">
        <v>43664.708333333336</v>
      </c>
      <c r="I71" s="50">
        <v>43664.708333333336</v>
      </c>
      <c r="J71" s="39">
        <v>0.5</v>
      </c>
      <c r="K71" s="33">
        <v>202.5</v>
      </c>
      <c r="L71" s="51">
        <v>0</v>
      </c>
      <c r="M71" s="65">
        <v>0</v>
      </c>
    </row>
    <row r="72" spans="1:13" ht="75">
      <c r="A72" s="31">
        <v>154</v>
      </c>
      <c r="B72" s="32" t="s">
        <v>353</v>
      </c>
      <c r="C72" s="32" t="s">
        <v>372</v>
      </c>
      <c r="D72" s="32" t="s">
        <v>228</v>
      </c>
      <c r="E72" s="34" t="s">
        <v>438</v>
      </c>
      <c r="F72" s="34">
        <v>43664.291666666664</v>
      </c>
      <c r="G72" s="50">
        <v>43664.291666666664</v>
      </c>
      <c r="H72" s="34">
        <v>43664.708333333336</v>
      </c>
      <c r="I72" s="50">
        <v>43664.708333333336</v>
      </c>
      <c r="J72" s="39">
        <v>0.5</v>
      </c>
      <c r="K72" s="33">
        <v>202.5</v>
      </c>
      <c r="L72" s="51">
        <v>0</v>
      </c>
      <c r="M72" s="64">
        <v>0</v>
      </c>
    </row>
    <row r="73" spans="1:13" ht="75">
      <c r="A73" s="31">
        <v>154</v>
      </c>
      <c r="B73" s="32" t="s">
        <v>353</v>
      </c>
      <c r="C73" s="32" t="s">
        <v>372</v>
      </c>
      <c r="D73" s="32" t="s">
        <v>398</v>
      </c>
      <c r="E73" s="34" t="s">
        <v>439</v>
      </c>
      <c r="F73" s="34">
        <v>43664.291666666664</v>
      </c>
      <c r="G73" s="50">
        <v>43664.291666666664</v>
      </c>
      <c r="H73" s="34">
        <v>43664.708333333336</v>
      </c>
      <c r="I73" s="50">
        <v>43664.708333333336</v>
      </c>
      <c r="J73" s="39">
        <v>0.5</v>
      </c>
      <c r="K73" s="33">
        <v>202.5</v>
      </c>
      <c r="L73" s="51">
        <v>0</v>
      </c>
      <c r="M73" s="64">
        <v>0</v>
      </c>
    </row>
    <row r="74" spans="1:13" ht="60">
      <c r="A74" s="31">
        <v>156</v>
      </c>
      <c r="B74" s="32" t="s">
        <v>350</v>
      </c>
      <c r="C74" s="32" t="s">
        <v>373</v>
      </c>
      <c r="D74" s="32" t="s">
        <v>306</v>
      </c>
      <c r="E74" s="34" t="s">
        <v>437</v>
      </c>
      <c r="F74" s="34">
        <v>43661.708333333336</v>
      </c>
      <c r="G74" s="50">
        <v>43661.708333333336</v>
      </c>
      <c r="H74" s="34">
        <v>43663.583333333336</v>
      </c>
      <c r="I74" s="50">
        <v>43663.583333333336</v>
      </c>
      <c r="J74" s="39">
        <v>2</v>
      </c>
      <c r="K74" s="33">
        <v>1196</v>
      </c>
      <c r="L74" s="51">
        <v>0</v>
      </c>
      <c r="M74" s="65">
        <v>0</v>
      </c>
    </row>
    <row r="75" spans="1:13" ht="90">
      <c r="A75" s="31">
        <v>158</v>
      </c>
      <c r="B75" s="32" t="s">
        <v>174</v>
      </c>
      <c r="C75" s="32" t="s">
        <v>374</v>
      </c>
      <c r="D75" s="32" t="s">
        <v>210</v>
      </c>
      <c r="E75" s="34" t="s">
        <v>431</v>
      </c>
      <c r="F75" s="34">
        <v>43663.704861111109</v>
      </c>
      <c r="G75" s="50">
        <v>43663.704861111109</v>
      </c>
      <c r="H75" s="34">
        <v>43665.597222222219</v>
      </c>
      <c r="I75" s="50">
        <v>43665.597222222219</v>
      </c>
      <c r="J75" s="39">
        <v>2</v>
      </c>
      <c r="K75" s="33">
        <v>1450</v>
      </c>
      <c r="L75" s="51">
        <v>0.5</v>
      </c>
      <c r="M75" s="64">
        <v>362.5</v>
      </c>
    </row>
    <row r="76" spans="1:13" ht="45">
      <c r="A76" s="31">
        <v>159</v>
      </c>
      <c r="B76" s="32" t="s">
        <v>354</v>
      </c>
      <c r="C76" s="32" t="s">
        <v>375</v>
      </c>
      <c r="D76" s="32" t="s">
        <v>399</v>
      </c>
      <c r="E76" s="34" t="s">
        <v>440</v>
      </c>
      <c r="F76" s="34">
        <v>43668.541666666664</v>
      </c>
      <c r="G76" s="50">
        <v>43668.541666666664</v>
      </c>
      <c r="H76" s="34">
        <v>43672.833333333336</v>
      </c>
      <c r="I76" s="50">
        <v>43672.833333333336</v>
      </c>
      <c r="J76" s="39">
        <v>4.5</v>
      </c>
      <c r="K76" s="33">
        <v>2187</v>
      </c>
      <c r="L76" s="51">
        <v>0</v>
      </c>
      <c r="M76" s="65">
        <v>0</v>
      </c>
    </row>
    <row r="77" spans="1:13" ht="45">
      <c r="A77" s="31">
        <v>159</v>
      </c>
      <c r="B77" s="32" t="s">
        <v>354</v>
      </c>
      <c r="C77" s="32" t="s">
        <v>375</v>
      </c>
      <c r="D77" s="32" t="s">
        <v>400</v>
      </c>
      <c r="E77" s="34" t="s">
        <v>440</v>
      </c>
      <c r="F77" s="34">
        <v>43668.541666666664</v>
      </c>
      <c r="G77" s="50">
        <v>43668.541666666664</v>
      </c>
      <c r="H77" s="34">
        <v>43672.833333333336</v>
      </c>
      <c r="I77" s="50">
        <v>43672.833333333336</v>
      </c>
      <c r="J77" s="39">
        <v>4.5</v>
      </c>
      <c r="K77" s="33">
        <v>2187</v>
      </c>
      <c r="L77" s="51">
        <v>0</v>
      </c>
      <c r="M77" s="64">
        <v>0</v>
      </c>
    </row>
    <row r="78" spans="1:13" ht="45">
      <c r="A78" s="31">
        <v>159</v>
      </c>
      <c r="B78" s="32" t="s">
        <v>354</v>
      </c>
      <c r="C78" s="32" t="s">
        <v>375</v>
      </c>
      <c r="D78" s="32" t="s">
        <v>401</v>
      </c>
      <c r="E78" s="34" t="s">
        <v>430</v>
      </c>
      <c r="F78" s="34">
        <v>43668.541666666664</v>
      </c>
      <c r="G78" s="50">
        <v>43668.541666666664</v>
      </c>
      <c r="H78" s="34">
        <v>43672.833333333336</v>
      </c>
      <c r="I78" s="50">
        <v>43672.833333333336</v>
      </c>
      <c r="J78" s="39">
        <v>4.5</v>
      </c>
      <c r="K78" s="33">
        <v>2187</v>
      </c>
      <c r="L78" s="51">
        <v>0</v>
      </c>
      <c r="M78" s="65">
        <v>0</v>
      </c>
    </row>
    <row r="79" spans="1:13" ht="30">
      <c r="A79" s="31">
        <v>160</v>
      </c>
      <c r="B79" s="32" t="s">
        <v>355</v>
      </c>
      <c r="C79" s="32" t="s">
        <v>376</v>
      </c>
      <c r="D79" s="32" t="s">
        <v>219</v>
      </c>
      <c r="E79" s="34" t="s">
        <v>427</v>
      </c>
      <c r="F79" s="34">
        <v>43664.208333333336</v>
      </c>
      <c r="G79" s="50">
        <v>43664.208333333336</v>
      </c>
      <c r="H79" s="34">
        <v>43664.666666666664</v>
      </c>
      <c r="I79" s="50">
        <v>43664.666666666664</v>
      </c>
      <c r="J79" s="39">
        <v>0.5</v>
      </c>
      <c r="K79" s="33">
        <v>202.5</v>
      </c>
      <c r="L79" s="51">
        <v>0</v>
      </c>
      <c r="M79" s="64">
        <v>0</v>
      </c>
    </row>
    <row r="80" spans="1:13" ht="30">
      <c r="A80" s="31">
        <v>160</v>
      </c>
      <c r="B80" s="32" t="s">
        <v>355</v>
      </c>
      <c r="C80" s="32" t="s">
        <v>376</v>
      </c>
      <c r="D80" s="32" t="s">
        <v>220</v>
      </c>
      <c r="E80" s="34" t="s">
        <v>441</v>
      </c>
      <c r="F80" s="34">
        <v>43664.208333333336</v>
      </c>
      <c r="G80" s="50">
        <v>43664.208333333336</v>
      </c>
      <c r="H80" s="34">
        <v>43664.666666666664</v>
      </c>
      <c r="I80" s="50">
        <v>43664.666666666664</v>
      </c>
      <c r="J80" s="39">
        <v>0.5</v>
      </c>
      <c r="K80" s="33">
        <v>299</v>
      </c>
      <c r="L80" s="51">
        <v>0</v>
      </c>
      <c r="M80" s="64">
        <v>0</v>
      </c>
    </row>
    <row r="81" spans="1:13" ht="45">
      <c r="A81" s="31">
        <v>162</v>
      </c>
      <c r="B81" s="32" t="s">
        <v>270</v>
      </c>
      <c r="C81" s="32" t="s">
        <v>377</v>
      </c>
      <c r="D81" s="32" t="s">
        <v>211</v>
      </c>
      <c r="E81" s="34" t="s">
        <v>442</v>
      </c>
      <c r="F81" s="34">
        <v>43670.541666666664</v>
      </c>
      <c r="G81" s="50">
        <v>43670.541666666664</v>
      </c>
      <c r="H81" s="34">
        <v>43673.333333333336</v>
      </c>
      <c r="I81" s="50">
        <v>43673.333333333336</v>
      </c>
      <c r="J81" s="39">
        <v>3</v>
      </c>
      <c r="K81" s="33">
        <v>2175</v>
      </c>
      <c r="L81" s="51">
        <v>0</v>
      </c>
      <c r="M81" s="65">
        <v>0</v>
      </c>
    </row>
    <row r="82" spans="1:13" ht="45">
      <c r="A82" s="31">
        <v>162</v>
      </c>
      <c r="B82" s="32" t="s">
        <v>270</v>
      </c>
      <c r="C82" s="32" t="s">
        <v>377</v>
      </c>
      <c r="D82" s="32" t="s">
        <v>187</v>
      </c>
      <c r="E82" s="34" t="s">
        <v>443</v>
      </c>
      <c r="F82" s="34">
        <v>43670.541666666664</v>
      </c>
      <c r="G82" s="50">
        <v>43670.541666666664</v>
      </c>
      <c r="H82" s="34">
        <v>43673.333333333336</v>
      </c>
      <c r="I82" s="50">
        <v>43673.333333333336</v>
      </c>
      <c r="J82" s="39">
        <v>3</v>
      </c>
      <c r="K82" s="33">
        <v>2979</v>
      </c>
      <c r="L82" s="51">
        <v>0</v>
      </c>
      <c r="M82" s="65">
        <v>0</v>
      </c>
    </row>
    <row r="83" spans="1:13" ht="30">
      <c r="A83" s="31">
        <v>164</v>
      </c>
      <c r="B83" s="32" t="s">
        <v>270</v>
      </c>
      <c r="C83" s="32" t="s">
        <v>378</v>
      </c>
      <c r="D83" s="32" t="s">
        <v>220</v>
      </c>
      <c r="E83" s="34" t="s">
        <v>441</v>
      </c>
      <c r="F83" s="34">
        <v>43670.767361111109</v>
      </c>
      <c r="G83" s="50">
        <v>43670.767361111109</v>
      </c>
      <c r="H83" s="34">
        <v>43672.947916666664</v>
      </c>
      <c r="I83" s="50">
        <v>43672.947916666664</v>
      </c>
      <c r="J83" s="39">
        <v>2.5</v>
      </c>
      <c r="K83" s="33">
        <v>2482.5</v>
      </c>
      <c r="L83" s="51">
        <v>0.5</v>
      </c>
      <c r="M83" s="65">
        <v>496.5</v>
      </c>
    </row>
    <row r="84" spans="1:13" ht="105">
      <c r="A84" s="31">
        <v>165</v>
      </c>
      <c r="B84" s="32" t="s">
        <v>356</v>
      </c>
      <c r="C84" s="32" t="s">
        <v>379</v>
      </c>
      <c r="D84" s="32" t="s">
        <v>402</v>
      </c>
      <c r="E84" s="34" t="s">
        <v>444</v>
      </c>
      <c r="F84" s="34">
        <v>43670.291666666664</v>
      </c>
      <c r="G84" s="50">
        <v>43670.291666666664</v>
      </c>
      <c r="H84" s="34">
        <v>43671.791666666664</v>
      </c>
      <c r="I84" s="50">
        <v>43671.791666666664</v>
      </c>
      <c r="J84" s="39">
        <v>2</v>
      </c>
      <c r="K84" s="33">
        <v>810</v>
      </c>
      <c r="L84" s="51">
        <v>0</v>
      </c>
      <c r="M84" s="65">
        <v>0</v>
      </c>
    </row>
    <row r="85" spans="1:13" ht="105">
      <c r="A85" s="31">
        <v>165</v>
      </c>
      <c r="B85" s="32" t="s">
        <v>356</v>
      </c>
      <c r="C85" s="32" t="s">
        <v>379</v>
      </c>
      <c r="D85" s="32" t="s">
        <v>403</v>
      </c>
      <c r="E85" s="34" t="s">
        <v>435</v>
      </c>
      <c r="F85" s="34">
        <v>43670.291666666664</v>
      </c>
      <c r="G85" s="50">
        <v>43670.291666666664</v>
      </c>
      <c r="H85" s="34">
        <v>43671.791666666664</v>
      </c>
      <c r="I85" s="50">
        <v>43671.791666666664</v>
      </c>
      <c r="J85" s="39">
        <v>2</v>
      </c>
      <c r="K85" s="33">
        <v>972</v>
      </c>
      <c r="L85" s="51">
        <v>0</v>
      </c>
      <c r="M85" s="64">
        <v>0</v>
      </c>
    </row>
    <row r="86" spans="1:13" ht="105">
      <c r="A86" s="31">
        <v>165</v>
      </c>
      <c r="B86" s="32" t="s">
        <v>356</v>
      </c>
      <c r="C86" s="32" t="s">
        <v>379</v>
      </c>
      <c r="D86" s="32" t="s">
        <v>404</v>
      </c>
      <c r="E86" s="34" t="s">
        <v>435</v>
      </c>
      <c r="F86" s="34">
        <v>43670.291666666664</v>
      </c>
      <c r="G86" s="50">
        <v>43670.291666666664</v>
      </c>
      <c r="H86" s="34">
        <v>43671.791666666664</v>
      </c>
      <c r="I86" s="50">
        <v>43671.791666666664</v>
      </c>
      <c r="J86" s="39">
        <v>2</v>
      </c>
      <c r="K86" s="33">
        <v>972</v>
      </c>
      <c r="L86" s="51">
        <v>0</v>
      </c>
      <c r="M86" s="65">
        <v>0</v>
      </c>
    </row>
    <row r="87" spans="1:13" ht="45">
      <c r="A87" s="31">
        <v>166</v>
      </c>
      <c r="B87" s="32" t="s">
        <v>357</v>
      </c>
      <c r="C87" s="32" t="s">
        <v>380</v>
      </c>
      <c r="D87" s="32" t="s">
        <v>219</v>
      </c>
      <c r="E87" s="34" t="s">
        <v>427</v>
      </c>
      <c r="F87" s="34">
        <v>43668.291666666664</v>
      </c>
      <c r="G87" s="50">
        <v>43668.291666666664</v>
      </c>
      <c r="H87" s="34">
        <v>43672.791666666664</v>
      </c>
      <c r="I87" s="50">
        <v>43672.791666666664</v>
      </c>
      <c r="J87" s="39">
        <v>5</v>
      </c>
      <c r="K87" s="33">
        <v>2025</v>
      </c>
      <c r="L87" s="51">
        <v>0</v>
      </c>
      <c r="M87" s="64">
        <v>0</v>
      </c>
    </row>
    <row r="88" spans="1:13" ht="45">
      <c r="A88" s="31">
        <v>166</v>
      </c>
      <c r="B88" s="32" t="s">
        <v>357</v>
      </c>
      <c r="C88" s="32" t="s">
        <v>380</v>
      </c>
      <c r="D88" s="32" t="s">
        <v>405</v>
      </c>
      <c r="E88" s="34" t="s">
        <v>445</v>
      </c>
      <c r="F88" s="34">
        <v>43668.291666666664</v>
      </c>
      <c r="G88" s="50">
        <v>43668.291666666664</v>
      </c>
      <c r="H88" s="34">
        <v>43672.791666666664</v>
      </c>
      <c r="I88" s="50">
        <v>43672.791666666664</v>
      </c>
      <c r="J88" s="39">
        <v>5</v>
      </c>
      <c r="K88" s="33">
        <v>2430</v>
      </c>
      <c r="L88" s="51">
        <v>0</v>
      </c>
      <c r="M88" s="65">
        <v>0</v>
      </c>
    </row>
    <row r="89" spans="1:13" ht="45">
      <c r="A89" s="31">
        <v>166</v>
      </c>
      <c r="B89" s="32" t="s">
        <v>357</v>
      </c>
      <c r="C89" s="32" t="s">
        <v>380</v>
      </c>
      <c r="D89" s="32" t="s">
        <v>406</v>
      </c>
      <c r="E89" s="34" t="s">
        <v>445</v>
      </c>
      <c r="F89" s="34">
        <v>43668.291666666664</v>
      </c>
      <c r="G89" s="50">
        <v>43668.291666666664</v>
      </c>
      <c r="H89" s="34">
        <v>43672.791666666664</v>
      </c>
      <c r="I89" s="50">
        <v>43672.791666666664</v>
      </c>
      <c r="J89" s="39">
        <v>5</v>
      </c>
      <c r="K89" s="33">
        <v>2430</v>
      </c>
      <c r="L89" s="51">
        <v>0</v>
      </c>
      <c r="M89" s="64">
        <v>0</v>
      </c>
    </row>
    <row r="90" spans="1:13" ht="60">
      <c r="A90" s="31">
        <v>167</v>
      </c>
      <c r="B90" s="32" t="s">
        <v>351</v>
      </c>
      <c r="C90" s="32" t="s">
        <v>381</v>
      </c>
      <c r="D90" s="32" t="s">
        <v>306</v>
      </c>
      <c r="E90" s="34" t="s">
        <v>437</v>
      </c>
      <c r="F90" s="34">
        <v>43668.708333333336</v>
      </c>
      <c r="G90" s="50">
        <v>43668.708333333336</v>
      </c>
      <c r="H90" s="34">
        <v>43669.625</v>
      </c>
      <c r="I90" s="50">
        <v>43669.625</v>
      </c>
      <c r="J90" s="39">
        <v>1</v>
      </c>
      <c r="K90" s="33">
        <v>598</v>
      </c>
      <c r="L90" s="51">
        <v>0</v>
      </c>
      <c r="M90" s="64">
        <v>0</v>
      </c>
    </row>
    <row r="91" spans="1:13" ht="45">
      <c r="A91" s="31">
        <v>168</v>
      </c>
      <c r="B91" s="32" t="s">
        <v>270</v>
      </c>
      <c r="C91" s="32" t="s">
        <v>382</v>
      </c>
      <c r="D91" s="32" t="s">
        <v>407</v>
      </c>
      <c r="E91" s="34" t="s">
        <v>446</v>
      </c>
      <c r="F91" s="34">
        <v>43670.416666666664</v>
      </c>
      <c r="G91" s="50">
        <v>43670.416666666664</v>
      </c>
      <c r="H91" s="34">
        <v>43672.958333333336</v>
      </c>
      <c r="I91" s="50">
        <v>43672.958333333336</v>
      </c>
      <c r="J91" s="39">
        <v>3</v>
      </c>
      <c r="K91" s="33">
        <v>2175</v>
      </c>
      <c r="L91" s="51">
        <v>0</v>
      </c>
      <c r="M91" s="65">
        <v>0</v>
      </c>
    </row>
    <row r="92" spans="1:13" ht="45">
      <c r="A92" s="31">
        <v>168</v>
      </c>
      <c r="B92" s="32" t="s">
        <v>270</v>
      </c>
      <c r="C92" s="32" t="s">
        <v>382</v>
      </c>
      <c r="D92" s="32" t="s">
        <v>176</v>
      </c>
      <c r="E92" s="34" t="s">
        <v>447</v>
      </c>
      <c r="F92" s="34">
        <v>43670.416666666664</v>
      </c>
      <c r="G92" s="50">
        <v>43670.416666666664</v>
      </c>
      <c r="H92" s="34">
        <v>43672.958333333336</v>
      </c>
      <c r="I92" s="50">
        <v>43672.958333333336</v>
      </c>
      <c r="J92" s="39">
        <v>3</v>
      </c>
      <c r="K92" s="33">
        <v>2979</v>
      </c>
      <c r="L92" s="51">
        <v>0</v>
      </c>
      <c r="M92" s="65">
        <v>0</v>
      </c>
    </row>
    <row r="93" spans="1:13" ht="45">
      <c r="A93" s="31">
        <v>169</v>
      </c>
      <c r="B93" s="32" t="s">
        <v>351</v>
      </c>
      <c r="C93" s="32" t="s">
        <v>383</v>
      </c>
      <c r="D93" s="32" t="s">
        <v>402</v>
      </c>
      <c r="E93" s="34" t="s">
        <v>444</v>
      </c>
      <c r="F93" s="34">
        <v>43669.25</v>
      </c>
      <c r="G93" s="50">
        <v>43669.25</v>
      </c>
      <c r="H93" s="34">
        <v>43669.854166666664</v>
      </c>
      <c r="I93" s="50">
        <v>43669.854166666664</v>
      </c>
      <c r="J93" s="39">
        <v>1</v>
      </c>
      <c r="K93" s="33">
        <v>405</v>
      </c>
      <c r="L93" s="51">
        <v>0</v>
      </c>
      <c r="M93" s="65">
        <v>0</v>
      </c>
    </row>
    <row r="94" spans="1:13" ht="45">
      <c r="A94" s="31">
        <v>169</v>
      </c>
      <c r="B94" s="32" t="s">
        <v>351</v>
      </c>
      <c r="C94" s="32" t="s">
        <v>383</v>
      </c>
      <c r="D94" s="32" t="s">
        <v>408</v>
      </c>
      <c r="E94" s="34" t="s">
        <v>422</v>
      </c>
      <c r="F94" s="34">
        <v>43669.25</v>
      </c>
      <c r="G94" s="50">
        <v>43669.25</v>
      </c>
      <c r="H94" s="34">
        <v>43669.854166666664</v>
      </c>
      <c r="I94" s="50">
        <v>43669.854166666664</v>
      </c>
      <c r="J94" s="39">
        <v>1</v>
      </c>
      <c r="K94" s="33">
        <v>405</v>
      </c>
      <c r="L94" s="51">
        <v>0</v>
      </c>
      <c r="M94" s="64">
        <v>0</v>
      </c>
    </row>
    <row r="96" spans="1:13" ht="21">
      <c r="C96" s="44" t="s">
        <v>500</v>
      </c>
      <c r="D96" s="45"/>
    </row>
    <row r="97" spans="3:4">
      <c r="C97" s="49" t="s">
        <v>553</v>
      </c>
      <c r="D97" s="47">
        <f>SUM(J4:J94)</f>
        <v>238.5</v>
      </c>
    </row>
    <row r="98" spans="3:4">
      <c r="C98" s="49" t="s">
        <v>554</v>
      </c>
      <c r="D98" s="47">
        <f>SUM(L4:L94)*2</f>
        <v>11</v>
      </c>
    </row>
    <row r="99" spans="3:4">
      <c r="C99" s="46" t="s">
        <v>3</v>
      </c>
      <c r="D99" s="48">
        <v>40</v>
      </c>
    </row>
    <row r="100" spans="3:4">
      <c r="C100" s="46" t="s">
        <v>4</v>
      </c>
      <c r="D100" s="48">
        <v>24</v>
      </c>
    </row>
    <row r="101" spans="3:4">
      <c r="C101" s="49" t="s">
        <v>9</v>
      </c>
      <c r="D101" s="56">
        <f>SUM(K4:K94)</f>
        <v>117962.5</v>
      </c>
    </row>
    <row r="102" spans="3:4">
      <c r="C102" s="49" t="s">
        <v>551</v>
      </c>
      <c r="D102" s="56">
        <f>SUM(M4:M94)</f>
        <v>4121.5</v>
      </c>
    </row>
    <row r="103" spans="3:4">
      <c r="C103" s="49" t="s">
        <v>552</v>
      </c>
      <c r="D103" s="56">
        <f>SUM(D101:D102)</f>
        <v>122084</v>
      </c>
    </row>
  </sheetData>
  <autoFilter ref="A3:N3"/>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xl/worksheets/sheet8.xml><?xml version="1.0" encoding="utf-8"?>
<worksheet xmlns="http://schemas.openxmlformats.org/spreadsheetml/2006/main" xmlns:r="http://schemas.openxmlformats.org/officeDocument/2006/relationships">
  <dimension ref="A1:M59"/>
  <sheetViews>
    <sheetView topLeftCell="A49" zoomScale="70" zoomScaleNormal="70" workbookViewId="0">
      <selection activeCell="C52" sqref="C52:D59"/>
    </sheetView>
  </sheetViews>
  <sheetFormatPr defaultRowHeight="15"/>
  <cols>
    <col min="1" max="1" width="7.28515625" bestFit="1" customWidth="1"/>
    <col min="2" max="2" width="14.7109375" customWidth="1"/>
    <col min="3" max="3" width="50" customWidth="1"/>
    <col min="4" max="4" width="26" customWidth="1"/>
    <col min="5" max="5" width="11.5703125" hidden="1" customWidth="1"/>
    <col min="6" max="6" width="15.85546875" bestFit="1" customWidth="1"/>
    <col min="7" max="7" width="11.5703125" bestFit="1" customWidth="1"/>
    <col min="8" max="8" width="13.42578125" customWidth="1"/>
    <col min="9" max="9" width="13" customWidth="1"/>
    <col min="10" max="10" width="18.140625" customWidth="1"/>
    <col min="11" max="11" width="13.85546875" bestFit="1" customWidth="1"/>
    <col min="12" max="12" width="15.7109375" bestFit="1" customWidth="1"/>
    <col min="13" max="13" width="17.140625" customWidth="1"/>
  </cols>
  <sheetData>
    <row r="1" spans="1:13" s="57" customFormat="1" ht="18.75">
      <c r="A1" s="89" t="s">
        <v>10</v>
      </c>
      <c r="B1" s="90"/>
      <c r="C1" s="90"/>
      <c r="D1" s="90"/>
      <c r="E1" s="53"/>
      <c r="F1" s="91" t="s">
        <v>543</v>
      </c>
      <c r="G1" s="92"/>
      <c r="H1" s="92"/>
      <c r="I1" s="93"/>
      <c r="J1" s="94" t="s">
        <v>545</v>
      </c>
      <c r="K1" s="94"/>
      <c r="L1" s="94" t="s">
        <v>546</v>
      </c>
      <c r="M1" s="94"/>
    </row>
    <row r="2" spans="1:13" s="57" customFormat="1" ht="18.75">
      <c r="A2" s="95" t="s">
        <v>548</v>
      </c>
      <c r="B2" s="96"/>
      <c r="C2" s="96"/>
      <c r="D2" s="97"/>
      <c r="E2" s="53"/>
      <c r="F2" s="94" t="s">
        <v>246</v>
      </c>
      <c r="G2" s="94"/>
      <c r="H2" s="94" t="s">
        <v>247</v>
      </c>
      <c r="I2" s="94"/>
      <c r="J2" s="94"/>
      <c r="K2" s="94"/>
      <c r="L2" s="94"/>
      <c r="M2" s="94"/>
    </row>
    <row r="3" spans="1:13" ht="27" customHeight="1">
      <c r="A3" s="42" t="s">
        <v>549</v>
      </c>
      <c r="B3" s="42" t="s">
        <v>212</v>
      </c>
      <c r="C3" s="42" t="s">
        <v>213</v>
      </c>
      <c r="D3" s="42" t="s">
        <v>214</v>
      </c>
      <c r="E3" s="42" t="s">
        <v>343</v>
      </c>
      <c r="F3" s="42" t="s">
        <v>541</v>
      </c>
      <c r="G3" s="42" t="s">
        <v>542</v>
      </c>
      <c r="H3" s="42" t="s">
        <v>541</v>
      </c>
      <c r="I3" s="42" t="s">
        <v>542</v>
      </c>
      <c r="J3" s="42" t="s">
        <v>547</v>
      </c>
      <c r="K3" s="42" t="s">
        <v>550</v>
      </c>
      <c r="L3" s="43" t="s">
        <v>547</v>
      </c>
      <c r="M3" s="43" t="s">
        <v>550</v>
      </c>
    </row>
    <row r="4" spans="1:13" ht="75">
      <c r="A4" s="31">
        <v>112</v>
      </c>
      <c r="B4" s="32" t="s">
        <v>448</v>
      </c>
      <c r="C4" s="32" t="s">
        <v>458</v>
      </c>
      <c r="D4" s="32" t="s">
        <v>163</v>
      </c>
      <c r="E4" s="34" t="s">
        <v>409</v>
      </c>
      <c r="F4" s="34">
        <v>43683</v>
      </c>
      <c r="G4" s="50">
        <v>43683</v>
      </c>
      <c r="H4" s="34">
        <v>43687.972222222219</v>
      </c>
      <c r="I4" s="50">
        <v>43687.972222222219</v>
      </c>
      <c r="J4" s="51">
        <v>5</v>
      </c>
      <c r="K4" s="54">
        <v>3625</v>
      </c>
      <c r="L4" s="51">
        <v>0.5</v>
      </c>
      <c r="M4" s="54">
        <v>362.5</v>
      </c>
    </row>
    <row r="5" spans="1:13" ht="60">
      <c r="A5" s="31">
        <v>170</v>
      </c>
      <c r="B5" s="32" t="s">
        <v>271</v>
      </c>
      <c r="C5" s="32" t="s">
        <v>459</v>
      </c>
      <c r="D5" s="32" t="s">
        <v>190</v>
      </c>
      <c r="E5" s="34" t="s">
        <v>410</v>
      </c>
      <c r="F5" s="34">
        <v>43696.291666666664</v>
      </c>
      <c r="G5" s="50">
        <v>43696.291666666664</v>
      </c>
      <c r="H5" s="34">
        <v>43700.791666666664</v>
      </c>
      <c r="I5" s="50">
        <v>43700.791666666664</v>
      </c>
      <c r="J5" s="52">
        <v>5</v>
      </c>
      <c r="K5" s="54">
        <v>2025</v>
      </c>
      <c r="L5" s="51">
        <v>0</v>
      </c>
      <c r="M5" s="55">
        <v>0</v>
      </c>
    </row>
    <row r="6" spans="1:13" ht="60">
      <c r="A6" s="31">
        <v>170</v>
      </c>
      <c r="B6" s="32" t="s">
        <v>271</v>
      </c>
      <c r="C6" s="32" t="s">
        <v>459</v>
      </c>
      <c r="D6" s="32" t="s">
        <v>482</v>
      </c>
      <c r="E6" s="34" t="s">
        <v>411</v>
      </c>
      <c r="F6" s="34">
        <v>43696.291666666664</v>
      </c>
      <c r="G6" s="50">
        <v>43696.291666666664</v>
      </c>
      <c r="H6" s="34">
        <v>43700.791666666664</v>
      </c>
      <c r="I6" s="50">
        <v>43700.791666666664</v>
      </c>
      <c r="J6" s="52">
        <v>5</v>
      </c>
      <c r="K6" s="54">
        <v>2430</v>
      </c>
      <c r="L6" s="51">
        <v>0</v>
      </c>
      <c r="M6" s="55">
        <v>0</v>
      </c>
    </row>
    <row r="7" spans="1:13" ht="60">
      <c r="A7" s="31">
        <v>170</v>
      </c>
      <c r="B7" s="32" t="s">
        <v>271</v>
      </c>
      <c r="C7" s="32" t="s">
        <v>459</v>
      </c>
      <c r="D7" s="32" t="s">
        <v>483</v>
      </c>
      <c r="E7" s="34" t="s">
        <v>411</v>
      </c>
      <c r="F7" s="34">
        <v>43696.291666666664</v>
      </c>
      <c r="G7" s="50">
        <v>43696.291666666664</v>
      </c>
      <c r="H7" s="34">
        <v>43700.791666666664</v>
      </c>
      <c r="I7" s="50">
        <v>43700.791666666664</v>
      </c>
      <c r="J7" s="51">
        <v>5</v>
      </c>
      <c r="K7" s="54">
        <v>2430</v>
      </c>
      <c r="L7" s="51">
        <v>0</v>
      </c>
      <c r="M7" s="54">
        <v>0</v>
      </c>
    </row>
    <row r="8" spans="1:13" ht="60">
      <c r="A8" s="31">
        <v>170</v>
      </c>
      <c r="B8" s="32" t="s">
        <v>271</v>
      </c>
      <c r="C8" s="32" t="s">
        <v>459</v>
      </c>
      <c r="D8" s="32" t="s">
        <v>484</v>
      </c>
      <c r="E8" s="34" t="s">
        <v>412</v>
      </c>
      <c r="F8" s="34">
        <v>43696.291666666664</v>
      </c>
      <c r="G8" s="50">
        <v>43696.291666666664</v>
      </c>
      <c r="H8" s="34">
        <v>43700.791666666664</v>
      </c>
      <c r="I8" s="50">
        <v>43700.791666666664</v>
      </c>
      <c r="J8" s="52">
        <v>5</v>
      </c>
      <c r="K8" s="54">
        <v>2430</v>
      </c>
      <c r="L8" s="51">
        <v>0</v>
      </c>
      <c r="M8" s="55">
        <v>0</v>
      </c>
    </row>
    <row r="9" spans="1:13" ht="75">
      <c r="A9" s="31">
        <v>171</v>
      </c>
      <c r="B9" s="32" t="s">
        <v>449</v>
      </c>
      <c r="C9" s="32" t="s">
        <v>460</v>
      </c>
      <c r="D9" s="32" t="s">
        <v>190</v>
      </c>
      <c r="E9" s="34" t="s">
        <v>410</v>
      </c>
      <c r="F9" s="34">
        <v>43682.291666666664</v>
      </c>
      <c r="G9" s="50">
        <v>43682.291666666664</v>
      </c>
      <c r="H9" s="34">
        <v>43686.791666666664</v>
      </c>
      <c r="I9" s="50">
        <v>43686.791666666664</v>
      </c>
      <c r="J9" s="52">
        <v>5</v>
      </c>
      <c r="K9" s="54">
        <v>2025</v>
      </c>
      <c r="L9" s="51">
        <v>0</v>
      </c>
      <c r="M9" s="55">
        <v>0</v>
      </c>
    </row>
    <row r="10" spans="1:13" ht="75">
      <c r="A10" s="31">
        <v>171</v>
      </c>
      <c r="B10" s="32" t="s">
        <v>449</v>
      </c>
      <c r="C10" s="32" t="s">
        <v>460</v>
      </c>
      <c r="D10" s="32" t="s">
        <v>485</v>
      </c>
      <c r="E10" s="34" t="s">
        <v>410</v>
      </c>
      <c r="F10" s="34">
        <v>43682.291666666664</v>
      </c>
      <c r="G10" s="50">
        <v>43682.291666666664</v>
      </c>
      <c r="H10" s="34">
        <v>43686.791666666664</v>
      </c>
      <c r="I10" s="50">
        <v>43686.791666666664</v>
      </c>
      <c r="J10" s="51">
        <v>5</v>
      </c>
      <c r="K10" s="54">
        <v>2430</v>
      </c>
      <c r="L10" s="51">
        <v>0</v>
      </c>
      <c r="M10" s="54">
        <v>0</v>
      </c>
    </row>
    <row r="11" spans="1:13" ht="75">
      <c r="A11" s="31">
        <v>171</v>
      </c>
      <c r="B11" s="32" t="s">
        <v>449</v>
      </c>
      <c r="C11" s="32" t="s">
        <v>460</v>
      </c>
      <c r="D11" s="32" t="s">
        <v>486</v>
      </c>
      <c r="E11" s="34" t="s">
        <v>413</v>
      </c>
      <c r="F11" s="34">
        <v>43682.291666666664</v>
      </c>
      <c r="G11" s="50">
        <v>43682.291666666664</v>
      </c>
      <c r="H11" s="34">
        <v>43686.791666666664</v>
      </c>
      <c r="I11" s="50">
        <v>43686.791666666664</v>
      </c>
      <c r="J11" s="52">
        <v>5</v>
      </c>
      <c r="K11" s="54">
        <v>2430</v>
      </c>
      <c r="L11" s="51">
        <v>0</v>
      </c>
      <c r="M11" s="55">
        <v>0</v>
      </c>
    </row>
    <row r="12" spans="1:13" ht="75">
      <c r="A12" s="31">
        <v>171</v>
      </c>
      <c r="B12" s="32" t="s">
        <v>449</v>
      </c>
      <c r="C12" s="32" t="s">
        <v>460</v>
      </c>
      <c r="D12" s="32" t="s">
        <v>307</v>
      </c>
      <c r="E12" s="34" t="s">
        <v>409</v>
      </c>
      <c r="F12" s="34">
        <v>43682.291666666664</v>
      </c>
      <c r="G12" s="50">
        <v>43682.291666666664</v>
      </c>
      <c r="H12" s="34">
        <v>43686.791666666664</v>
      </c>
      <c r="I12" s="50">
        <v>43686.791666666664</v>
      </c>
      <c r="J12" s="51">
        <v>5</v>
      </c>
      <c r="K12" s="54">
        <v>2430</v>
      </c>
      <c r="L12" s="51">
        <v>0</v>
      </c>
      <c r="M12" s="54">
        <v>0</v>
      </c>
    </row>
    <row r="13" spans="1:13" ht="90">
      <c r="A13" s="31">
        <v>173</v>
      </c>
      <c r="B13" s="32" t="s">
        <v>162</v>
      </c>
      <c r="C13" s="32" t="s">
        <v>461</v>
      </c>
      <c r="D13" s="32" t="s">
        <v>254</v>
      </c>
      <c r="E13" s="34" t="s">
        <v>414</v>
      </c>
      <c r="F13" s="34">
        <v>43703.371527777781</v>
      </c>
      <c r="G13" s="50">
        <v>43703.371527777781</v>
      </c>
      <c r="H13" s="34">
        <v>43705.958333333336</v>
      </c>
      <c r="I13" s="50">
        <v>43705.958333333336</v>
      </c>
      <c r="J13" s="52">
        <v>3</v>
      </c>
      <c r="K13" s="54">
        <v>2175</v>
      </c>
      <c r="L13" s="51">
        <v>0.5</v>
      </c>
      <c r="M13" s="55">
        <v>362.5</v>
      </c>
    </row>
    <row r="14" spans="1:13" ht="90">
      <c r="A14" s="31">
        <v>173</v>
      </c>
      <c r="B14" s="32" t="s">
        <v>162</v>
      </c>
      <c r="C14" s="32" t="s">
        <v>461</v>
      </c>
      <c r="D14" s="32" t="s">
        <v>317</v>
      </c>
      <c r="E14" s="34" t="s">
        <v>415</v>
      </c>
      <c r="F14" s="34">
        <v>43703.371527777781</v>
      </c>
      <c r="G14" s="50">
        <v>43703.371527777781</v>
      </c>
      <c r="H14" s="34">
        <v>43705.958333333336</v>
      </c>
      <c r="I14" s="50">
        <v>43705.958333333336</v>
      </c>
      <c r="J14" s="51">
        <v>3</v>
      </c>
      <c r="K14" s="54">
        <v>2175</v>
      </c>
      <c r="L14" s="51">
        <v>0.5</v>
      </c>
      <c r="M14" s="54">
        <v>362.5</v>
      </c>
    </row>
    <row r="15" spans="1:13" ht="45">
      <c r="A15" s="31">
        <v>175</v>
      </c>
      <c r="B15" s="32" t="s">
        <v>353</v>
      </c>
      <c r="C15" s="32" t="s">
        <v>462</v>
      </c>
      <c r="D15" s="32" t="s">
        <v>211</v>
      </c>
      <c r="E15" s="34" t="s">
        <v>415</v>
      </c>
      <c r="F15" s="34">
        <v>43679.625</v>
      </c>
      <c r="G15" s="50">
        <v>43679.625</v>
      </c>
      <c r="H15" s="34">
        <v>43680.5</v>
      </c>
      <c r="I15" s="50">
        <v>43680.5</v>
      </c>
      <c r="J15" s="52">
        <v>1</v>
      </c>
      <c r="K15" s="54">
        <v>405</v>
      </c>
      <c r="L15" s="51">
        <v>0</v>
      </c>
      <c r="M15" s="55">
        <v>0</v>
      </c>
    </row>
    <row r="16" spans="1:13" ht="75">
      <c r="A16" s="31">
        <v>176</v>
      </c>
      <c r="B16" s="32" t="s">
        <v>271</v>
      </c>
      <c r="C16" s="32" t="s">
        <v>463</v>
      </c>
      <c r="D16" s="32" t="s">
        <v>402</v>
      </c>
      <c r="E16" s="34" t="s">
        <v>416</v>
      </c>
      <c r="F16" s="34">
        <v>43677.291666666664</v>
      </c>
      <c r="G16" s="50">
        <v>43677.291666666664</v>
      </c>
      <c r="H16" s="34">
        <v>43677.854166666664</v>
      </c>
      <c r="I16" s="50">
        <v>43677.854166666664</v>
      </c>
      <c r="J16" s="52">
        <v>1</v>
      </c>
      <c r="K16" s="54">
        <v>405</v>
      </c>
      <c r="L16" s="51">
        <v>0</v>
      </c>
      <c r="M16" s="55">
        <v>0</v>
      </c>
    </row>
    <row r="17" spans="1:13" ht="120">
      <c r="A17" s="31">
        <v>177</v>
      </c>
      <c r="B17" s="32" t="s">
        <v>270</v>
      </c>
      <c r="C17" s="32" t="s">
        <v>464</v>
      </c>
      <c r="D17" s="32" t="s">
        <v>487</v>
      </c>
      <c r="E17" s="34" t="s">
        <v>417</v>
      </c>
      <c r="F17" s="34">
        <v>43689.753472222219</v>
      </c>
      <c r="G17" s="50">
        <v>43689.753472222219</v>
      </c>
      <c r="H17" s="34">
        <v>43691.927083333336</v>
      </c>
      <c r="I17" s="50">
        <v>43691.927083333336</v>
      </c>
      <c r="J17" s="51">
        <v>2.5</v>
      </c>
      <c r="K17" s="54">
        <v>1812.5</v>
      </c>
      <c r="L17" s="51">
        <v>0.5</v>
      </c>
      <c r="M17" s="54">
        <v>362.5</v>
      </c>
    </row>
    <row r="18" spans="1:13" ht="120">
      <c r="A18" s="31">
        <v>177</v>
      </c>
      <c r="B18" s="32" t="s">
        <v>270</v>
      </c>
      <c r="C18" s="32" t="s">
        <v>464</v>
      </c>
      <c r="D18" s="32" t="s">
        <v>244</v>
      </c>
      <c r="E18" s="34" t="s">
        <v>418</v>
      </c>
      <c r="F18" s="34">
        <v>43689.753472222219</v>
      </c>
      <c r="G18" s="50">
        <v>43689.753472222219</v>
      </c>
      <c r="H18" s="34">
        <v>43691.927083333336</v>
      </c>
      <c r="I18" s="50">
        <v>43691.927083333336</v>
      </c>
      <c r="J18" s="51">
        <v>2.5</v>
      </c>
      <c r="K18" s="54">
        <v>1812.5</v>
      </c>
      <c r="L18" s="51">
        <v>0.5</v>
      </c>
      <c r="M18" s="54">
        <v>362.5</v>
      </c>
    </row>
    <row r="19" spans="1:13" ht="180">
      <c r="A19" s="31">
        <v>178</v>
      </c>
      <c r="B19" s="32" t="s">
        <v>450</v>
      </c>
      <c r="C19" s="32" t="s">
        <v>465</v>
      </c>
      <c r="D19" s="32" t="s">
        <v>488</v>
      </c>
      <c r="E19" s="34" t="s">
        <v>419</v>
      </c>
      <c r="F19" s="34">
        <v>43698.350694444445</v>
      </c>
      <c r="G19" s="50">
        <v>43698.350694444445</v>
      </c>
      <c r="H19" s="34">
        <v>43700.989583333336</v>
      </c>
      <c r="I19" s="50">
        <v>43700.989583333336</v>
      </c>
      <c r="J19" s="52">
        <v>3</v>
      </c>
      <c r="K19" s="54">
        <v>2175</v>
      </c>
      <c r="L19" s="51">
        <v>0.5</v>
      </c>
      <c r="M19" s="55">
        <v>362.5</v>
      </c>
    </row>
    <row r="20" spans="1:13" ht="180">
      <c r="A20" s="31">
        <v>178</v>
      </c>
      <c r="B20" s="32" t="s">
        <v>450</v>
      </c>
      <c r="C20" s="32" t="s">
        <v>465</v>
      </c>
      <c r="D20" s="32" t="s">
        <v>489</v>
      </c>
      <c r="E20" s="34" t="s">
        <v>420</v>
      </c>
      <c r="F20" s="34">
        <v>43698.350694444445</v>
      </c>
      <c r="G20" s="50">
        <v>43698.350694444445</v>
      </c>
      <c r="H20" s="34">
        <v>43700.989583333336</v>
      </c>
      <c r="I20" s="50">
        <v>43700.989583333336</v>
      </c>
      <c r="J20" s="51">
        <v>3</v>
      </c>
      <c r="K20" s="54">
        <v>2175</v>
      </c>
      <c r="L20" s="51">
        <v>0.5</v>
      </c>
      <c r="M20" s="54">
        <v>362.5</v>
      </c>
    </row>
    <row r="21" spans="1:13" ht="90">
      <c r="A21" s="31">
        <v>181</v>
      </c>
      <c r="B21" s="32" t="s">
        <v>174</v>
      </c>
      <c r="C21" s="32" t="s">
        <v>466</v>
      </c>
      <c r="D21" s="32" t="s">
        <v>258</v>
      </c>
      <c r="E21" s="34" t="s">
        <v>418</v>
      </c>
      <c r="F21" s="34">
        <v>43704.215277777781</v>
      </c>
      <c r="G21" s="50">
        <v>43704.215277777781</v>
      </c>
      <c r="H21" s="34">
        <v>43707.024305555555</v>
      </c>
      <c r="I21" s="50">
        <v>43707.024305555555</v>
      </c>
      <c r="J21" s="52">
        <v>3</v>
      </c>
      <c r="K21" s="54">
        <v>2175</v>
      </c>
      <c r="L21" s="51">
        <v>0.5</v>
      </c>
      <c r="M21" s="55">
        <v>362.5</v>
      </c>
    </row>
    <row r="22" spans="1:13" ht="90">
      <c r="A22" s="31">
        <v>181</v>
      </c>
      <c r="B22" s="32" t="s">
        <v>174</v>
      </c>
      <c r="C22" s="32" t="s">
        <v>466</v>
      </c>
      <c r="D22" s="32" t="s">
        <v>408</v>
      </c>
      <c r="E22" s="34" t="s">
        <v>411</v>
      </c>
      <c r="F22" s="34">
        <v>43704.215277777781</v>
      </c>
      <c r="G22" s="50">
        <v>43704.215277777781</v>
      </c>
      <c r="H22" s="34">
        <v>43707.024305555555</v>
      </c>
      <c r="I22" s="50">
        <v>43707.024305555555</v>
      </c>
      <c r="J22" s="51">
        <v>3</v>
      </c>
      <c r="K22" s="54">
        <v>2175</v>
      </c>
      <c r="L22" s="51">
        <v>0.5</v>
      </c>
      <c r="M22" s="54">
        <v>362.5</v>
      </c>
    </row>
    <row r="23" spans="1:13" ht="90">
      <c r="A23" s="31">
        <v>181</v>
      </c>
      <c r="B23" s="32" t="s">
        <v>174</v>
      </c>
      <c r="C23" s="32" t="s">
        <v>466</v>
      </c>
      <c r="D23" s="32" t="s">
        <v>184</v>
      </c>
      <c r="E23" s="34" t="s">
        <v>421</v>
      </c>
      <c r="F23" s="34">
        <v>43704.215277777781</v>
      </c>
      <c r="G23" s="50">
        <v>43704.215277777781</v>
      </c>
      <c r="H23" s="34">
        <v>43707.024305555555</v>
      </c>
      <c r="I23" s="50">
        <v>43707.024305555555</v>
      </c>
      <c r="J23" s="52">
        <v>3</v>
      </c>
      <c r="K23" s="54">
        <v>2175</v>
      </c>
      <c r="L23" s="51">
        <v>0.5</v>
      </c>
      <c r="M23" s="55">
        <v>362.5</v>
      </c>
    </row>
    <row r="24" spans="1:13" ht="75">
      <c r="A24" s="31">
        <v>182</v>
      </c>
      <c r="B24" s="32" t="s">
        <v>451</v>
      </c>
      <c r="C24" s="32" t="s">
        <v>467</v>
      </c>
      <c r="D24" s="32" t="s">
        <v>490</v>
      </c>
      <c r="E24" s="34" t="s">
        <v>409</v>
      </c>
      <c r="F24" s="34">
        <v>43690.461805555555</v>
      </c>
      <c r="G24" s="50">
        <v>43690.461805555555</v>
      </c>
      <c r="H24" s="34">
        <v>43694.75</v>
      </c>
      <c r="I24" s="50">
        <v>43694.75</v>
      </c>
      <c r="J24" s="51">
        <v>4.5</v>
      </c>
      <c r="K24" s="54">
        <v>3262.5</v>
      </c>
      <c r="L24" s="51">
        <v>0.5</v>
      </c>
      <c r="M24" s="54">
        <v>362.5</v>
      </c>
    </row>
    <row r="25" spans="1:13" ht="75">
      <c r="A25" s="31">
        <v>182</v>
      </c>
      <c r="B25" s="32" t="s">
        <v>451</v>
      </c>
      <c r="C25" s="32" t="s">
        <v>467</v>
      </c>
      <c r="D25" s="32" t="s">
        <v>385</v>
      </c>
      <c r="E25" s="34" t="s">
        <v>422</v>
      </c>
      <c r="F25" s="34">
        <v>43690.461805555555</v>
      </c>
      <c r="G25" s="50">
        <v>43690.461805555555</v>
      </c>
      <c r="H25" s="34">
        <v>43694.75</v>
      </c>
      <c r="I25" s="50">
        <v>43694.75</v>
      </c>
      <c r="J25" s="52">
        <v>4.5</v>
      </c>
      <c r="K25" s="54">
        <v>3262.5</v>
      </c>
      <c r="L25" s="51">
        <v>0.5</v>
      </c>
      <c r="M25" s="55">
        <v>362.5</v>
      </c>
    </row>
    <row r="26" spans="1:13">
      <c r="A26" s="31">
        <v>183</v>
      </c>
      <c r="B26" s="32" t="s">
        <v>271</v>
      </c>
      <c r="C26" s="32" t="s">
        <v>468</v>
      </c>
      <c r="D26" s="32" t="s">
        <v>190</v>
      </c>
      <c r="E26" s="34" t="s">
        <v>423</v>
      </c>
      <c r="F26" s="34">
        <v>43690.416666666664</v>
      </c>
      <c r="G26" s="50">
        <v>43690.416666666664</v>
      </c>
      <c r="H26" s="34">
        <v>43690.791666666664</v>
      </c>
      <c r="I26" s="50">
        <v>43690.791666666664</v>
      </c>
      <c r="J26" s="51">
        <v>0.5</v>
      </c>
      <c r="K26" s="54">
        <v>202.5</v>
      </c>
      <c r="L26" s="51">
        <v>0</v>
      </c>
      <c r="M26" s="54">
        <v>0</v>
      </c>
    </row>
    <row r="27" spans="1:13" ht="30">
      <c r="A27" s="31">
        <v>183</v>
      </c>
      <c r="B27" s="32" t="s">
        <v>271</v>
      </c>
      <c r="C27" s="32" t="s">
        <v>468</v>
      </c>
      <c r="D27" s="32" t="s">
        <v>491</v>
      </c>
      <c r="E27" s="34" t="s">
        <v>412</v>
      </c>
      <c r="F27" s="34">
        <v>43690.416666666664</v>
      </c>
      <c r="G27" s="50">
        <v>43690.416666666664</v>
      </c>
      <c r="H27" s="34">
        <v>43690.791666666664</v>
      </c>
      <c r="I27" s="50">
        <v>43690.791666666664</v>
      </c>
      <c r="J27" s="51">
        <v>0.5</v>
      </c>
      <c r="K27" s="54">
        <v>202.5</v>
      </c>
      <c r="L27" s="51">
        <v>0</v>
      </c>
      <c r="M27" s="54">
        <v>0</v>
      </c>
    </row>
    <row r="28" spans="1:13" ht="30">
      <c r="A28" s="31">
        <v>183</v>
      </c>
      <c r="B28" s="32" t="s">
        <v>271</v>
      </c>
      <c r="C28" s="32" t="s">
        <v>468</v>
      </c>
      <c r="D28" s="32" t="s">
        <v>492</v>
      </c>
      <c r="E28" s="34" t="s">
        <v>415</v>
      </c>
      <c r="F28" s="34">
        <v>43690.416666666664</v>
      </c>
      <c r="G28" s="50">
        <v>43690.416666666664</v>
      </c>
      <c r="H28" s="34">
        <v>43690.791666666664</v>
      </c>
      <c r="I28" s="50">
        <v>43690.791666666664</v>
      </c>
      <c r="J28" s="52">
        <v>0.5</v>
      </c>
      <c r="K28" s="54">
        <v>202.5</v>
      </c>
      <c r="L28" s="51">
        <v>0</v>
      </c>
      <c r="M28" s="55">
        <v>0</v>
      </c>
    </row>
    <row r="29" spans="1:13" ht="105">
      <c r="A29" s="31">
        <v>184</v>
      </c>
      <c r="B29" s="32" t="s">
        <v>164</v>
      </c>
      <c r="C29" s="32" t="s">
        <v>469</v>
      </c>
      <c r="D29" s="32" t="s">
        <v>199</v>
      </c>
      <c r="E29" s="34" t="s">
        <v>415</v>
      </c>
      <c r="F29" s="34">
        <v>43691.583333333336</v>
      </c>
      <c r="G29" s="50">
        <v>43691.583333333336</v>
      </c>
      <c r="H29" s="34">
        <v>43693.989583333336</v>
      </c>
      <c r="I29" s="50">
        <v>43693.989583333336</v>
      </c>
      <c r="J29" s="51">
        <v>2.5</v>
      </c>
      <c r="K29" s="54">
        <v>1812.5</v>
      </c>
      <c r="L29" s="51">
        <v>0.5</v>
      </c>
      <c r="M29" s="54">
        <v>362.5</v>
      </c>
    </row>
    <row r="30" spans="1:13" ht="45">
      <c r="A30" s="31">
        <v>186</v>
      </c>
      <c r="B30" s="32" t="s">
        <v>452</v>
      </c>
      <c r="C30" s="32" t="s">
        <v>470</v>
      </c>
      <c r="D30" s="32" t="s">
        <v>194</v>
      </c>
      <c r="E30" s="34" t="s">
        <v>416</v>
      </c>
      <c r="F30" s="34">
        <v>43702.708333333336</v>
      </c>
      <c r="G30" s="50">
        <v>43702.708333333336</v>
      </c>
      <c r="H30" s="34">
        <v>43705.795138888891</v>
      </c>
      <c r="I30" s="50">
        <v>43705.795138888891</v>
      </c>
      <c r="J30" s="52">
        <v>3</v>
      </c>
      <c r="K30" s="54">
        <v>2979</v>
      </c>
      <c r="L30" s="51">
        <v>0.5</v>
      </c>
      <c r="M30" s="55">
        <v>496.5</v>
      </c>
    </row>
    <row r="31" spans="1:13" ht="30">
      <c r="A31" s="31">
        <v>189</v>
      </c>
      <c r="B31" s="32" t="s">
        <v>453</v>
      </c>
      <c r="C31" s="32" t="s">
        <v>471</v>
      </c>
      <c r="D31" s="32" t="s">
        <v>216</v>
      </c>
      <c r="E31" s="34" t="s">
        <v>424</v>
      </c>
      <c r="F31" s="34">
        <v>43697.291666666664</v>
      </c>
      <c r="G31" s="50">
        <v>43697.291666666664</v>
      </c>
      <c r="H31" s="34">
        <v>43699.791666666664</v>
      </c>
      <c r="I31" s="50">
        <v>43699.791666666664</v>
      </c>
      <c r="J31" s="51">
        <v>3</v>
      </c>
      <c r="K31" s="54">
        <v>1215</v>
      </c>
      <c r="L31" s="51">
        <v>0</v>
      </c>
      <c r="M31" s="54">
        <v>0</v>
      </c>
    </row>
    <row r="32" spans="1:13" ht="30">
      <c r="A32" s="31">
        <v>189</v>
      </c>
      <c r="B32" s="32" t="s">
        <v>453</v>
      </c>
      <c r="C32" s="32" t="s">
        <v>471</v>
      </c>
      <c r="D32" s="32" t="s">
        <v>391</v>
      </c>
      <c r="E32" s="34" t="s">
        <v>425</v>
      </c>
      <c r="F32" s="34">
        <v>43697.291666666664</v>
      </c>
      <c r="G32" s="50">
        <v>43697.291666666664</v>
      </c>
      <c r="H32" s="34">
        <v>43699.791666666664</v>
      </c>
      <c r="I32" s="50">
        <v>43699.791666666664</v>
      </c>
      <c r="J32" s="52">
        <v>3</v>
      </c>
      <c r="K32" s="54">
        <v>1215</v>
      </c>
      <c r="L32" s="51">
        <v>0</v>
      </c>
      <c r="M32" s="55">
        <v>0</v>
      </c>
    </row>
    <row r="33" spans="1:13" ht="30">
      <c r="A33" s="31">
        <v>189</v>
      </c>
      <c r="B33" s="32" t="s">
        <v>453</v>
      </c>
      <c r="C33" s="32" t="s">
        <v>471</v>
      </c>
      <c r="D33" s="32" t="s">
        <v>210</v>
      </c>
      <c r="E33" s="34" t="s">
        <v>417</v>
      </c>
      <c r="F33" s="34">
        <v>43697.291666666664</v>
      </c>
      <c r="G33" s="50">
        <v>43697.291666666664</v>
      </c>
      <c r="H33" s="34">
        <v>43699.791666666664</v>
      </c>
      <c r="I33" s="50">
        <v>43699.791666666664</v>
      </c>
      <c r="J33" s="51">
        <v>3</v>
      </c>
      <c r="K33" s="54">
        <v>1215</v>
      </c>
      <c r="L33" s="51">
        <v>0</v>
      </c>
      <c r="M33" s="54">
        <v>0</v>
      </c>
    </row>
    <row r="34" spans="1:13" ht="30">
      <c r="A34" s="31">
        <v>190</v>
      </c>
      <c r="B34" s="32" t="s">
        <v>454</v>
      </c>
      <c r="C34" s="32" t="s">
        <v>472</v>
      </c>
      <c r="D34" s="32" t="s">
        <v>391</v>
      </c>
      <c r="E34" s="34" t="s">
        <v>418</v>
      </c>
      <c r="F34" s="34">
        <v>43703.291666666664</v>
      </c>
      <c r="G34" s="50">
        <v>43703.291666666664</v>
      </c>
      <c r="H34" s="34">
        <v>43707.791666666664</v>
      </c>
      <c r="I34" s="50">
        <v>43707.791666666664</v>
      </c>
      <c r="J34" s="51">
        <v>5</v>
      </c>
      <c r="K34" s="54">
        <v>2025</v>
      </c>
      <c r="L34" s="51">
        <v>0</v>
      </c>
      <c r="M34" s="54">
        <v>0</v>
      </c>
    </row>
    <row r="35" spans="1:13" ht="30">
      <c r="A35" s="31">
        <v>190</v>
      </c>
      <c r="B35" s="32" t="s">
        <v>454</v>
      </c>
      <c r="C35" s="32" t="s">
        <v>472</v>
      </c>
      <c r="D35" s="32" t="s">
        <v>210</v>
      </c>
      <c r="E35" s="34" t="s">
        <v>411</v>
      </c>
      <c r="F35" s="34">
        <v>43703.291666666664</v>
      </c>
      <c r="G35" s="50">
        <v>43703.291666666664</v>
      </c>
      <c r="H35" s="34">
        <v>43707.791666666664</v>
      </c>
      <c r="I35" s="50">
        <v>43707.791666666664</v>
      </c>
      <c r="J35" s="52">
        <v>5</v>
      </c>
      <c r="K35" s="54">
        <v>2025</v>
      </c>
      <c r="L35" s="51">
        <v>0</v>
      </c>
      <c r="M35" s="55">
        <v>0</v>
      </c>
    </row>
    <row r="36" spans="1:13" ht="120">
      <c r="A36" s="31">
        <v>192</v>
      </c>
      <c r="B36" s="32" t="s">
        <v>455</v>
      </c>
      <c r="C36" s="32" t="s">
        <v>473</v>
      </c>
      <c r="D36" s="32" t="s">
        <v>493</v>
      </c>
      <c r="E36" s="34" t="s">
        <v>420</v>
      </c>
      <c r="F36" s="34">
        <v>43704.496527777781</v>
      </c>
      <c r="G36" s="50">
        <v>43704.496527777781</v>
      </c>
      <c r="H36" s="34">
        <v>43708.795138888891</v>
      </c>
      <c r="I36" s="50">
        <v>43708.795138888891</v>
      </c>
      <c r="J36" s="52">
        <v>4.5</v>
      </c>
      <c r="K36" s="54">
        <v>3262.5</v>
      </c>
      <c r="L36" s="51">
        <v>0.5</v>
      </c>
      <c r="M36" s="55">
        <v>362.5</v>
      </c>
    </row>
    <row r="37" spans="1:13" ht="210">
      <c r="A37" s="31">
        <v>193</v>
      </c>
      <c r="B37" s="32" t="s">
        <v>174</v>
      </c>
      <c r="C37" s="32" t="s">
        <v>474</v>
      </c>
      <c r="D37" s="32" t="s">
        <v>494</v>
      </c>
      <c r="E37" s="34" t="s">
        <v>412</v>
      </c>
      <c r="F37" s="34">
        <v>43704.215277777781</v>
      </c>
      <c r="G37" s="50">
        <v>43704.215277777781</v>
      </c>
      <c r="H37" s="34">
        <v>43707.024305555555</v>
      </c>
      <c r="I37" s="50">
        <v>43707.024305555555</v>
      </c>
      <c r="J37" s="52">
        <v>3</v>
      </c>
      <c r="K37" s="54">
        <v>2175</v>
      </c>
      <c r="L37" s="51">
        <v>0.5</v>
      </c>
      <c r="M37" s="55">
        <v>362.5</v>
      </c>
    </row>
    <row r="38" spans="1:13" ht="60">
      <c r="A38" s="31">
        <v>195</v>
      </c>
      <c r="B38" s="32" t="s">
        <v>162</v>
      </c>
      <c r="C38" s="32" t="s">
        <v>475</v>
      </c>
      <c r="D38" s="32" t="s">
        <v>306</v>
      </c>
      <c r="E38" s="34" t="s">
        <v>414</v>
      </c>
      <c r="F38" s="34">
        <v>43702.760416666664</v>
      </c>
      <c r="G38" s="50">
        <v>43702.760416666664</v>
      </c>
      <c r="H38" s="34">
        <v>43706.635416666664</v>
      </c>
      <c r="I38" s="50">
        <v>43706.635416666664</v>
      </c>
      <c r="J38" s="52">
        <v>4</v>
      </c>
      <c r="K38" s="54">
        <v>3972</v>
      </c>
      <c r="L38" s="51">
        <v>0.5</v>
      </c>
      <c r="M38" s="55">
        <v>496.5</v>
      </c>
    </row>
    <row r="39" spans="1:13" ht="60">
      <c r="A39" s="31">
        <v>196</v>
      </c>
      <c r="B39" s="32" t="s">
        <v>162</v>
      </c>
      <c r="C39" s="32" t="s">
        <v>476</v>
      </c>
      <c r="D39" s="32" t="s">
        <v>176</v>
      </c>
      <c r="E39" s="34" t="s">
        <v>415</v>
      </c>
      <c r="F39" s="34">
        <v>43703.194444444445</v>
      </c>
      <c r="G39" s="50">
        <v>43703.194444444445</v>
      </c>
      <c r="H39" s="34">
        <v>43703.729166666664</v>
      </c>
      <c r="I39" s="50">
        <v>43703.729166666664</v>
      </c>
      <c r="J39" s="51">
        <v>1</v>
      </c>
      <c r="K39" s="54">
        <v>993</v>
      </c>
      <c r="L39" s="51">
        <v>0.5</v>
      </c>
      <c r="M39" s="54">
        <v>496.5</v>
      </c>
    </row>
    <row r="40" spans="1:13" ht="30">
      <c r="A40" s="31">
        <v>198</v>
      </c>
      <c r="B40" s="32" t="s">
        <v>174</v>
      </c>
      <c r="C40" s="32" t="s">
        <v>477</v>
      </c>
      <c r="D40" s="32" t="s">
        <v>225</v>
      </c>
      <c r="E40" s="34" t="s">
        <v>415</v>
      </c>
      <c r="F40" s="34">
        <v>43704.583333333336</v>
      </c>
      <c r="G40" s="50">
        <v>43704.583333333336</v>
      </c>
      <c r="H40" s="34">
        <v>43706.486111111109</v>
      </c>
      <c r="I40" s="50">
        <v>43706.486111111109</v>
      </c>
      <c r="J40" s="52">
        <v>2</v>
      </c>
      <c r="K40" s="54">
        <v>1986</v>
      </c>
      <c r="L40" s="51">
        <v>0.5</v>
      </c>
      <c r="M40" s="55">
        <v>496.5</v>
      </c>
    </row>
    <row r="41" spans="1:13" ht="30">
      <c r="A41" s="31">
        <v>199</v>
      </c>
      <c r="B41" s="32" t="s">
        <v>456</v>
      </c>
      <c r="C41" s="32" t="s">
        <v>478</v>
      </c>
      <c r="D41" s="32" t="s">
        <v>203</v>
      </c>
      <c r="E41" s="34" t="s">
        <v>416</v>
      </c>
      <c r="F41" s="34">
        <v>43710.3125</v>
      </c>
      <c r="G41" s="50">
        <v>43710.3125</v>
      </c>
      <c r="H41" s="34">
        <v>43714.833333333336</v>
      </c>
      <c r="I41" s="50">
        <v>43714.833333333336</v>
      </c>
      <c r="J41" s="51">
        <v>5</v>
      </c>
      <c r="K41" s="54">
        <v>2025</v>
      </c>
      <c r="L41" s="51">
        <v>0</v>
      </c>
      <c r="M41" s="54">
        <v>0</v>
      </c>
    </row>
    <row r="42" spans="1:13" ht="30">
      <c r="A42" s="31">
        <v>199</v>
      </c>
      <c r="B42" s="32" t="s">
        <v>456</v>
      </c>
      <c r="C42" s="32" t="s">
        <v>478</v>
      </c>
      <c r="D42" s="32" t="s">
        <v>495</v>
      </c>
      <c r="E42" s="34" t="s">
        <v>426</v>
      </c>
      <c r="F42" s="34">
        <v>43710.3125</v>
      </c>
      <c r="G42" s="50">
        <v>43710.3125</v>
      </c>
      <c r="H42" s="34">
        <v>43714.833333333336</v>
      </c>
      <c r="I42" s="50">
        <v>43714.833333333336</v>
      </c>
      <c r="J42" s="52">
        <v>5</v>
      </c>
      <c r="K42" s="54">
        <v>2430</v>
      </c>
      <c r="L42" s="51">
        <v>0</v>
      </c>
      <c r="M42" s="55">
        <v>0</v>
      </c>
    </row>
    <row r="43" spans="1:13">
      <c r="A43" s="31">
        <v>199</v>
      </c>
      <c r="B43" s="32" t="s">
        <v>456</v>
      </c>
      <c r="C43" s="32" t="s">
        <v>478</v>
      </c>
      <c r="D43" s="32" t="s">
        <v>496</v>
      </c>
      <c r="E43" s="34" t="s">
        <v>424</v>
      </c>
      <c r="F43" s="34">
        <v>43710.3125</v>
      </c>
      <c r="G43" s="50">
        <v>43710.3125</v>
      </c>
      <c r="H43" s="34">
        <v>43714.833333333336</v>
      </c>
      <c r="I43" s="50">
        <v>43714.833333333336</v>
      </c>
      <c r="J43" s="51">
        <v>5</v>
      </c>
      <c r="K43" s="54">
        <v>2430</v>
      </c>
      <c r="L43" s="51">
        <v>0</v>
      </c>
      <c r="M43" s="54">
        <v>0</v>
      </c>
    </row>
    <row r="44" spans="1:13" ht="30">
      <c r="A44" s="31">
        <v>199</v>
      </c>
      <c r="B44" s="32" t="s">
        <v>456</v>
      </c>
      <c r="C44" s="32" t="s">
        <v>478</v>
      </c>
      <c r="D44" s="32" t="s">
        <v>401</v>
      </c>
      <c r="E44" s="34" t="s">
        <v>427</v>
      </c>
      <c r="F44" s="34">
        <v>43710.3125</v>
      </c>
      <c r="G44" s="50">
        <v>43710.3125</v>
      </c>
      <c r="H44" s="34">
        <v>43714.833333333336</v>
      </c>
      <c r="I44" s="50">
        <v>43714.833333333336</v>
      </c>
      <c r="J44" s="51">
        <v>5</v>
      </c>
      <c r="K44" s="54">
        <v>2430</v>
      </c>
      <c r="L44" s="51">
        <v>0</v>
      </c>
      <c r="M44" s="54">
        <v>0</v>
      </c>
    </row>
    <row r="45" spans="1:13" ht="105">
      <c r="A45" s="31">
        <v>200</v>
      </c>
      <c r="B45" s="32" t="s">
        <v>174</v>
      </c>
      <c r="C45" s="32" t="s">
        <v>479</v>
      </c>
      <c r="D45" s="32" t="s">
        <v>497</v>
      </c>
      <c r="E45" s="34" t="s">
        <v>428</v>
      </c>
      <c r="F45" s="34">
        <v>43710.649305555555</v>
      </c>
      <c r="G45" s="50">
        <v>43710.649305555555</v>
      </c>
      <c r="H45" s="34">
        <v>43712.024305555555</v>
      </c>
      <c r="I45" s="50">
        <v>43712.024305555555</v>
      </c>
      <c r="J45" s="52">
        <v>1.5</v>
      </c>
      <c r="K45" s="54">
        <v>1087.5</v>
      </c>
      <c r="L45" s="51">
        <v>0.5</v>
      </c>
      <c r="M45" s="55">
        <v>362.5</v>
      </c>
    </row>
    <row r="46" spans="1:13" ht="120">
      <c r="A46" s="31">
        <v>201</v>
      </c>
      <c r="B46" s="32" t="s">
        <v>174</v>
      </c>
      <c r="C46" s="32" t="s">
        <v>480</v>
      </c>
      <c r="D46" s="32" t="s">
        <v>244</v>
      </c>
      <c r="E46" s="34" t="s">
        <v>411</v>
      </c>
      <c r="F46" s="34">
        <v>43710.649305555555</v>
      </c>
      <c r="G46" s="50">
        <v>43710.649305555555</v>
      </c>
      <c r="H46" s="34">
        <v>43712.024305555555</v>
      </c>
      <c r="I46" s="50">
        <v>43712.024305555555</v>
      </c>
      <c r="J46" s="52">
        <v>1.5</v>
      </c>
      <c r="K46" s="54">
        <v>1087.5</v>
      </c>
      <c r="L46" s="51">
        <v>0.5</v>
      </c>
      <c r="M46" s="55">
        <v>362.5</v>
      </c>
    </row>
    <row r="47" spans="1:13" ht="90">
      <c r="A47" s="31">
        <v>202</v>
      </c>
      <c r="B47" s="32" t="s">
        <v>457</v>
      </c>
      <c r="C47" s="32" t="s">
        <v>481</v>
      </c>
      <c r="D47" s="32" t="s">
        <v>216</v>
      </c>
      <c r="E47" s="34" t="s">
        <v>426</v>
      </c>
      <c r="F47" s="34">
        <v>43710.291666666664</v>
      </c>
      <c r="G47" s="50">
        <v>43710.291666666664</v>
      </c>
      <c r="H47" s="34">
        <v>43714.791666666664</v>
      </c>
      <c r="I47" s="50">
        <v>43714.791666666664</v>
      </c>
      <c r="J47" s="52">
        <v>5</v>
      </c>
      <c r="K47" s="54">
        <v>2025</v>
      </c>
      <c r="L47" s="51">
        <v>0</v>
      </c>
      <c r="M47" s="55">
        <v>0</v>
      </c>
    </row>
    <row r="48" spans="1:13" ht="90">
      <c r="A48" s="31">
        <v>202</v>
      </c>
      <c r="B48" s="32" t="s">
        <v>457</v>
      </c>
      <c r="C48" s="32" t="s">
        <v>481</v>
      </c>
      <c r="D48" s="32" t="s">
        <v>498</v>
      </c>
      <c r="E48" s="34" t="s">
        <v>412</v>
      </c>
      <c r="F48" s="34">
        <v>43710.291666666664</v>
      </c>
      <c r="G48" s="50">
        <v>43710.291666666664</v>
      </c>
      <c r="H48" s="34">
        <v>43714.791666666664</v>
      </c>
      <c r="I48" s="50">
        <v>43714.791666666664</v>
      </c>
      <c r="J48" s="51">
        <v>5</v>
      </c>
      <c r="K48" s="54">
        <v>2430</v>
      </c>
      <c r="L48" s="51">
        <v>0</v>
      </c>
      <c r="M48" s="54">
        <v>0</v>
      </c>
    </row>
    <row r="49" spans="1:13" ht="90">
      <c r="A49" s="31">
        <v>202</v>
      </c>
      <c r="B49" s="32" t="s">
        <v>457</v>
      </c>
      <c r="C49" s="32" t="s">
        <v>481</v>
      </c>
      <c r="D49" s="32" t="s">
        <v>499</v>
      </c>
      <c r="E49" s="34" t="s">
        <v>427</v>
      </c>
      <c r="F49" s="34">
        <v>43710.291666666664</v>
      </c>
      <c r="G49" s="50">
        <v>43710.291666666664</v>
      </c>
      <c r="H49" s="34">
        <v>43714.791666666664</v>
      </c>
      <c r="I49" s="50">
        <v>43714.791666666664</v>
      </c>
      <c r="J49" s="51">
        <v>5</v>
      </c>
      <c r="K49" s="54">
        <v>2430</v>
      </c>
      <c r="L49" s="51">
        <v>0</v>
      </c>
      <c r="M49" s="54">
        <v>0</v>
      </c>
    </row>
    <row r="51" spans="1:13">
      <c r="C51" s="61"/>
      <c r="D51" s="61"/>
    </row>
    <row r="52" spans="1:13" ht="21">
      <c r="A52" s="40"/>
      <c r="B52" s="40"/>
      <c r="C52" s="44" t="s">
        <v>501</v>
      </c>
      <c r="D52" s="45"/>
    </row>
    <row r="53" spans="1:13">
      <c r="A53" s="40"/>
      <c r="B53" s="40"/>
      <c r="C53" s="49" t="s">
        <v>553</v>
      </c>
      <c r="D53" s="47">
        <f>SUM(J4:J49)</f>
        <v>160.5</v>
      </c>
    </row>
    <row r="54" spans="1:13">
      <c r="C54" s="49" t="s">
        <v>554</v>
      </c>
      <c r="D54" s="47">
        <f>SUM(L4:L49)*2</f>
        <v>21</v>
      </c>
    </row>
    <row r="55" spans="1:13">
      <c r="C55" s="46" t="s">
        <v>3</v>
      </c>
      <c r="D55" s="48">
        <v>40</v>
      </c>
    </row>
    <row r="56" spans="1:13">
      <c r="C56" s="46" t="s">
        <v>4</v>
      </c>
      <c r="D56" s="48">
        <v>24</v>
      </c>
    </row>
    <row r="57" spans="1:13">
      <c r="C57" s="49" t="s">
        <v>9</v>
      </c>
      <c r="D57" s="56">
        <f>SUM(K4:K49)</f>
        <v>92297.5</v>
      </c>
    </row>
    <row r="58" spans="1:13">
      <c r="C58" s="49" t="s">
        <v>551</v>
      </c>
      <c r="D58" s="56">
        <f>SUM(M4:M49)</f>
        <v>8148.5</v>
      </c>
    </row>
    <row r="59" spans="1:13">
      <c r="C59" s="49" t="s">
        <v>552</v>
      </c>
      <c r="D59" s="56">
        <f>SUM(D57:D58)</f>
        <v>100446</v>
      </c>
    </row>
  </sheetData>
  <autoFilter ref="A3:O49"/>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dimension ref="A1:O96"/>
  <sheetViews>
    <sheetView tabSelected="1" zoomScale="60" zoomScaleNormal="60" workbookViewId="0">
      <selection sqref="A1:D1"/>
    </sheetView>
  </sheetViews>
  <sheetFormatPr defaultRowHeight="15"/>
  <cols>
    <col min="1" max="1" width="8.140625" style="40" customWidth="1"/>
    <col min="2" max="2" width="14.7109375" style="40" customWidth="1"/>
    <col min="3" max="3" width="50" style="40" customWidth="1"/>
    <col min="4" max="4" width="26" style="40" customWidth="1"/>
    <col min="5" max="5" width="11.5703125" style="40" hidden="1" customWidth="1"/>
    <col min="6" max="6" width="15.85546875" style="40" bestFit="1" customWidth="1"/>
    <col min="7" max="7" width="11.5703125" style="40" bestFit="1" customWidth="1"/>
    <col min="8" max="8" width="13.42578125" style="40" customWidth="1"/>
    <col min="9" max="9" width="13" style="40" customWidth="1"/>
    <col min="10" max="10" width="15.42578125" style="40" customWidth="1"/>
    <col min="11" max="11" width="15.5703125" style="40" customWidth="1"/>
    <col min="12" max="12" width="19.85546875" style="40" customWidth="1"/>
    <col min="13" max="13" width="15.28515625" style="40" bestFit="1" customWidth="1"/>
    <col min="14" max="14" width="15" style="40" bestFit="1" customWidth="1"/>
    <col min="15" max="16384" width="9.140625" style="40"/>
  </cols>
  <sheetData>
    <row r="1" spans="1:15" ht="27" customHeight="1">
      <c r="A1" s="89" t="s">
        <v>10</v>
      </c>
      <c r="B1" s="90"/>
      <c r="C1" s="90"/>
      <c r="D1" s="90"/>
      <c r="E1" s="53"/>
      <c r="F1" s="91" t="s">
        <v>543</v>
      </c>
      <c r="G1" s="92"/>
      <c r="H1" s="92"/>
      <c r="I1" s="93"/>
      <c r="J1" s="94" t="s">
        <v>545</v>
      </c>
      <c r="K1" s="94"/>
      <c r="L1" s="94" t="s">
        <v>546</v>
      </c>
      <c r="M1" s="94"/>
    </row>
    <row r="2" spans="1:15" s="41" customFormat="1" ht="27" customHeight="1">
      <c r="A2" s="95" t="s">
        <v>548</v>
      </c>
      <c r="B2" s="96"/>
      <c r="C2" s="96"/>
      <c r="D2" s="97"/>
      <c r="E2" s="53"/>
      <c r="F2" s="94" t="s">
        <v>246</v>
      </c>
      <c r="G2" s="94"/>
      <c r="H2" s="94" t="s">
        <v>247</v>
      </c>
      <c r="I2" s="94"/>
      <c r="J2" s="94"/>
      <c r="K2" s="94"/>
      <c r="L2" s="94"/>
      <c r="M2" s="94"/>
    </row>
    <row r="3" spans="1:15">
      <c r="A3" s="42" t="s">
        <v>549</v>
      </c>
      <c r="B3" s="42" t="s">
        <v>212</v>
      </c>
      <c r="C3" s="42" t="s">
        <v>213</v>
      </c>
      <c r="D3" s="42" t="s">
        <v>214</v>
      </c>
      <c r="E3" s="42" t="s">
        <v>343</v>
      </c>
      <c r="F3" s="42" t="s">
        <v>541</v>
      </c>
      <c r="G3" s="42" t="s">
        <v>542</v>
      </c>
      <c r="H3" s="42" t="s">
        <v>541</v>
      </c>
      <c r="I3" s="42" t="s">
        <v>542</v>
      </c>
      <c r="J3" s="42" t="s">
        <v>547</v>
      </c>
      <c r="K3" s="42" t="s">
        <v>550</v>
      </c>
      <c r="L3" s="43" t="s">
        <v>547</v>
      </c>
      <c r="M3" s="43" t="s">
        <v>550</v>
      </c>
    </row>
    <row r="4" spans="1:15" ht="180">
      <c r="A4" s="31">
        <v>57</v>
      </c>
      <c r="B4" s="32" t="s">
        <v>164</v>
      </c>
      <c r="C4" s="32" t="s">
        <v>524</v>
      </c>
      <c r="D4" s="32" t="s">
        <v>539</v>
      </c>
      <c r="E4" s="34" t="s">
        <v>416</v>
      </c>
      <c r="F4" s="34">
        <v>43738.583333333336</v>
      </c>
      <c r="G4" s="50">
        <v>43738.583333333336</v>
      </c>
      <c r="H4" s="34">
        <v>43743.638888888891</v>
      </c>
      <c r="I4" s="50">
        <v>43743.638888888891</v>
      </c>
      <c r="J4" s="51">
        <v>5</v>
      </c>
      <c r="K4" s="54">
        <v>3625</v>
      </c>
      <c r="L4" s="51">
        <f>IF(M4&lt;&gt;0, 0.5, 0)</f>
        <v>0.5</v>
      </c>
      <c r="M4" s="54">
        <v>362.5</v>
      </c>
      <c r="N4" s="58"/>
      <c r="O4"/>
    </row>
    <row r="5" spans="1:15" ht="105">
      <c r="A5" s="31">
        <v>174</v>
      </c>
      <c r="B5" s="32" t="s">
        <v>182</v>
      </c>
      <c r="C5" s="32" t="s">
        <v>521</v>
      </c>
      <c r="D5" s="32" t="s">
        <v>312</v>
      </c>
      <c r="E5" s="34" t="s">
        <v>420</v>
      </c>
      <c r="F5" s="34">
        <v>43716.746527777781</v>
      </c>
      <c r="G5" s="50">
        <v>43716.746527777781</v>
      </c>
      <c r="H5" s="34">
        <v>43718.979166666664</v>
      </c>
      <c r="I5" s="50">
        <v>43718.979166666664</v>
      </c>
      <c r="J5" s="52">
        <v>2.5</v>
      </c>
      <c r="K5" s="54">
        <v>1812.5</v>
      </c>
      <c r="L5" s="51">
        <f t="shared" ref="L5:L44" si="0">IF(M5&lt;&gt;0, 0.5, 0)</f>
        <v>0.5</v>
      </c>
      <c r="M5" s="55">
        <v>362.5</v>
      </c>
      <c r="N5" s="58"/>
      <c r="O5"/>
    </row>
    <row r="6" spans="1:15" ht="135">
      <c r="A6" s="31">
        <v>187</v>
      </c>
      <c r="B6" s="32" t="s">
        <v>164</v>
      </c>
      <c r="C6" s="32" t="s">
        <v>525</v>
      </c>
      <c r="D6" s="32" t="s">
        <v>403</v>
      </c>
      <c r="E6" s="34" t="s">
        <v>426</v>
      </c>
      <c r="F6" s="34">
        <v>43718.590277777781</v>
      </c>
      <c r="G6" s="50">
        <v>43718.590277777781</v>
      </c>
      <c r="H6" s="34">
        <v>43721.892361111109</v>
      </c>
      <c r="I6" s="50">
        <v>43721.892361111109</v>
      </c>
      <c r="J6" s="52">
        <v>3.5</v>
      </c>
      <c r="K6" s="54">
        <v>2537.5</v>
      </c>
      <c r="L6" s="51">
        <f t="shared" si="0"/>
        <v>0.5</v>
      </c>
      <c r="M6" s="55">
        <v>362.5</v>
      </c>
      <c r="N6" s="58"/>
      <c r="O6"/>
    </row>
    <row r="7" spans="1:15" ht="135">
      <c r="A7" s="31">
        <v>187</v>
      </c>
      <c r="B7" s="32" t="s">
        <v>164</v>
      </c>
      <c r="C7" s="32" t="s">
        <v>525</v>
      </c>
      <c r="D7" s="32" t="s">
        <v>404</v>
      </c>
      <c r="E7" s="34" t="s">
        <v>424</v>
      </c>
      <c r="F7" s="34">
        <v>43718.590277777781</v>
      </c>
      <c r="G7" s="50">
        <v>43718.590277777781</v>
      </c>
      <c r="H7" s="34">
        <v>43721.892361111109</v>
      </c>
      <c r="I7" s="50">
        <v>43721.892361111109</v>
      </c>
      <c r="J7" s="51">
        <v>3.5</v>
      </c>
      <c r="K7" s="54">
        <v>2537.5</v>
      </c>
      <c r="L7" s="51">
        <f t="shared" si="0"/>
        <v>0.5</v>
      </c>
      <c r="M7" s="54">
        <v>362.5</v>
      </c>
      <c r="N7" s="58"/>
      <c r="O7"/>
    </row>
    <row r="8" spans="1:15" ht="135">
      <c r="A8" s="31">
        <v>187</v>
      </c>
      <c r="B8" s="32" t="s">
        <v>164</v>
      </c>
      <c r="C8" s="32" t="s">
        <v>525</v>
      </c>
      <c r="D8" s="32" t="s">
        <v>217</v>
      </c>
      <c r="E8" s="34" t="s">
        <v>427</v>
      </c>
      <c r="F8" s="34">
        <v>43718.590277777781</v>
      </c>
      <c r="G8" s="50">
        <v>43718.590277777781</v>
      </c>
      <c r="H8" s="34">
        <v>43721.892361111109</v>
      </c>
      <c r="I8" s="50">
        <v>43721.892361111109</v>
      </c>
      <c r="J8" s="52">
        <v>3.5</v>
      </c>
      <c r="K8" s="54">
        <v>2537.5</v>
      </c>
      <c r="L8" s="51">
        <f t="shared" si="0"/>
        <v>0.5</v>
      </c>
      <c r="M8" s="55">
        <v>362.5</v>
      </c>
      <c r="N8" s="58"/>
      <c r="O8"/>
    </row>
    <row r="9" spans="1:15" ht="120">
      <c r="A9" s="31">
        <v>191</v>
      </c>
      <c r="B9" s="32" t="s">
        <v>255</v>
      </c>
      <c r="C9" s="32" t="s">
        <v>508</v>
      </c>
      <c r="D9" s="32" t="s">
        <v>315</v>
      </c>
      <c r="E9" s="34" t="s">
        <v>411</v>
      </c>
      <c r="F9" s="34">
        <v>43712.555555555555</v>
      </c>
      <c r="G9" s="50">
        <v>43712.555555555555</v>
      </c>
      <c r="H9" s="34">
        <v>43714.010416666664</v>
      </c>
      <c r="I9" s="50">
        <v>43714.010416666664</v>
      </c>
      <c r="J9" s="52">
        <v>1.5</v>
      </c>
      <c r="K9" s="54">
        <v>607.5</v>
      </c>
      <c r="L9" s="51">
        <f t="shared" si="0"/>
        <v>0.5</v>
      </c>
      <c r="M9" s="55">
        <v>202.5</v>
      </c>
      <c r="N9" s="58"/>
      <c r="O9"/>
    </row>
    <row r="10" spans="1:15" ht="120">
      <c r="A10" s="31">
        <v>191</v>
      </c>
      <c r="B10" s="32" t="s">
        <v>255</v>
      </c>
      <c r="C10" s="32" t="s">
        <v>508</v>
      </c>
      <c r="D10" s="32" t="s">
        <v>228</v>
      </c>
      <c r="E10" s="34" t="s">
        <v>411</v>
      </c>
      <c r="F10" s="34">
        <v>43712.555555555555</v>
      </c>
      <c r="G10" s="50">
        <v>43712.555555555555</v>
      </c>
      <c r="H10" s="34">
        <v>43714.010416666664</v>
      </c>
      <c r="I10" s="50">
        <v>43714.010416666664</v>
      </c>
      <c r="J10" s="51">
        <v>1.5</v>
      </c>
      <c r="K10" s="54">
        <v>607.5</v>
      </c>
      <c r="L10" s="51">
        <f t="shared" si="0"/>
        <v>0.5</v>
      </c>
      <c r="M10" s="54">
        <v>202.5</v>
      </c>
      <c r="N10" s="58"/>
      <c r="O10"/>
    </row>
    <row r="11" spans="1:15" ht="120">
      <c r="A11" s="31">
        <v>197</v>
      </c>
      <c r="B11" s="32" t="s">
        <v>167</v>
      </c>
      <c r="C11" s="32" t="s">
        <v>511</v>
      </c>
      <c r="D11" s="32" t="s">
        <v>532</v>
      </c>
      <c r="E11" s="34" t="s">
        <v>409</v>
      </c>
      <c r="F11" s="34">
        <v>43712.5625</v>
      </c>
      <c r="G11" s="50">
        <v>43712.5625</v>
      </c>
      <c r="H11" s="34">
        <v>43714.895833333336</v>
      </c>
      <c r="I11" s="50">
        <v>43714.895833333336</v>
      </c>
      <c r="J11" s="52">
        <v>2.5</v>
      </c>
      <c r="K11" s="54">
        <v>1812.5</v>
      </c>
      <c r="L11" s="51">
        <f t="shared" si="0"/>
        <v>0</v>
      </c>
      <c r="M11" s="55">
        <v>0</v>
      </c>
      <c r="N11" s="58"/>
      <c r="O11"/>
    </row>
    <row r="12" spans="1:15" ht="120">
      <c r="A12" s="31">
        <v>197</v>
      </c>
      <c r="B12" s="32" t="s">
        <v>167</v>
      </c>
      <c r="C12" s="32" t="s">
        <v>511</v>
      </c>
      <c r="D12" s="32" t="s">
        <v>533</v>
      </c>
      <c r="E12" s="34" t="s">
        <v>414</v>
      </c>
      <c r="F12" s="34">
        <v>43712.5625</v>
      </c>
      <c r="G12" s="50">
        <v>43712.5625</v>
      </c>
      <c r="H12" s="34">
        <v>43714.895833333336</v>
      </c>
      <c r="I12" s="50">
        <v>43714.895833333336</v>
      </c>
      <c r="J12" s="51">
        <v>2.5</v>
      </c>
      <c r="K12" s="54">
        <v>1812.5</v>
      </c>
      <c r="L12" s="51">
        <f t="shared" si="0"/>
        <v>0</v>
      </c>
      <c r="M12" s="54">
        <v>0</v>
      </c>
      <c r="N12" s="58"/>
      <c r="O12"/>
    </row>
    <row r="13" spans="1:15" ht="120">
      <c r="A13" s="31">
        <v>197</v>
      </c>
      <c r="B13" s="32" t="s">
        <v>167</v>
      </c>
      <c r="C13" s="32" t="s">
        <v>511</v>
      </c>
      <c r="D13" s="32" t="s">
        <v>534</v>
      </c>
      <c r="E13" s="34" t="s">
        <v>415</v>
      </c>
      <c r="F13" s="34">
        <v>43712.5625</v>
      </c>
      <c r="G13" s="50">
        <v>43712.5625</v>
      </c>
      <c r="H13" s="34">
        <v>43714.895833333336</v>
      </c>
      <c r="I13" s="50">
        <v>43714.895833333336</v>
      </c>
      <c r="J13" s="52">
        <v>2.5</v>
      </c>
      <c r="K13" s="54">
        <v>1812.5</v>
      </c>
      <c r="L13" s="51">
        <f t="shared" si="0"/>
        <v>0</v>
      </c>
      <c r="M13" s="55">
        <v>0</v>
      </c>
      <c r="N13" s="58"/>
      <c r="O13"/>
    </row>
    <row r="14" spans="1:15" ht="120">
      <c r="A14" s="31">
        <v>197</v>
      </c>
      <c r="B14" s="32" t="s">
        <v>167</v>
      </c>
      <c r="C14" s="32" t="s">
        <v>511</v>
      </c>
      <c r="D14" s="32" t="s">
        <v>535</v>
      </c>
      <c r="E14" s="34" t="s">
        <v>415</v>
      </c>
      <c r="F14" s="34">
        <v>43712.5625</v>
      </c>
      <c r="G14" s="50">
        <v>43712.5625</v>
      </c>
      <c r="H14" s="34">
        <v>43714.895833333336</v>
      </c>
      <c r="I14" s="50">
        <v>43714.895833333336</v>
      </c>
      <c r="J14" s="51">
        <v>2.5</v>
      </c>
      <c r="K14" s="54">
        <v>1812.5</v>
      </c>
      <c r="L14" s="51">
        <f t="shared" si="0"/>
        <v>0</v>
      </c>
      <c r="M14" s="54">
        <v>0</v>
      </c>
      <c r="N14" s="58"/>
      <c r="O14"/>
    </row>
    <row r="15" spans="1:15" ht="90">
      <c r="A15" s="31">
        <v>203</v>
      </c>
      <c r="B15" s="32" t="s">
        <v>503</v>
      </c>
      <c r="C15" s="32" t="s">
        <v>509</v>
      </c>
      <c r="D15" s="32" t="s">
        <v>528</v>
      </c>
      <c r="E15" s="34" t="s">
        <v>412</v>
      </c>
      <c r="F15" s="34">
        <v>43739.555555555555</v>
      </c>
      <c r="G15" s="50">
        <v>43739.555555555555</v>
      </c>
      <c r="H15" s="34">
        <v>43742.958333333336</v>
      </c>
      <c r="I15" s="50">
        <v>43742.958333333336</v>
      </c>
      <c r="J15" s="52">
        <v>3.5</v>
      </c>
      <c r="K15" s="54">
        <v>2537.5</v>
      </c>
      <c r="L15" s="51">
        <f t="shared" si="0"/>
        <v>0.5</v>
      </c>
      <c r="M15" s="55">
        <v>362.5</v>
      </c>
      <c r="N15" s="58"/>
      <c r="O15"/>
    </row>
    <row r="16" spans="1:15" ht="90">
      <c r="A16" s="31">
        <v>203</v>
      </c>
      <c r="B16" s="32" t="s">
        <v>503</v>
      </c>
      <c r="C16" s="32" t="s">
        <v>509</v>
      </c>
      <c r="D16" s="32" t="s">
        <v>529</v>
      </c>
      <c r="E16" s="34" t="s">
        <v>410</v>
      </c>
      <c r="F16" s="34">
        <v>43739.555555555555</v>
      </c>
      <c r="G16" s="50">
        <v>43739.555555555555</v>
      </c>
      <c r="H16" s="34">
        <v>43742.958333333336</v>
      </c>
      <c r="I16" s="50">
        <v>43742.958333333336</v>
      </c>
      <c r="J16" s="52">
        <v>3.5</v>
      </c>
      <c r="K16" s="54">
        <v>2537.5</v>
      </c>
      <c r="L16" s="51">
        <f t="shared" si="0"/>
        <v>0.5</v>
      </c>
      <c r="M16" s="55">
        <v>362.5</v>
      </c>
      <c r="N16" s="58"/>
      <c r="O16"/>
    </row>
    <row r="17" spans="1:15" ht="240">
      <c r="A17" s="31">
        <v>204</v>
      </c>
      <c r="B17" s="32" t="s">
        <v>505</v>
      </c>
      <c r="C17" s="32" t="s">
        <v>522</v>
      </c>
      <c r="D17" s="32" t="s">
        <v>171</v>
      </c>
      <c r="E17" s="34" t="s">
        <v>412</v>
      </c>
      <c r="F17" s="34">
        <v>43718.569444444445</v>
      </c>
      <c r="G17" s="50">
        <v>43718.569444444445</v>
      </c>
      <c r="H17" s="34">
        <v>43722.59375</v>
      </c>
      <c r="I17" s="50">
        <v>43722.59375</v>
      </c>
      <c r="J17" s="51">
        <v>4</v>
      </c>
      <c r="K17" s="54">
        <v>2900</v>
      </c>
      <c r="L17" s="51">
        <f t="shared" si="0"/>
        <v>0.5</v>
      </c>
      <c r="M17" s="54">
        <v>362.5</v>
      </c>
      <c r="N17" s="58"/>
      <c r="O17"/>
    </row>
    <row r="18" spans="1:15" ht="30">
      <c r="A18" s="31">
        <v>205</v>
      </c>
      <c r="B18" s="32" t="s">
        <v>174</v>
      </c>
      <c r="C18" s="32" t="s">
        <v>512</v>
      </c>
      <c r="D18" s="32" t="s">
        <v>170</v>
      </c>
      <c r="E18" s="34" t="s">
        <v>416</v>
      </c>
      <c r="F18" s="34">
        <v>43735.166666666664</v>
      </c>
      <c r="G18" s="50">
        <v>43735.166666666664</v>
      </c>
      <c r="H18" s="34">
        <v>43736.024305555555</v>
      </c>
      <c r="I18" s="50">
        <v>43736.024305555555</v>
      </c>
      <c r="J18" s="51">
        <v>1</v>
      </c>
      <c r="K18" s="54">
        <v>725</v>
      </c>
      <c r="L18" s="51">
        <f t="shared" si="0"/>
        <v>0.5</v>
      </c>
      <c r="M18" s="54">
        <v>362.5</v>
      </c>
      <c r="N18" s="58"/>
      <c r="O18"/>
    </row>
    <row r="19" spans="1:15" ht="30">
      <c r="A19" s="31">
        <v>206</v>
      </c>
      <c r="B19" s="32" t="s">
        <v>504</v>
      </c>
      <c r="C19" s="32" t="s">
        <v>520</v>
      </c>
      <c r="D19" s="32" t="s">
        <v>173</v>
      </c>
      <c r="E19" s="34" t="s">
        <v>411</v>
      </c>
      <c r="F19" s="34">
        <v>43718.618055555555</v>
      </c>
      <c r="G19" s="50">
        <v>43718.618055555555</v>
      </c>
      <c r="H19" s="34">
        <v>43722.572916666664</v>
      </c>
      <c r="I19" s="50">
        <v>43722.572916666664</v>
      </c>
      <c r="J19" s="52">
        <v>4</v>
      </c>
      <c r="K19" s="54">
        <v>2900</v>
      </c>
      <c r="L19" s="51">
        <f t="shared" si="0"/>
        <v>0.5</v>
      </c>
      <c r="M19" s="55">
        <v>362.5</v>
      </c>
      <c r="N19" s="58"/>
      <c r="O19"/>
    </row>
    <row r="20" spans="1:15" ht="135">
      <c r="A20" s="31">
        <v>207</v>
      </c>
      <c r="B20" s="32" t="s">
        <v>503</v>
      </c>
      <c r="C20" s="32" t="s">
        <v>510</v>
      </c>
      <c r="D20" s="32" t="s">
        <v>530</v>
      </c>
      <c r="E20" s="34" t="s">
        <v>410</v>
      </c>
      <c r="F20" s="34">
        <v>43739.555555555555</v>
      </c>
      <c r="G20" s="50">
        <v>43739.555555555555</v>
      </c>
      <c r="H20" s="34">
        <v>43742.958333333336</v>
      </c>
      <c r="I20" s="50">
        <v>43742.958333333336</v>
      </c>
      <c r="J20" s="51">
        <v>3.5</v>
      </c>
      <c r="K20" s="54">
        <v>2537.5</v>
      </c>
      <c r="L20" s="51">
        <f t="shared" si="0"/>
        <v>0.5</v>
      </c>
      <c r="M20" s="54">
        <v>362.5</v>
      </c>
      <c r="N20" s="58"/>
      <c r="O20"/>
    </row>
    <row r="21" spans="1:15" ht="135">
      <c r="A21" s="31">
        <v>207</v>
      </c>
      <c r="B21" s="32" t="s">
        <v>503</v>
      </c>
      <c r="C21" s="32" t="s">
        <v>510</v>
      </c>
      <c r="D21" s="32" t="s">
        <v>531</v>
      </c>
      <c r="E21" s="34" t="s">
        <v>413</v>
      </c>
      <c r="F21" s="34">
        <v>43739.555555555555</v>
      </c>
      <c r="G21" s="50">
        <v>43739.555555555555</v>
      </c>
      <c r="H21" s="34">
        <v>43742.958333333336</v>
      </c>
      <c r="I21" s="50">
        <v>43742.958333333336</v>
      </c>
      <c r="J21" s="52">
        <v>3.5</v>
      </c>
      <c r="K21" s="54">
        <v>2537.5</v>
      </c>
      <c r="L21" s="51">
        <f t="shared" si="0"/>
        <v>0.5</v>
      </c>
      <c r="M21" s="55">
        <v>362.5</v>
      </c>
      <c r="N21" s="58"/>
      <c r="O21"/>
    </row>
    <row r="22" spans="1:15" ht="30">
      <c r="A22" s="31">
        <v>209</v>
      </c>
      <c r="B22" s="32" t="s">
        <v>271</v>
      </c>
      <c r="C22" s="32" t="s">
        <v>516</v>
      </c>
      <c r="D22" s="32" t="s">
        <v>384</v>
      </c>
      <c r="E22" s="34" t="s">
        <v>409</v>
      </c>
      <c r="F22" s="34">
        <v>43727.333333333336</v>
      </c>
      <c r="G22" s="50">
        <v>43727.333333333336</v>
      </c>
      <c r="H22" s="34">
        <v>43727.833333333336</v>
      </c>
      <c r="I22" s="50">
        <v>43727.833333333336</v>
      </c>
      <c r="J22" s="51">
        <v>1</v>
      </c>
      <c r="K22" s="54">
        <v>486</v>
      </c>
      <c r="L22" s="51">
        <f t="shared" si="0"/>
        <v>0</v>
      </c>
      <c r="M22" s="54">
        <v>0</v>
      </c>
      <c r="N22" s="58"/>
      <c r="O22"/>
    </row>
    <row r="23" spans="1:15" ht="30">
      <c r="A23" s="31">
        <v>209</v>
      </c>
      <c r="B23" s="32" t="s">
        <v>271</v>
      </c>
      <c r="C23" s="32" t="s">
        <v>516</v>
      </c>
      <c r="D23" s="32" t="s">
        <v>536</v>
      </c>
      <c r="E23" s="34" t="s">
        <v>422</v>
      </c>
      <c r="F23" s="34">
        <v>43727.333333333336</v>
      </c>
      <c r="G23" s="50">
        <v>43727.333333333336</v>
      </c>
      <c r="H23" s="34">
        <v>43727.833333333336</v>
      </c>
      <c r="I23" s="50">
        <v>43727.833333333336</v>
      </c>
      <c r="J23" s="52">
        <v>1</v>
      </c>
      <c r="K23" s="54">
        <v>486</v>
      </c>
      <c r="L23" s="51">
        <f t="shared" si="0"/>
        <v>0</v>
      </c>
      <c r="M23" s="55">
        <v>0</v>
      </c>
      <c r="N23" s="58"/>
      <c r="O23"/>
    </row>
    <row r="24" spans="1:15" ht="30">
      <c r="A24" s="31">
        <v>209</v>
      </c>
      <c r="B24" s="32" t="s">
        <v>271</v>
      </c>
      <c r="C24" s="32" t="s">
        <v>516</v>
      </c>
      <c r="D24" s="32" t="s">
        <v>537</v>
      </c>
      <c r="E24" s="34" t="s">
        <v>423</v>
      </c>
      <c r="F24" s="34">
        <v>43727.333333333336</v>
      </c>
      <c r="G24" s="50">
        <v>43727.333333333336</v>
      </c>
      <c r="H24" s="34">
        <v>43727.833333333336</v>
      </c>
      <c r="I24" s="50">
        <v>43727.833333333336</v>
      </c>
      <c r="J24" s="51">
        <v>1</v>
      </c>
      <c r="K24" s="54">
        <v>486</v>
      </c>
      <c r="L24" s="51">
        <f t="shared" si="0"/>
        <v>0</v>
      </c>
      <c r="M24" s="54">
        <v>0</v>
      </c>
      <c r="N24" s="58"/>
      <c r="O24"/>
    </row>
    <row r="25" spans="1:15" ht="60">
      <c r="A25" s="31">
        <v>210</v>
      </c>
      <c r="B25" s="32" t="s">
        <v>265</v>
      </c>
      <c r="C25" s="32" t="s">
        <v>507</v>
      </c>
      <c r="D25" s="32" t="s">
        <v>526</v>
      </c>
      <c r="E25" s="34" t="s">
        <v>409</v>
      </c>
      <c r="F25" s="34">
        <v>43724.333333333336</v>
      </c>
      <c r="G25" s="50">
        <v>43724.333333333336</v>
      </c>
      <c r="H25" s="34">
        <v>43728.854166666664</v>
      </c>
      <c r="I25" s="50">
        <v>43728.854166666664</v>
      </c>
      <c r="J25" s="52">
        <v>5</v>
      </c>
      <c r="K25" s="54">
        <v>2430</v>
      </c>
      <c r="L25" s="51">
        <f t="shared" si="0"/>
        <v>0</v>
      </c>
      <c r="M25" s="55">
        <v>0</v>
      </c>
      <c r="N25" s="58"/>
      <c r="O25"/>
    </row>
    <row r="26" spans="1:15" ht="60">
      <c r="A26" s="31">
        <v>210</v>
      </c>
      <c r="B26" s="32" t="s">
        <v>265</v>
      </c>
      <c r="C26" s="32" t="s">
        <v>507</v>
      </c>
      <c r="D26" s="32" t="s">
        <v>527</v>
      </c>
      <c r="E26" s="34" t="s">
        <v>410</v>
      </c>
      <c r="F26" s="34">
        <v>43724.333333333336</v>
      </c>
      <c r="G26" s="50">
        <v>43724.333333333336</v>
      </c>
      <c r="H26" s="34">
        <v>43728.854166666664</v>
      </c>
      <c r="I26" s="50">
        <v>43728.854166666664</v>
      </c>
      <c r="J26" s="51">
        <v>5</v>
      </c>
      <c r="K26" s="54">
        <v>2430</v>
      </c>
      <c r="L26" s="51">
        <f t="shared" si="0"/>
        <v>0</v>
      </c>
      <c r="M26" s="54">
        <v>0</v>
      </c>
      <c r="N26" s="58"/>
      <c r="O26"/>
    </row>
    <row r="27" spans="1:15" ht="75">
      <c r="A27" s="31">
        <v>212</v>
      </c>
      <c r="B27" s="32" t="s">
        <v>350</v>
      </c>
      <c r="C27" s="32" t="s">
        <v>517</v>
      </c>
      <c r="D27" s="32" t="s">
        <v>403</v>
      </c>
      <c r="E27" s="34" t="s">
        <v>412</v>
      </c>
      <c r="F27" s="34">
        <v>43724.291666666664</v>
      </c>
      <c r="G27" s="50">
        <v>43724.291666666664</v>
      </c>
      <c r="H27" s="34">
        <v>43728.833333333336</v>
      </c>
      <c r="I27" s="50">
        <v>43728.833333333336</v>
      </c>
      <c r="J27" s="51">
        <v>5</v>
      </c>
      <c r="K27" s="54">
        <v>2430</v>
      </c>
      <c r="L27" s="51">
        <f t="shared" si="0"/>
        <v>0</v>
      </c>
      <c r="M27" s="54">
        <v>0</v>
      </c>
      <c r="N27" s="58"/>
      <c r="O27"/>
    </row>
    <row r="28" spans="1:15" ht="75">
      <c r="A28" s="31">
        <v>212</v>
      </c>
      <c r="B28" s="32" t="s">
        <v>350</v>
      </c>
      <c r="C28" s="32" t="s">
        <v>517</v>
      </c>
      <c r="D28" s="32" t="s">
        <v>404</v>
      </c>
      <c r="E28" s="34" t="s">
        <v>415</v>
      </c>
      <c r="F28" s="34">
        <v>43724.291666666664</v>
      </c>
      <c r="G28" s="50">
        <v>43724.291666666664</v>
      </c>
      <c r="H28" s="34">
        <v>43728.833333333336</v>
      </c>
      <c r="I28" s="50">
        <v>43728.833333333336</v>
      </c>
      <c r="J28" s="52">
        <v>5</v>
      </c>
      <c r="K28" s="54">
        <v>2430</v>
      </c>
      <c r="L28" s="51">
        <f t="shared" si="0"/>
        <v>0</v>
      </c>
      <c r="M28" s="55">
        <v>0</v>
      </c>
      <c r="N28" s="58"/>
      <c r="O28"/>
    </row>
    <row r="29" spans="1:15" ht="75">
      <c r="A29" s="31">
        <v>212</v>
      </c>
      <c r="B29" s="32" t="s">
        <v>350</v>
      </c>
      <c r="C29" s="32" t="s">
        <v>517</v>
      </c>
      <c r="D29" s="32" t="s">
        <v>395</v>
      </c>
      <c r="E29" s="34" t="s">
        <v>415</v>
      </c>
      <c r="F29" s="34">
        <v>43724.291666666664</v>
      </c>
      <c r="G29" s="50">
        <v>43724.291666666664</v>
      </c>
      <c r="H29" s="34">
        <v>43728.833333333336</v>
      </c>
      <c r="I29" s="50">
        <v>43728.833333333336</v>
      </c>
      <c r="J29" s="51">
        <v>5</v>
      </c>
      <c r="K29" s="54">
        <v>2430</v>
      </c>
      <c r="L29" s="51">
        <f t="shared" si="0"/>
        <v>0</v>
      </c>
      <c r="M29" s="54">
        <v>0</v>
      </c>
      <c r="N29" s="58"/>
      <c r="O29"/>
    </row>
    <row r="30" spans="1:15" ht="75">
      <c r="A30" s="31">
        <v>212</v>
      </c>
      <c r="B30" s="32" t="s">
        <v>350</v>
      </c>
      <c r="C30" s="32" t="s">
        <v>517</v>
      </c>
      <c r="D30" s="32" t="s">
        <v>396</v>
      </c>
      <c r="E30" s="34" t="s">
        <v>416</v>
      </c>
      <c r="F30" s="34">
        <v>43724.291666666664</v>
      </c>
      <c r="G30" s="50">
        <v>43724.291666666664</v>
      </c>
      <c r="H30" s="34">
        <v>43728.833333333336</v>
      </c>
      <c r="I30" s="50">
        <v>43728.833333333336</v>
      </c>
      <c r="J30" s="52">
        <v>5</v>
      </c>
      <c r="K30" s="54">
        <v>2430</v>
      </c>
      <c r="L30" s="51">
        <f t="shared" si="0"/>
        <v>0</v>
      </c>
      <c r="M30" s="55">
        <v>0</v>
      </c>
      <c r="N30" s="58"/>
      <c r="O30"/>
    </row>
    <row r="31" spans="1:15" ht="75">
      <c r="A31" s="31">
        <v>212</v>
      </c>
      <c r="B31" s="32" t="s">
        <v>350</v>
      </c>
      <c r="C31" s="32" t="s">
        <v>517</v>
      </c>
      <c r="D31" s="32" t="s">
        <v>538</v>
      </c>
      <c r="E31" s="34" t="s">
        <v>424</v>
      </c>
      <c r="F31" s="34">
        <v>43724.291666666664</v>
      </c>
      <c r="G31" s="50">
        <v>43724.291666666664</v>
      </c>
      <c r="H31" s="34">
        <v>43728.833333333336</v>
      </c>
      <c r="I31" s="50">
        <v>43728.833333333336</v>
      </c>
      <c r="J31" s="51">
        <v>5</v>
      </c>
      <c r="K31" s="54">
        <v>2430</v>
      </c>
      <c r="L31" s="51">
        <f t="shared" si="0"/>
        <v>0</v>
      </c>
      <c r="M31" s="54">
        <v>0</v>
      </c>
      <c r="N31" s="58"/>
      <c r="O31"/>
    </row>
    <row r="32" spans="1:15" ht="60">
      <c r="A32" s="31">
        <v>214</v>
      </c>
      <c r="B32" s="32" t="s">
        <v>350</v>
      </c>
      <c r="C32" s="32" t="s">
        <v>518</v>
      </c>
      <c r="D32" s="32" t="s">
        <v>169</v>
      </c>
      <c r="E32" s="34" t="s">
        <v>425</v>
      </c>
      <c r="F32" s="34">
        <v>43724.291666666664</v>
      </c>
      <c r="G32" s="50">
        <v>43724.291666666664</v>
      </c>
      <c r="H32" s="34">
        <v>43728.833333333336</v>
      </c>
      <c r="I32" s="50">
        <v>43728.833333333336</v>
      </c>
      <c r="J32" s="52">
        <v>5</v>
      </c>
      <c r="K32" s="54">
        <v>2025</v>
      </c>
      <c r="L32" s="51">
        <f t="shared" si="0"/>
        <v>0</v>
      </c>
      <c r="M32" s="55">
        <v>0</v>
      </c>
      <c r="N32" s="58"/>
      <c r="O32"/>
    </row>
    <row r="33" spans="1:15" ht="60">
      <c r="A33" s="31">
        <v>215</v>
      </c>
      <c r="B33" s="32" t="s">
        <v>350</v>
      </c>
      <c r="C33" s="32" t="s">
        <v>518</v>
      </c>
      <c r="D33" s="32" t="s">
        <v>190</v>
      </c>
      <c r="E33" s="34" t="s">
        <v>417</v>
      </c>
      <c r="F33" s="34">
        <v>43724.291666666664</v>
      </c>
      <c r="G33" s="50">
        <v>43724.291666666664</v>
      </c>
      <c r="H33" s="34">
        <v>43728.833333333336</v>
      </c>
      <c r="I33" s="50">
        <v>43728.833333333336</v>
      </c>
      <c r="J33" s="51">
        <v>5</v>
      </c>
      <c r="K33" s="54">
        <v>2025</v>
      </c>
      <c r="L33" s="51">
        <f t="shared" si="0"/>
        <v>0</v>
      </c>
      <c r="M33" s="54">
        <v>0</v>
      </c>
      <c r="N33" s="58"/>
      <c r="O33"/>
    </row>
    <row r="34" spans="1:15" ht="60">
      <c r="A34" s="31">
        <v>217</v>
      </c>
      <c r="B34" s="32" t="s">
        <v>450</v>
      </c>
      <c r="C34" s="32" t="s">
        <v>519</v>
      </c>
      <c r="D34" s="32" t="s">
        <v>194</v>
      </c>
      <c r="E34" s="34" t="s">
        <v>418</v>
      </c>
      <c r="F34" s="34">
        <v>43716.746527777781</v>
      </c>
      <c r="G34" s="50">
        <v>43716.746527777781</v>
      </c>
      <c r="H34" s="34">
        <v>43722.298611111109</v>
      </c>
      <c r="I34" s="50">
        <v>43722.298611111109</v>
      </c>
      <c r="J34" s="51">
        <v>6</v>
      </c>
      <c r="K34" s="54">
        <v>5958</v>
      </c>
      <c r="L34" s="51">
        <f t="shared" si="0"/>
        <v>0.5</v>
      </c>
      <c r="M34" s="54">
        <v>496.5</v>
      </c>
      <c r="N34" s="58"/>
      <c r="O34"/>
    </row>
    <row r="35" spans="1:15" ht="45">
      <c r="A35" s="31">
        <v>222</v>
      </c>
      <c r="B35" s="32" t="s">
        <v>259</v>
      </c>
      <c r="C35" s="32" t="s">
        <v>515</v>
      </c>
      <c r="D35" s="32" t="s">
        <v>211</v>
      </c>
      <c r="E35" s="34" t="s">
        <v>411</v>
      </c>
      <c r="F35" s="34">
        <v>43732.541666666664</v>
      </c>
      <c r="G35" s="50">
        <v>43732.541666666664</v>
      </c>
      <c r="H35" s="34">
        <v>43736.875</v>
      </c>
      <c r="I35" s="50">
        <v>43736.875</v>
      </c>
      <c r="J35" s="52">
        <v>4.5</v>
      </c>
      <c r="K35" s="54">
        <v>3262.5</v>
      </c>
      <c r="L35" s="51">
        <f t="shared" si="0"/>
        <v>0</v>
      </c>
      <c r="M35" s="55">
        <v>0</v>
      </c>
      <c r="N35" s="58"/>
      <c r="O35"/>
    </row>
    <row r="36" spans="1:15" ht="45">
      <c r="A36" s="31">
        <v>222</v>
      </c>
      <c r="B36" s="32" t="s">
        <v>259</v>
      </c>
      <c r="C36" s="32" t="s">
        <v>515</v>
      </c>
      <c r="D36" s="32" t="s">
        <v>187</v>
      </c>
      <c r="E36" s="34" t="s">
        <v>421</v>
      </c>
      <c r="F36" s="34">
        <v>43732.541666666664</v>
      </c>
      <c r="G36" s="50">
        <v>43732.541666666664</v>
      </c>
      <c r="H36" s="34">
        <v>43736.875</v>
      </c>
      <c r="I36" s="50">
        <v>43736.875</v>
      </c>
      <c r="J36" s="52">
        <v>4.5</v>
      </c>
      <c r="K36" s="54">
        <v>4468.5</v>
      </c>
      <c r="L36" s="51">
        <f t="shared" si="0"/>
        <v>0</v>
      </c>
      <c r="M36" s="55">
        <v>0</v>
      </c>
      <c r="N36" s="58"/>
      <c r="O36"/>
    </row>
    <row r="37" spans="1:15" ht="75">
      <c r="A37" s="31">
        <v>225</v>
      </c>
      <c r="B37" s="32" t="s">
        <v>506</v>
      </c>
      <c r="C37" s="32" t="s">
        <v>523</v>
      </c>
      <c r="D37" s="32" t="s">
        <v>216</v>
      </c>
      <c r="E37" s="34" t="s">
        <v>414</v>
      </c>
      <c r="F37" s="34">
        <v>43731.291666666664</v>
      </c>
      <c r="G37" s="50">
        <v>43731.291666666664</v>
      </c>
      <c r="H37" s="34">
        <v>43735.791666666664</v>
      </c>
      <c r="I37" s="50">
        <v>43735.791666666664</v>
      </c>
      <c r="J37" s="52">
        <v>5</v>
      </c>
      <c r="K37" s="54">
        <v>2025</v>
      </c>
      <c r="L37" s="51">
        <f t="shared" si="0"/>
        <v>0</v>
      </c>
      <c r="M37" s="55">
        <v>0</v>
      </c>
      <c r="N37" s="58"/>
      <c r="O37"/>
    </row>
    <row r="38" spans="1:15" ht="75">
      <c r="A38" s="31">
        <v>225</v>
      </c>
      <c r="B38" s="32" t="s">
        <v>506</v>
      </c>
      <c r="C38" s="32" t="s">
        <v>523</v>
      </c>
      <c r="D38" s="32" t="s">
        <v>486</v>
      </c>
      <c r="E38" s="34" t="s">
        <v>415</v>
      </c>
      <c r="F38" s="34">
        <v>43731.291666666664</v>
      </c>
      <c r="G38" s="50">
        <v>43731.291666666664</v>
      </c>
      <c r="H38" s="34">
        <v>43735.791666666664</v>
      </c>
      <c r="I38" s="50">
        <v>43735.791666666664</v>
      </c>
      <c r="J38" s="52">
        <v>5</v>
      </c>
      <c r="K38" s="54">
        <v>2430</v>
      </c>
      <c r="L38" s="51">
        <f t="shared" si="0"/>
        <v>0</v>
      </c>
      <c r="M38" s="55">
        <v>0</v>
      </c>
      <c r="N38" s="58"/>
      <c r="O38"/>
    </row>
    <row r="39" spans="1:15" ht="75">
      <c r="A39" s="31">
        <v>225</v>
      </c>
      <c r="B39" s="32" t="s">
        <v>506</v>
      </c>
      <c r="C39" s="32" t="s">
        <v>523</v>
      </c>
      <c r="D39" s="32" t="s">
        <v>307</v>
      </c>
      <c r="E39" s="34" t="s">
        <v>415</v>
      </c>
      <c r="F39" s="34">
        <v>43731.291666666664</v>
      </c>
      <c r="G39" s="50">
        <v>43731.291666666664</v>
      </c>
      <c r="H39" s="34">
        <v>43735.791666666664</v>
      </c>
      <c r="I39" s="50">
        <v>43735.791666666664</v>
      </c>
      <c r="J39" s="51">
        <v>5</v>
      </c>
      <c r="K39" s="54">
        <v>2430</v>
      </c>
      <c r="L39" s="51">
        <f t="shared" si="0"/>
        <v>0</v>
      </c>
      <c r="M39" s="54">
        <v>0</v>
      </c>
      <c r="N39" s="58"/>
      <c r="O39"/>
    </row>
    <row r="40" spans="1:15" ht="135">
      <c r="A40" s="31">
        <v>226</v>
      </c>
      <c r="B40" s="32" t="s">
        <v>174</v>
      </c>
      <c r="C40" s="32" t="s">
        <v>513</v>
      </c>
      <c r="D40" s="32" t="s">
        <v>257</v>
      </c>
      <c r="E40" s="34" t="s">
        <v>417</v>
      </c>
      <c r="F40" s="34">
        <v>43733.166666666664</v>
      </c>
      <c r="G40" s="50">
        <v>43733.166666666664</v>
      </c>
      <c r="H40" s="34">
        <v>43736.024305555555</v>
      </c>
      <c r="I40" s="50">
        <v>43736.024305555555</v>
      </c>
      <c r="J40" s="52">
        <v>3</v>
      </c>
      <c r="K40" s="54">
        <v>2175</v>
      </c>
      <c r="L40" s="51">
        <f t="shared" si="0"/>
        <v>0.5</v>
      </c>
      <c r="M40" s="55">
        <v>362.5</v>
      </c>
      <c r="N40" s="58"/>
      <c r="O40"/>
    </row>
    <row r="41" spans="1:15" ht="135">
      <c r="A41" s="31">
        <v>226</v>
      </c>
      <c r="B41" s="32" t="s">
        <v>174</v>
      </c>
      <c r="C41" s="32" t="s">
        <v>513</v>
      </c>
      <c r="D41" s="32" t="s">
        <v>258</v>
      </c>
      <c r="E41" s="34" t="s">
        <v>418</v>
      </c>
      <c r="F41" s="34">
        <v>43733.166666666664</v>
      </c>
      <c r="G41" s="50">
        <v>43733.166666666664</v>
      </c>
      <c r="H41" s="34">
        <v>43736.024305555555</v>
      </c>
      <c r="I41" s="50">
        <v>43736.024305555555</v>
      </c>
      <c r="J41" s="51">
        <v>3</v>
      </c>
      <c r="K41" s="54">
        <v>2175</v>
      </c>
      <c r="L41" s="51">
        <f t="shared" si="0"/>
        <v>0.5</v>
      </c>
      <c r="M41" s="54">
        <v>362.5</v>
      </c>
      <c r="N41" s="58"/>
      <c r="O41"/>
    </row>
    <row r="42" spans="1:15" ht="135">
      <c r="A42" s="31">
        <v>226</v>
      </c>
      <c r="B42" s="32" t="s">
        <v>174</v>
      </c>
      <c r="C42" s="32" t="s">
        <v>513</v>
      </c>
      <c r="D42" s="32" t="s">
        <v>226</v>
      </c>
      <c r="E42" s="34" t="s">
        <v>419</v>
      </c>
      <c r="F42" s="34">
        <v>43733.166666666664</v>
      </c>
      <c r="G42" s="50">
        <v>43733.166666666664</v>
      </c>
      <c r="H42" s="34">
        <v>43736.024305555555</v>
      </c>
      <c r="I42" s="50">
        <v>43736.024305555555</v>
      </c>
      <c r="J42" s="52">
        <v>3</v>
      </c>
      <c r="K42" s="54">
        <v>2175</v>
      </c>
      <c r="L42" s="51">
        <f t="shared" si="0"/>
        <v>0.5</v>
      </c>
      <c r="M42" s="55">
        <v>362.5</v>
      </c>
      <c r="N42" s="58"/>
      <c r="O42"/>
    </row>
    <row r="43" spans="1:15" ht="135">
      <c r="A43" s="31">
        <v>226</v>
      </c>
      <c r="B43" s="32" t="s">
        <v>174</v>
      </c>
      <c r="C43" s="32" t="s">
        <v>513</v>
      </c>
      <c r="D43" s="32" t="s">
        <v>235</v>
      </c>
      <c r="E43" s="34" t="s">
        <v>420</v>
      </c>
      <c r="F43" s="34">
        <v>43733.166666666664</v>
      </c>
      <c r="G43" s="50">
        <v>43733.166666666664</v>
      </c>
      <c r="H43" s="34">
        <v>43736.024305555555</v>
      </c>
      <c r="I43" s="50">
        <v>43736.024305555555</v>
      </c>
      <c r="J43" s="51">
        <v>3</v>
      </c>
      <c r="K43" s="54">
        <v>2175</v>
      </c>
      <c r="L43" s="51">
        <f t="shared" si="0"/>
        <v>0.5</v>
      </c>
      <c r="M43" s="54">
        <v>362.5</v>
      </c>
      <c r="N43" s="58"/>
      <c r="O43"/>
    </row>
    <row r="44" spans="1:15" ht="60">
      <c r="A44" s="31">
        <v>228</v>
      </c>
      <c r="B44" s="32" t="s">
        <v>174</v>
      </c>
      <c r="C44" s="32" t="s">
        <v>514</v>
      </c>
      <c r="D44" s="32" t="s">
        <v>171</v>
      </c>
      <c r="E44" s="34" t="s">
        <v>418</v>
      </c>
      <c r="F44" s="34">
        <v>43733.166666666664</v>
      </c>
      <c r="G44" s="50">
        <v>43733.166666666664</v>
      </c>
      <c r="H44" s="34">
        <v>43734.024305555555</v>
      </c>
      <c r="I44" s="50">
        <v>43734.024305555555</v>
      </c>
      <c r="J44" s="51">
        <v>1</v>
      </c>
      <c r="K44" s="54">
        <v>725</v>
      </c>
      <c r="L44" s="51">
        <f t="shared" si="0"/>
        <v>0.5</v>
      </c>
      <c r="M44" s="54">
        <v>362.5</v>
      </c>
      <c r="N44" s="58"/>
      <c r="O44"/>
    </row>
    <row r="45" spans="1:15">
      <c r="A45" s="41"/>
      <c r="B45" s="41"/>
      <c r="C45" s="41"/>
      <c r="D45" s="41"/>
      <c r="E45" s="41"/>
      <c r="F45" s="41"/>
      <c r="G45" s="41"/>
      <c r="H45" s="41"/>
      <c r="I45" s="41"/>
      <c r="J45" s="41"/>
      <c r="K45" s="41"/>
    </row>
    <row r="46" spans="1:15" ht="21">
      <c r="A46" s="41"/>
      <c r="B46" s="41"/>
      <c r="C46" s="44" t="s">
        <v>502</v>
      </c>
      <c r="D46" s="45"/>
      <c r="E46" s="41"/>
      <c r="F46" s="41"/>
      <c r="G46" s="41"/>
      <c r="H46" s="41"/>
      <c r="I46" s="41"/>
      <c r="J46" s="41"/>
      <c r="K46" s="41"/>
    </row>
    <row r="47" spans="1:15">
      <c r="A47" s="41"/>
      <c r="B47" s="41"/>
      <c r="C47" s="49" t="s">
        <v>553</v>
      </c>
      <c r="D47" s="48">
        <f>SUM(J4:J44)</f>
        <v>145</v>
      </c>
      <c r="E47" s="41"/>
      <c r="F47" s="41"/>
      <c r="G47" s="41"/>
      <c r="H47" s="41"/>
      <c r="I47" s="41"/>
      <c r="J47" s="41"/>
      <c r="K47" s="41"/>
    </row>
    <row r="48" spans="1:15" s="57" customFormat="1">
      <c r="C48" s="49" t="s">
        <v>555</v>
      </c>
      <c r="D48" s="48">
        <f>SUM(L4:L44)*2</f>
        <v>20</v>
      </c>
    </row>
    <row r="49" spans="3:4" customFormat="1" ht="15" customHeight="1">
      <c r="C49" s="46" t="s">
        <v>3</v>
      </c>
      <c r="D49" s="48">
        <v>38</v>
      </c>
    </row>
    <row r="50" spans="3:4" customFormat="1" ht="15" customHeight="1">
      <c r="C50" s="46" t="s">
        <v>4</v>
      </c>
      <c r="D50" s="48">
        <v>20</v>
      </c>
    </row>
    <row r="51" spans="3:4" customFormat="1" ht="15" customHeight="1">
      <c r="C51" s="49" t="s">
        <v>9</v>
      </c>
      <c r="D51" s="59">
        <f>SUM(K4:K44)</f>
        <v>90707</v>
      </c>
    </row>
    <row r="52" spans="3:4" customFormat="1" ht="15" customHeight="1">
      <c r="C52" s="49" t="s">
        <v>551</v>
      </c>
      <c r="D52" s="60">
        <f>SUM(M4:M44)</f>
        <v>7064</v>
      </c>
    </row>
    <row r="53" spans="3:4">
      <c r="C53" s="49" t="s">
        <v>552</v>
      </c>
      <c r="D53" s="60">
        <f>SUM(D51:D52)</f>
        <v>97771</v>
      </c>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sheetData>
  <autoFilter ref="A3:M44">
    <sortState ref="A4:M45">
      <sortCondition ref="A3"/>
    </sortState>
  </autoFilter>
  <mergeCells count="7">
    <mergeCell ref="A1:D1"/>
    <mergeCell ref="F1:I1"/>
    <mergeCell ref="J1:K2"/>
    <mergeCell ref="L1:M2"/>
    <mergeCell ref="A2:D2"/>
    <mergeCell ref="F2:G2"/>
    <mergeCell ref="H2:I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3</vt:i4>
      </vt:variant>
    </vt:vector>
  </HeadingPairs>
  <TitlesOfParts>
    <vt:vector size="12" baseType="lpstr">
      <vt:lpstr>JANEIRO</vt:lpstr>
      <vt:lpstr>FEVEREIRO</vt:lpstr>
      <vt:lpstr>MARÇO</vt:lpstr>
      <vt:lpstr>ABRIL</vt:lpstr>
      <vt:lpstr>MAIO</vt:lpstr>
      <vt:lpstr>JUNHO</vt:lpstr>
      <vt:lpstr>JULHO</vt:lpstr>
      <vt:lpstr>AGOSTO</vt:lpstr>
      <vt:lpstr>SETEMBRO</vt:lpstr>
      <vt:lpstr>MAIO!Area_de_impressao</vt:lpstr>
      <vt:lpstr>SETEMBRO!Area_de_impressao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2019-12-05T17:28:13Z</cp:lastPrinted>
  <dcterms:created xsi:type="dcterms:W3CDTF">2010-04-20T21:02:47Z</dcterms:created>
  <dcterms:modified xsi:type="dcterms:W3CDTF">2019-12-05T18:41:58Z</dcterms:modified>
</cp:coreProperties>
</file>