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563" firstSheet="3" activeTab="11"/>
  </bookViews>
  <sheets>
    <sheet name="JANEIRO" sheetId="39" r:id="rId1"/>
    <sheet name="FEVEREIRO" sheetId="40" r:id="rId2"/>
    <sheet name="MARÇO" sheetId="41" r:id="rId3"/>
    <sheet name="ABRIL" sheetId="42" r:id="rId4"/>
    <sheet name="MAIO" sheetId="44" r:id="rId5"/>
    <sheet name="JUNHO" sheetId="43" r:id="rId6"/>
    <sheet name="JULHO" sheetId="45" r:id="rId7"/>
    <sheet name="AGOSTO" sheetId="46" r:id="rId8"/>
    <sheet name="SETEMBRO" sheetId="47" r:id="rId9"/>
    <sheet name="OUTUBRO" sheetId="48" r:id="rId10"/>
    <sheet name="NOVEMBRO" sheetId="49" r:id="rId11"/>
    <sheet name="DEZEMBRO" sheetId="50" r:id="rId12"/>
  </sheets>
  <definedNames>
    <definedName name="_xlnm._FilterDatabase" localSheetId="3" hidden="1">ABRIL!$A$3:$M$26</definedName>
    <definedName name="_xlnm._FilterDatabase" localSheetId="7" hidden="1">AGOSTO!$A$3:$O$49</definedName>
    <definedName name="_xlnm._FilterDatabase" localSheetId="11" hidden="1">DEZEMBRO!$A$4:$M$26</definedName>
    <definedName name="_xlnm._FilterDatabase" localSheetId="6" hidden="1">JULHO!$A$3:$N$3</definedName>
    <definedName name="_xlnm._FilterDatabase" localSheetId="5" hidden="1">JUNHO!$A$3:$M$60</definedName>
    <definedName name="_xlnm._FilterDatabase" localSheetId="4" hidden="1">MAIO!$A$3:$M$48</definedName>
    <definedName name="_xlnm._FilterDatabase" localSheetId="2" hidden="1">MARÇO!$A$3:$M$3</definedName>
    <definedName name="_xlnm._FilterDatabase" localSheetId="10" hidden="1">NOVEMBRO!$A$4:$M$90</definedName>
    <definedName name="_xlnm._FilterDatabase" localSheetId="9" hidden="1">OUTUBRO!$A$4:$M$62</definedName>
    <definedName name="_xlnm._FilterDatabase" localSheetId="8" hidden="1">SETEMBRO!$A$3:$M$44</definedName>
    <definedName name="_xlnm.Print_Area" localSheetId="11">DEZEMBRO!$A$2:$M$25</definedName>
    <definedName name="_xlnm.Print_Area" localSheetId="4">MAIO!$A$1:$L$63</definedName>
    <definedName name="_xlnm.Print_Area" localSheetId="10">NOVEMBRO!$A$2:$M$79</definedName>
    <definedName name="_xlnm.Print_Area" localSheetId="9">OUTUBRO!$A$2:$M$79</definedName>
    <definedName name="_xlnm.Print_Area" localSheetId="8">SETEMBRO!$A$1:$M$58</definedName>
    <definedName name="_xlnm.Print_Titles" localSheetId="11">DEZEMBRO!$1:$4</definedName>
    <definedName name="_xlnm.Print_Titles" localSheetId="10">NOVEMBRO!$1:$4</definedName>
    <definedName name="_xlnm.Print_Titles" localSheetId="9">OUTUBRO!$1:$4</definedName>
    <definedName name="viagem" localSheetId="3">ABRIL!#REF!</definedName>
    <definedName name="viagem" localSheetId="4">MAIO!#REF!</definedName>
    <definedName name="viagem">MARÇO!$A$4:$A$37</definedName>
  </definedNames>
  <calcPr calcId="125725"/>
</workbook>
</file>

<file path=xl/calcChain.xml><?xml version="1.0" encoding="utf-8"?>
<calcChain xmlns="http://schemas.openxmlformats.org/spreadsheetml/2006/main">
  <c r="D34" i="50"/>
  <c r="D33"/>
  <c r="L26"/>
  <c r="L25"/>
  <c r="L24"/>
  <c r="L23"/>
  <c r="L22"/>
  <c r="L21"/>
  <c r="L20"/>
  <c r="L19"/>
  <c r="L18"/>
  <c r="L17"/>
  <c r="L16"/>
  <c r="L15"/>
  <c r="L14"/>
  <c r="L13"/>
  <c r="L12"/>
  <c r="L11"/>
  <c r="L10"/>
  <c r="L9"/>
  <c r="L8"/>
  <c r="L7"/>
  <c r="L6"/>
  <c r="L5"/>
  <c r="D100" i="49"/>
  <c r="D99"/>
  <c r="D95"/>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D30" i="50" l="1"/>
  <c r="D35"/>
  <c r="D101" i="49"/>
  <c r="D96"/>
  <c r="D66" i="48"/>
  <c r="D46" i="41"/>
  <c r="D45"/>
  <c r="D47" s="1"/>
  <c r="D42"/>
  <c r="D41"/>
  <c r="D35" i="42"/>
  <c r="D34"/>
  <c r="D36" s="1"/>
  <c r="D31"/>
  <c r="D30"/>
  <c r="D56" i="44"/>
  <c r="D55"/>
  <c r="D52"/>
  <c r="D51"/>
  <c r="D68" i="43"/>
  <c r="D67"/>
  <c r="D64"/>
  <c r="D63"/>
  <c r="D102" i="45"/>
  <c r="D101"/>
  <c r="D97"/>
  <c r="D98"/>
  <c r="D58" i="46"/>
  <c r="D57"/>
  <c r="D54"/>
  <c r="D53"/>
  <c r="D52" i="47"/>
  <c r="D47"/>
  <c r="D51"/>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
  <c r="D71" i="48"/>
  <c r="D70"/>
  <c r="L21"/>
  <c r="L56"/>
  <c r="L15"/>
  <c r="L14"/>
  <c r="L24"/>
  <c r="L30"/>
  <c r="L37"/>
  <c r="L44"/>
  <c r="L58"/>
  <c r="L16"/>
  <c r="L9"/>
  <c r="L60"/>
  <c r="L52"/>
  <c r="L45"/>
  <c r="L33"/>
  <c r="L54"/>
  <c r="L25"/>
  <c r="L49"/>
  <c r="L26"/>
  <c r="L43"/>
  <c r="L8"/>
  <c r="L46"/>
  <c r="L51"/>
  <c r="L20"/>
  <c r="L28"/>
  <c r="L18"/>
  <c r="L11"/>
  <c r="L40"/>
  <c r="L22"/>
  <c r="L38"/>
  <c r="L5"/>
  <c r="L62"/>
  <c r="L53"/>
  <c r="L36"/>
  <c r="L10"/>
  <c r="L31"/>
  <c r="L12"/>
  <c r="L35"/>
  <c r="L41"/>
  <c r="L59"/>
  <c r="L61"/>
  <c r="L57"/>
  <c r="L19"/>
  <c r="L47"/>
  <c r="L17"/>
  <c r="L23"/>
  <c r="L42"/>
  <c r="L48"/>
  <c r="L39"/>
  <c r="L6"/>
  <c r="L34"/>
  <c r="L32"/>
  <c r="L29"/>
  <c r="L55"/>
  <c r="L50"/>
  <c r="L27"/>
  <c r="L7"/>
  <c r="L13"/>
  <c r="I60" i="43"/>
  <c r="H60"/>
  <c r="D67" i="48" l="1"/>
  <c r="D72"/>
  <c r="D57" i="44"/>
  <c r="D69" i="43"/>
  <c r="D103" i="45"/>
  <c r="D59" i="46"/>
  <c r="D53" i="47"/>
  <c r="D48"/>
  <c r="E217" i="40" l="1"/>
  <c r="E27" i="39"/>
  <c r="E189" i="40" l="1"/>
  <c r="E144"/>
  <c r="E133"/>
  <c r="E53"/>
  <c r="E41"/>
  <c r="E35"/>
  <c r="E29"/>
  <c r="E23"/>
  <c r="E233"/>
  <c r="E229"/>
  <c r="E212"/>
  <c r="E178"/>
  <c r="E167"/>
  <c r="E161"/>
  <c r="E155"/>
  <c r="E102"/>
  <c r="E91"/>
  <c r="E75" l="1"/>
  <c r="E59"/>
  <c r="E47"/>
  <c r="E2" l="1"/>
  <c r="E244"/>
  <c r="D244"/>
  <c r="E210"/>
  <c r="E195"/>
  <c r="E13" i="39" l="1"/>
  <c r="E2"/>
  <c r="D27" l="1"/>
  <c r="E22" l="1"/>
</calcChain>
</file>

<file path=xl/sharedStrings.xml><?xml version="1.0" encoding="utf-8"?>
<sst xmlns="http://schemas.openxmlformats.org/spreadsheetml/2006/main" count="2568" uniqueCount="709">
  <si>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</si>
  <si>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</si>
  <si>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</si>
  <si>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</si>
  <si>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</si>
  <si>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</si>
  <si>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</si>
  <si>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</si>
  <si>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</si>
  <si>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</si>
  <si>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</si>
  <si>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</si>
  <si>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</si>
  <si>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</si>
  <si>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</si>
  <si>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</si>
  <si>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</si>
  <si>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</si>
  <si>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</si>
  <si>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</si>
  <si>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</si>
  <si>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</si>
  <si>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</si>
  <si>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</si>
  <si>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</si>
  <si>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</si>
  <si>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</si>
  <si>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</si>
  <si>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</si>
  <si>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</si>
  <si>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</si>
  <si>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</si>
  <si>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</si>
  <si>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</si>
  <si>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</si>
  <si>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</si>
  <si>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</si>
  <si>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</si>
  <si>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</si>
  <si>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</si>
  <si>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</si>
  <si>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</si>
  <si>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</si>
  <si>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</si>
  <si>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</si>
  <si>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</si>
  <si>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</si>
  <si>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</si>
  <si>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</si>
  <si>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</si>
  <si>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</si>
  <si>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</si>
  <si>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</si>
  <si>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</si>
  <si>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</si>
  <si>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</si>
  <si>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</si>
  <si>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</si>
  <si>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</si>
  <si>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</si>
  <si>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</si>
  <si>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</si>
  <si>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</si>
  <si>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</si>
  <si>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</si>
  <si>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</si>
  <si>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</si>
  <si>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</si>
  <si>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</si>
  <si>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</si>
  <si>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</si>
  <si>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</si>
  <si>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</si>
  <si>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</si>
  <si>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</si>
  <si>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</si>
  <si>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</si>
  <si>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</si>
  <si>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</si>
  <si>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</si>
  <si>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</si>
  <si>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</si>
  <si>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</si>
  <si>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</si>
  <si>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</si>
  <si>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</si>
  <si>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</si>
  <si>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</si>
  <si>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</si>
  <si>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</si>
  <si>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</si>
  <si>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</si>
  <si>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</si>
  <si>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</si>
  <si>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</si>
  <si>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</si>
  <si>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</si>
  <si>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</si>
  <si>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</si>
  <si>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</si>
  <si>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</si>
  <si>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</si>
  <si>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</si>
  <si>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</si>
  <si>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</si>
  <si>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</si>
  <si>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</si>
  <si>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</si>
  <si>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</si>
  <si>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</si>
  <si>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</si>
  <si>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</si>
  <si>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</si>
  <si>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</si>
  <si>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</si>
  <si>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</si>
  <si>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</si>
  <si>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</si>
  <si>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</si>
  <si>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</si>
  <si>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</si>
  <si>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</si>
  <si>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</si>
  <si>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</si>
  <si>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</si>
  <si>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</si>
  <si>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</si>
  <si>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</si>
  <si>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</si>
  <si>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</si>
  <si>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</si>
  <si>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</si>
  <si>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</si>
  <si>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</si>
  <si>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</si>
  <si>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</si>
  <si>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</si>
  <si>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</si>
  <si>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</si>
  <si>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</si>
  <si>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</si>
  <si>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</si>
  <si>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</si>
  <si>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</si>
  <si>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</si>
  <si>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</si>
  <si>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</si>
  <si>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</si>
  <si>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</si>
  <si>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</si>
  <si>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</si>
  <si>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</si>
  <si>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</si>
  <si>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</si>
  <si>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</si>
  <si>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</si>
  <si>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</si>
  <si>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</si>
  <si>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</si>
  <si>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</si>
  <si>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</si>
  <si>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</si>
  <si>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</si>
  <si>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</si>
  <si>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</si>
  <si>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</si>
  <si>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</si>
  <si>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</si>
  <si>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</si>
  <si>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</si>
  <si>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</si>
  <si>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</si>
  <si>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Total</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</si>
  <si>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</si>
  <si>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</si>
  <si>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</si>
  <si>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</si>
  <si>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</si>
  <si>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</si>
  <si>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</si>
  <si>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</si>
  <si>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</si>
  <si>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</si>
  <si>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</si>
  <si>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</si>
  <si>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</si>
  <si>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</si>
  <si>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</si>
  <si>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</si>
  <si>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</si>
  <si>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</si>
  <si>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</si>
  <si>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</si>
  <si>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</si>
  <si>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</si>
  <si>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</si>
  <si>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</si>
  <si>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</si>
  <si>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</si>
  <si>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</si>
  <si>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</si>
  <si>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</si>
  <si>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</si>
  <si>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</si>
  <si>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</si>
  <si>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</si>
  <si>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</si>
  <si>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</si>
  <si>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</si>
  <si>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</si>
  <si>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</si>
  <si>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</si>
  <si>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</si>
  <si>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</si>
  <si>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</si>
  <si>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</si>
  <si>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</si>
  <si>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</si>
  <si>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</si>
  <si>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</si>
  <si>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</si>
  <si>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</si>
  <si>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</si>
  <si>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</si>
  <si>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</si>
  <si>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</si>
  <si>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</si>
  <si>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</si>
  <si>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</si>
  <si>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</si>
  <si>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</si>
  <si>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</si>
  <si>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</si>
  <si>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</si>
  <si>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</si>
  <si>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</si>
  <si>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</si>
  <si>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</si>
  <si>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</si>
  <si>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</si>
  <si>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</si>
  <si>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</si>
  <si>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</si>
  <si>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</si>
  <si>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</si>
  <si>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</si>
  <si>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</si>
  <si>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</si>
  <si>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</si>
  <si>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</si>
  <si>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</si>
  <si>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</si>
  <si>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</si>
  <si>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</si>
  <si>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</si>
  <si>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</si>
  <si>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</si>
  <si>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</si>
  <si>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</si>
  <si>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Foz do Iguaçu/PR</t>
  </si>
  <si>
    <t>Capinzal/SC</t>
  </si>
  <si>
    <t>Cunha Pora/SC</t>
  </si>
  <si>
    <t>Cocal do Sul/SC</t>
  </si>
  <si>
    <t>Tigrinhos/SC</t>
  </si>
  <si>
    <t>Treze de Maio/SC</t>
  </si>
  <si>
    <t>Balneario Camboriu/SC</t>
  </si>
  <si>
    <t>Frei Rogério/SC</t>
  </si>
  <si>
    <t>Capao Alto/SC</t>
  </si>
  <si>
    <t>Caxambu do Sul/SC</t>
  </si>
  <si>
    <t>Joinville/SC</t>
  </si>
  <si>
    <t>Porto Alegre/RS</t>
  </si>
  <si>
    <t>Itajai/SC</t>
  </si>
  <si>
    <t>PORTUGAL</t>
  </si>
  <si>
    <t>Videira/SC</t>
  </si>
  <si>
    <t>Participação de servidor no curso "Mensuração de Impacto Social", que tem por objetivo proncipal que os participantes entendam os conceitos e as metodologias capazes de avaliar o impacto social das políticas públicas.</t>
  </si>
  <si>
    <t xml:space="preserve">Participação no "52º Congresso Nacional da Abipem", que acontecerá em Foz do Iguaçu, nos dias 26 a 28 de junho próximo o qual tratará de temas relevantes como a reforma da previdência, déficit atuarial, impactos da reforma trabalhista nos RPPS, benefícios e previdência complementar._x000D_
</t>
  </si>
  <si>
    <t xml:space="preserve">Participação no evento "Governança, Compliance e Integridade na Administração Pública: do Discurso à Prática", que acontecerá em Brasília, nos dias 6 e 7 de junho próximo que tratará de temas relevantes como a prevenção e combate à corrupção._x000D_
</t>
  </si>
  <si>
    <t>Participação de audiência pública promovida pela ALESC como debatedor sobre o tema "Emancipação dos Municípios Catarinenses: Análise Estatística dos Impactos Econômicos da Fragmentação Territorial"</t>
  </si>
  <si>
    <t>VALIDAÇÃO DO IEGM/TCESC-2019.</t>
  </si>
  <si>
    <t>VALIDAÇÃO DO IEGM/TCESC - 2019.</t>
  </si>
  <si>
    <t>Representar o Presidente do TCE durante ato de assinatura de Termo de Cooperação Técnica entre a Atricon CNJ e TCU referendando o empenho conjugado para a solução das obras públicas paralizadas no país</t>
  </si>
  <si>
    <t>Participar do 2º treinamento da Comissão de Garantia de Qualidade do Marco de Medição do Desempenho dos Tribunais de Contas (MMD-TC) conforme Ofício Atricon nº0261/2019.</t>
  </si>
  <si>
    <t>Participação na reunião do Comitê Técnico de Jurisprudência, Súmula e Processo no dia 26/6 e no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</si>
  <si>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no evento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</si>
  <si>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</si>
  <si>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Atender convocação para participar da 2ª Reunião Ordinária do Colégio Nacional de Presidentes de Tribunais de Contas</t>
  </si>
  <si>
    <t>Participar do "Seminário Modelos Alternativos de Gestão em Saúde: Visão e Perspectivas".</t>
  </si>
  <si>
    <t>Participação de servidores no Seminário "Segurança Jurídica na Aplicação do Direito Público", que acontecerá em Porto Alegre, nos dias 1 e 2 de julho próximo, evento que abordará assuntos de interesse do Tribunal de Contas.</t>
  </si>
  <si>
    <t xml:space="preserve">Na condição de Gestor no TCE SC do Acordo de Cooperação Técnica celebrado entre o MEC FNDE ATRICON e IRB participar do Seminário Nacional "5º Ano do PNE: O Plano Nacional de Educação e futuro da educação brasileira" promovido pela Comissão de Educação da Camâra Federal Frente Parlamentar em Defesa do PNE e Frente Parlamentar Mista da Educação._x000D_
</t>
  </si>
  <si>
    <t>Participação de servidor do Tribunal de Contas como palestrante no evento Seminário Estadual sobre Gestão Cultural, a ser realizado oito etapas no Estado promovido pela Escola do Legislativo. No evento será abordada a Lei Federal nº 13.019/2014, Marco Regulatório das Organizações da Sociedade Civil (MROSC).</t>
  </si>
  <si>
    <t>Participar de compromissos de interesse institucional</t>
  </si>
  <si>
    <t>Participar do V Seminário Íbero-Americano de Direito e Controle, e do Seminário Direito, Auditoria e Sustentabilidade Ambiental, promovidos pelo IRB em parceria com a Faculdade de Direito de Lisboa Tribunal de Contas de Portugal e Universidade Europeia</t>
  </si>
  <si>
    <t xml:space="preserve">Participação no VII Encontro Juristcs - Jurisprudências nos Tribunais de Contas", que acontecerá em Goiânia, nos dias 27 e 28 de junho próximo. O evento tem como finalidade precípua apresentar e compartilhar as inovações e as evoluções das ferramentas e dos procedimentos que buscam propiciar funcionalidade e, desse modo, facilitar o acesso à jurisprudência dos Tribunais de Contas._x000D_
</t>
  </si>
  <si>
    <t>Representar este Tribunal de Contas na Sessão Solene de posse dos novos dirigentes eleitos para o biênio 2019/2021 do Tribunal Regional Federal da 4ª Região.</t>
  </si>
  <si>
    <t xml:space="preserve">Participação no evento "XXXV Congresso Nacional das Secretarias Municipais de Saúde", que acontecerá em Brasília, nos dias 2 a 5 de julho próximo. O evento discutirá os principais temas que permeiam o Sistema Único de Saúde._x000D_
</t>
  </si>
  <si>
    <t xml:space="preserve">Participação no evento "IV Fórum Nacional de Auditoria", que acontecerá no Rio de Janeiro, nos dias 1 e 2 de julho próximo.  _x000D_
O evento busca capacitar servidores dos Tribunais de Contas na utilização das Normas Brasileiras de Auditoria do Setor Público._x000D_
</t>
  </si>
  <si>
    <t>Participação nas etapas 2, 3 e 4 do XIX Ciclo de Estudos nas cidades de São Miguel do Oeste, Chapecó e Videira.</t>
  </si>
  <si>
    <t>Prestar apoio com veículo oficial ao Conselheiro Vice-Presidente Herneus de Nadal durante a sua participação no XIX Ciclo de Estudos de Controle Público da Administração Municipal TCE SC.</t>
  </si>
  <si>
    <t>Participar do XIX CICLO DE ESTUDOS DE CONTROLE PÚBLICO DA ADMINISTRAÇÃO MUNICIPAL que será realizado pelo Tribunal de Contas de Santa Catarina etapas São Miguel do Oeste e Chapecó na condição de Conselheiro Supervisor do Instituto de Contas TCE SC.</t>
  </si>
  <si>
    <t>Participar do XIX CICLO DE ESTUDOS DE CONTROLE PÚBLICO DA ADMINISTRAÇÃO MUNICIPAL TCE SC etapas São Miguel do Oeste Chapecó e Videira respectivamente.</t>
  </si>
  <si>
    <t>Antonio Felipe Oliveira Rodrigues</t>
  </si>
  <si>
    <t>Adriana Regina Dias Cardoso</t>
  </si>
  <si>
    <t>Adriana Adriano Schmitt</t>
  </si>
  <si>
    <t>Gilberto Paiva de Almeida</t>
  </si>
  <si>
    <t>Gilson Aristides Battisti</t>
  </si>
  <si>
    <t>Najla Saida Fain</t>
  </si>
  <si>
    <t>Jose Nei Alberton Ascari</t>
  </si>
  <si>
    <t>Fabiano Domingos Bernardo</t>
  </si>
  <si>
    <t>João Carlos Pereira</t>
  </si>
  <si>
    <t>Fábio Augusto Hachmann</t>
  </si>
  <si>
    <t>Renato Costa</t>
  </si>
  <si>
    <t>Letícia de Campos Velho Martel</t>
  </si>
  <si>
    <t>Rafael Galvão de Souza</t>
  </si>
  <si>
    <t>Michelle Fernanda de Conto El Achkar</t>
  </si>
  <si>
    <t>Geraldo José Gomes</t>
  </si>
  <si>
    <t>Ana Paula Machado da Costa</t>
  </si>
  <si>
    <t>Luiz Claudio Viana</t>
  </si>
  <si>
    <t>Odinelia Eleutério Kuhnen</t>
  </si>
  <si>
    <t>Adelqui Rech</t>
  </si>
  <si>
    <t>Raphael Perico Dutra</t>
  </si>
  <si>
    <t>Antonio Carlos Boscardin Filho</t>
  </si>
  <si>
    <t>Maria Thereza Simões Cordeiro</t>
  </si>
  <si>
    <t>Alessandro Marcon de Souza</t>
  </si>
  <si>
    <t>Douglas Quadros dos Santos</t>
  </si>
  <si>
    <t>Marcos Aurelio Silva</t>
  </si>
  <si>
    <t>Herneus João De Nadal</t>
  </si>
  <si>
    <t>RESUMO MAIO</t>
  </si>
  <si>
    <t>RESUMO JUNHO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</si>
  <si>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</si>
  <si>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</si>
  <si>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</si>
  <si>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</si>
  <si>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</si>
  <si>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</si>
  <si>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</si>
  <si>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</si>
  <si>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</si>
  <si>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</si>
  <si>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</si>
  <si>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</si>
  <si>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</si>
  <si>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</si>
  <si>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</si>
  <si>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LOTAÇÃO</t>
  </si>
  <si>
    <t>Rancho Queimado/SC</t>
  </si>
  <si>
    <t>Ouro/SC</t>
  </si>
  <si>
    <t>Pouso Redondo/SC</t>
  </si>
  <si>
    <t>Schroeder/SC</t>
  </si>
  <si>
    <t>Irani/SC</t>
  </si>
  <si>
    <t>Sao Lourenço D Oeste/SC</t>
  </si>
  <si>
    <t>Lages/SC</t>
  </si>
  <si>
    <t>Criciuma/SC</t>
  </si>
  <si>
    <t>Jaguaruna/SC</t>
  </si>
  <si>
    <t>Blumenau/SC</t>
  </si>
  <si>
    <t>Nova Trento/SC</t>
  </si>
  <si>
    <t>Rio do Sul/SC</t>
  </si>
  <si>
    <t>Imbituba/SC</t>
  </si>
  <si>
    <t>Vidal Ramos/SC</t>
  </si>
  <si>
    <t>VALIDAÇÃO IEGM/TCESC - 2019.</t>
  </si>
  <si>
    <t>VALIDAÇÃO DO IEGM/TCESC - 2019.TÍLIAS</t>
  </si>
  <si>
    <t>Participação nas etapas 5 e 6 do XIX Ciclo de Estudos nas cidades de São Miguel do Oeste, Chapecó e Videira.</t>
  </si>
  <si>
    <t>Participação nas etapas 5 e 6 do XIX Ciclo de Estudos nas cidades de Jarguá do Sul e Itajaí.</t>
  </si>
  <si>
    <t>Participação nas etapas 5 e 6 do XIX Ciclo de Estudos nas cidades de Jaraguá do Sul e Itajaí.</t>
  </si>
  <si>
    <t>Participação nas etapas 7 e 8 do XIX Ciclo de Estudos nas cidades de Rio do Sul e Lages.</t>
  </si>
  <si>
    <t>Participação na etapa 9 do XIX Ciclo de Estudos na cidade de Criciúma.</t>
  </si>
  <si>
    <t>Realização do monitoramento do transporte escolar de Jaguaruna em obediência à Decisão 877/2017</t>
  </si>
  <si>
    <t xml:space="preserve">Participação no evento "Educação que faz a diferença" promovido pelo Comitê Técnico da Educação, Interdisciplinaridade e Evidências no Debate Educacional e o IRB, que acontecerá em São Paulo, no dia 10 de julho próximo. O evento visa realizar um estudo para mapear as redes de ensino municipais do País com bons resultados no ensino fundamental._x000D_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</si>
  <si>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</si>
  <si>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</si>
  <si>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Inspeção para análise de possíveis irregularidades nas obras emergenciais motivadas por escorregamento de talude no trecho municipalizado da rodovia Jorge Lacerda.</t>
  </si>
  <si>
    <t>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t>
  </si>
  <si>
    <t>Participar do XIX Ciclo de Estudos de Controle Público da Administração Municipal - Etapas de Jaragua do Sul e Itajaí</t>
  </si>
  <si>
    <t>Participar da reunião do colegiado de Contadores Controladores e Servidores da Área da Educação da AMMVI. Tema: Vinculação dos Orçamentos da Educação às metas do Plano Nacional de Educação - Elaboração de teste piloto com os munípios da Região.</t>
  </si>
  <si>
    <t>Participar no  XIX Ciclo de Estudos de Controle Público da Administração Municipal - TCE/SC. Etapas: SRio do Sul e Lages</t>
  </si>
  <si>
    <t>Participação no evento "Educação que faz a diferença", que acontecerá em Brasília, no dia 18 de julho próximo.  O evento é uma das etapas do projeto organizado pelo IRB que pretende realizar um estudo para mapear as redes de ensino municipais do País com bons resultados no ensino fundamental.</t>
  </si>
  <si>
    <t>Auditoria in loco na Prefeitura Municipal de Nova Trento referente a atos de pessoal por determinação no processo REP 13/00796500</t>
  </si>
  <si>
    <t>Participar da I Conferência do Plano Municipal de Educação de Rio do Sul</t>
  </si>
  <si>
    <t xml:space="preserve">Participar do II Simposio Nacional de Educação em Porto Alegre-RS promovido pelo TCERS e IRB_x000D_
</t>
  </si>
  <si>
    <t>Participar do II Simposio Nacional de Educação em Porto Alegre-RS promovido pelo TCERS e IRB</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</si>
  <si>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e   Rua   Manoel Florentino), Imbituba (Contrato SEAPI 2016/73).</t>
  </si>
  <si>
    <t>verificar a regularidade dos registros contábeis e das despess realizadas pela câmara nos exercícios de 2013 a 2018.</t>
  </si>
  <si>
    <t>Participar do "XIX Ciclo de Estudos de Controle Público da Administração Municipal" etapa Criciúma realizado pelo Tribunal de Conats do Estado de Santa Catarina.</t>
  </si>
  <si>
    <t>Participar do II Simpósio Nacional de Educação promovido pelo TCERS e Instituto Rui Barbosa em Porto Alegre-RS.</t>
  </si>
  <si>
    <t>Participação na etapa regional da 19ª edição do Ciclo de Estudos de Controle Público da Administração Municipal - CRICIÚMA.</t>
  </si>
  <si>
    <t>Odir Gomes da Rocha Neto</t>
  </si>
  <si>
    <t>Azor El Achkar</t>
  </si>
  <si>
    <t>Maira Luz Galdino</t>
  </si>
  <si>
    <t>Reinaldo Gomes Ferreira</t>
  </si>
  <si>
    <t>Rogerio Felisbino da Silva</t>
  </si>
  <si>
    <t>Caroline de Souza</t>
  </si>
  <si>
    <t>Anna Clara Leite Pestana</t>
  </si>
  <si>
    <t>Ricardo Cardoso da Silva</t>
  </si>
  <si>
    <t>Vanessa dos Santos</t>
  </si>
  <si>
    <t>Valéria Rocha Lacerda Gruenfeld</t>
  </si>
  <si>
    <t>Danilo Vasconcelos Santos</t>
  </si>
  <si>
    <t>Felipe Augusto Tavares de Carvalho Sales</t>
  </si>
  <si>
    <t>Marcos Scherer Bastos</t>
  </si>
  <si>
    <t>Ivo Silveira Neto</t>
  </si>
  <si>
    <t>Leonardo Valente Favaretto</t>
  </si>
  <si>
    <t>Alexandre Pereira Bastos</t>
  </si>
  <si>
    <t>Ana Claudia Gomes</t>
  </si>
  <si>
    <t>Luiz Paulo Monteiro Mafra</t>
  </si>
  <si>
    <t>Claribalte Pereira da Cunha</t>
  </si>
  <si>
    <t>Marivalda May Michels Steiner</t>
  </si>
  <si>
    <t>Rodrigo Luz Gloria</t>
  </si>
  <si>
    <t>Alexandre Fonsêca Oliveira</t>
  </si>
  <si>
    <t>Gabriela Tomaz Siega</t>
  </si>
  <si>
    <t>Jairo de Campos</t>
  </si>
  <si>
    <t>Marcelo Brognoli da Costa</t>
  </si>
  <si>
    <t>DAF/CINF/DITR</t>
  </si>
  <si>
    <t>DMU/CODR/DIVI 5</t>
  </si>
  <si>
    <t>DGCE/NIE</t>
  </si>
  <si>
    <t>DAF/CEIS/DITR</t>
  </si>
  <si>
    <t>DPE/CPRO</t>
  </si>
  <si>
    <t>GAP/ICON</t>
  </si>
  <si>
    <t>GAP/ICON/CCAP</t>
  </si>
  <si>
    <t>GAP/ACOM/DISI</t>
  </si>
  <si>
    <t>DAE/CAOP/DIVI 4</t>
  </si>
  <si>
    <t>DLC/CAJU/DIVI 5</t>
  </si>
  <si>
    <t>DAP/COAP I/DIVI 1</t>
  </si>
  <si>
    <t>DIN/CDMA</t>
  </si>
  <si>
    <t>DMU/CGEM/DIVI 3</t>
  </si>
  <si>
    <t>DGCE</t>
  </si>
  <si>
    <t>GAP/ACOM</t>
  </si>
  <si>
    <t>DAP</t>
  </si>
  <si>
    <t>DLC/CAJU</t>
  </si>
  <si>
    <t>DLC/CAJU/DIVI 6</t>
  </si>
  <si>
    <t>Auditor/GSS-ASS</t>
  </si>
  <si>
    <t>DAE/CAOP/DIVI 3</t>
  </si>
  <si>
    <t>DTI/CDMA/DISS</t>
  </si>
  <si>
    <t>DAP/CAPE I/DIV1</t>
  </si>
  <si>
    <t>DAE/COAF</t>
  </si>
  <si>
    <t>DGE/COCG I/DIV8</t>
  </si>
  <si>
    <t>DGO/CCGE</t>
  </si>
  <si>
    <t>DMU/COPR/DIVI 8</t>
  </si>
  <si>
    <t>DLC/COSE/DIV2</t>
  </si>
  <si>
    <t>GAC/Luiz Eduardo Cherem/ASGC</t>
  </si>
  <si>
    <t>GAC/José Nei Alberton Ascari</t>
  </si>
  <si>
    <t>DGO</t>
  </si>
  <si>
    <t>DGO/CCGM/DIV2</t>
  </si>
  <si>
    <t>DAP/CAPE II/DIV4</t>
  </si>
  <si>
    <t>Auditor/GSS</t>
  </si>
  <si>
    <t>GAC/Wilson R. Wan Dall/SEGC</t>
  </si>
  <si>
    <t>GAC/Wilson R. Wan Dall</t>
  </si>
  <si>
    <t>Auditora/SNI-ASS</t>
  </si>
  <si>
    <t>DGE/COCG I/DIV6</t>
  </si>
  <si>
    <t>GAP/CGAP/SEXP</t>
  </si>
  <si>
    <t>GAC/Adircelio M F Junior</t>
  </si>
  <si>
    <t>João Pessoa/PB</t>
  </si>
  <si>
    <t>Timbó/SC</t>
  </si>
  <si>
    <t>Manaus/AM</t>
  </si>
  <si>
    <t>Maceio/AL</t>
  </si>
  <si>
    <t>Recife/PE</t>
  </si>
  <si>
    <t>Garopaba/SC</t>
  </si>
  <si>
    <t>Jaragua do Sul/SC</t>
  </si>
  <si>
    <t>Fortaleza/CE</t>
  </si>
  <si>
    <t>Tijucas/SC</t>
  </si>
  <si>
    <t>Mafra/SC</t>
  </si>
  <si>
    <t>Participação do servidor na elaboração de documento intitulado Procedimentos de Auditoria de Limpeza Urbana e Destinação Final de Resíduos Sólidos a ser realizada dos dias 07 a 09 de agosto em João Pessoa PA.</t>
  </si>
  <si>
    <t>Execução de Auditoria junto à Superintendência do Porto de Itajai conforme Proposta DEC nº 01 aprovada pelo Diretor Geral de Controle Externo e pelo Conselheiro Presidente.</t>
  </si>
  <si>
    <t>Execução de Auditoria junto ao Consórcio Intermunicipal  do Médio Vale do Itajaí - CIMVI conforme Proposta DEc nº 03 aprovada pelo Diretor Geral de Controle Externo e pelo Conselheiro Presidente.</t>
  </si>
  <si>
    <t>Participação no X Encontro Nacional dos Técnicos de Educação Profissional das Escolas de Contas, que acontecerá em São Paulo, nos dias 26 a 28 de agosto próximo. O evento abordará o que a sociedade brasileira espera dos tribunais de contas do Brasil e o papel das escolas de gestão de contas.</t>
  </si>
  <si>
    <t>Solenidade de 50 Anos da Asssociação dos Municípios do Médio Vale do Itajaí/SC. _x000D_
* Conduzir o Conselheiro Wilson Rogério Wan-Dall</t>
  </si>
  <si>
    <t xml:space="preserve">Participação da Conselheira Substituta Sabrna Nunes Iocken no COLÓQUIO sobre Governança e Sustentabilidade no Auditório Prof. Dr. Orlando Ferreira de Melo na UNIVALI Campus de Itajaí/SC_x000D_
</t>
  </si>
  <si>
    <t xml:space="preserve">Participação no "I Encontro Técnico sobre Gestão Atuarial de RPPS", que acontecerá em Porto Alegre, nos dias 13 e 14 de agosto próximo.  _x000D_
O evento abordará uma série de alterações na avaliação atuarial dos regimes próprios da previdência social trazidas pela Portaria do Ministério da Fazenda nº 464/2018._x000D_
</t>
  </si>
  <si>
    <t xml:space="preserve">Participação no "III SIMPÓSIO NACIONAL DE OUVIDORIAS - OUVIDORIA CONTEMPORÂNEA: GOVERNANÇA, CIDADANIA E INOVAÇÃO", que acontecerá em Manaus, nos dias 22 e 23 de agosto próximo.  _x000D_
A participação de técnicos da Ouvidoria propiciará valorosa oportunidade de debate e compartilhamento de informações com as demais ouvidorias de contas a respeito de suas rotinas e, sobretudo, da participação nas Oficinas Técnicas simultâneas que serão ofertadas._x000D_
</t>
  </si>
  <si>
    <t>Participação no "14º Congresso de Inovação no Poder Judiciário e Controle - CONIP 2019", que será realizado em Brasília, nos dias 28 e 29 de agosto de 2019.  O evento tem como tema "a união de gestores públicos em prol da melhoria do serviço público ao cidadão digital".</t>
  </si>
  <si>
    <t>Participação no "XI Congresso Brasileiro de Regulação", que acontecerá em Maceió, nos dias 14 a 16 de agosto próximo. O evento é voltado à regulação de serviços públicos, inclusive em concessões e parceria público-privadas.</t>
  </si>
  <si>
    <t>Reunião do BID</t>
  </si>
  <si>
    <t>Participação no evento organizado pelo BID - Banco Interamericano de Desenvolvimento, que acontecerá em Vitória, nos dias 15 e 16 de agosto próximo. O evento visa a capacitação de auditores de órgãos de controle que realizam auditorias financeiras de Programas/Projetos cofinanciados por recursos oriundos daquela instituição.</t>
  </si>
  <si>
    <t>Participar de visita técnica da integrante da Comissão de Garantia da Qualidade do MMD-TC ao TCE-PE solicitado pela ATRICON.</t>
  </si>
  <si>
    <t>Participação no projeto educação que faz a diferença em parceria com o IRB - fase de campo</t>
  </si>
  <si>
    <t>participação no projeto educação que faz a diferença em parceria com o IRB - fase de campo</t>
  </si>
  <si>
    <t xml:space="preserve">Participação no 5º Encontro Técnico do Fundo Nacional e Fundos Estaduais de Assistência Social, que acontecerá em Fortaleza, nos dias 28 a 30 de agosto próximo. A indicação do referido servidor vai na linha de capacitar a Divisão que trata de políticas públicas dentro da DGE, recentemente criada e que possui desafios enormes pela frente._x000D_
</t>
  </si>
  <si>
    <t xml:space="preserve">Participação no 14º Congresso de Inovação no Poder Judiciário e Controle - Conip 2019, que acontecerá em Brasília, nos dias 28 e 29 de agosto próximo, bem como a visita ao TCU para conhecer o sistema eletrônico e-TCE, que trata das tomadas de contas especiais. O evento  trata da união de gestores públicos em prol da melhoria do serviço público ao cidadão digital. Em relação à visita ao TCU, pretende-se entender de que forma a Corte de Contas Federal desenvolve eletronicamente suas funções nos processos de Tomada de Contas Especial, o que pode levar ao desenvolvimento ou busca de sistemas semelhantes que auxiliem nosso TCE neste quesito._x000D_
</t>
  </si>
  <si>
    <t>Participar do X Encontro Nacional dos Técnicos de Educação Profissional das Escolas de Contas - X  EDUCONTAS e representar o TCE/SC na 3ª Reunião da Diretoria da ATRICON</t>
  </si>
  <si>
    <t>Participar da 3ª Reunião do Colégio Nacional de Presidentes dos Tribunais de Contas conforme convocação por meio do oficio circular CNPTC n. 16-2019</t>
  </si>
  <si>
    <t>Participar do 14º Congresso de Inovação no Poder Judiciário e Controle</t>
  </si>
  <si>
    <t>Auditoria in loco na Prefeitura e Câmara de Tijucas</t>
  </si>
  <si>
    <t>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t>
  </si>
  <si>
    <t xml:space="preserve">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tomadas._x000D_
</t>
  </si>
  <si>
    <t>Auditoria RPPS Mafra conforme informação da Divisão 10 COCG II tratando de alteração na Programação Anual de Fiscalização 2018/2019 inicialmente designada para São Francisco do Sul e alterada para Mafra conforme autorização DGCE de 30/07/19 e autorização da Presidencia desta Casa de 31/07/19.</t>
  </si>
  <si>
    <t>Davi Solonca</t>
  </si>
  <si>
    <t>Moacir Bandeira Ribeiro</t>
  </si>
  <si>
    <t>Gilmara Tenfen Warmling</t>
  </si>
  <si>
    <t>André Luiz Caneparo Machado</t>
  </si>
  <si>
    <t>Cristine Wagner Noldin</t>
  </si>
  <si>
    <t>Daison Fabricio Zilli dos Santos</t>
  </si>
  <si>
    <t>Joao Sergio Santana</t>
  </si>
  <si>
    <t>Jose Rui de Souza</t>
  </si>
  <si>
    <t>Rogerio Loch</t>
  </si>
  <si>
    <t>Osvaldo Faria de Oliveira</t>
  </si>
  <si>
    <t>Nelson Costa Junior</t>
  </si>
  <si>
    <t>Alcionei Vargas de Aguiar</t>
  </si>
  <si>
    <t>Sidney Antonio Tavares Junior</t>
  </si>
  <si>
    <t>Marcia Christina Martins da Silva de Magalhães</t>
  </si>
  <si>
    <t>Alicildo dos Passos</t>
  </si>
  <si>
    <t>Sonia Endler de Oliveira</t>
  </si>
  <si>
    <t>Moises de Oliveira Barbosa</t>
  </si>
  <si>
    <t>Maicon Santos Trierveiler</t>
  </si>
  <si>
    <t>RESUMO JULHO</t>
  </si>
  <si>
    <t>RESUMO AGOSTO</t>
  </si>
  <si>
    <t>RESUMO SETEMBRO</t>
  </si>
  <si>
    <t>Cuiabá/MT</t>
  </si>
  <si>
    <t>Porto Velho/RO</t>
  </si>
  <si>
    <t>Rondônia/RO</t>
  </si>
  <si>
    <t>Urussanga/SC</t>
  </si>
  <si>
    <t>Auditoria para verificar in loco a real situação dos controles sobre as receitas das taxas de alvarás sanitários conforme C.I. DGE/CRPU nº 001/2019 (anexa)</t>
  </si>
  <si>
    <t>Participação no evento SEMINÁRIO MUNICIPAL DE AGENTES PÚBLICOS E POLÍTICOS - SEMAPP, organizado com fundamento no "Qualifica Mandato de Excelência, que acontecerá na Acamosc (Associação das Câmaras Municipais do Oeste de Santa Catarina), em Chapecó, no dia 9 de setembro próximo (Em anexo ofício nº 07/02/2019 remetido ao Presidente do TCE/SC pela Acamosc).</t>
  </si>
  <si>
    <t>Participação no encontro Nacional de Corregedorias e Ouvidorias dos Tribunais de Contas, que acontecerá em Cuiabá, nos dias 2 a 4 de outubro próximo. A participação dos técnicos propiciará valorosa oportunidade de debate e compartilhamento de informações com as demais ouvidorias de contas.</t>
  </si>
  <si>
    <t>Participação no Encontro Nacional de Corregedorias e Ouvidorias dos Tribunais de Contas, que acontecerá em Cuiabá, nos dias 2 a 4 de outubro próximo. O encontro reunirá membros e técnicos dos Tribunais de Contas com o objetivo de compartilhar conhecimentos consolidados na busca do aprimoramento e fortalecimento das Corregedorias e Ouvidorias dos Tribunais de Contas e com resultados efetivos nas instituições.</t>
  </si>
  <si>
    <t xml:space="preserve">Participação no IX Encontro Técnico de Gestão de Pessoas dos Tribunais de Contas do Brasil, que acontecerá em Curitiba, nos dias 5 e 6 de setembro próximo. No evento serão discutidos temas que permeiam a inovação e seu impacto, além do compartilhamento das melhores práticas de gestão de pessoas nos tribunais._x000D_
</t>
  </si>
  <si>
    <t>Participar da Comissão de Estudos sobre Lei Geral de Proteção de Dados Pessoais – Lei 13.709/18</t>
  </si>
  <si>
    <t>Participação no Seminário Nacional para Gestão Pública - SECOP, que acontecerá em Brasília - DF, nos dias 25 a 27 de setembro próximo._x000D_
Segundo consta no Memo GAP/AGET 15/2019, além da participação no Seminário os sevidores também realizarão visita técnica ao TCU e à CGU objetivando conhecer o processo e contratação e controle dos serviços prestados por mão de obra terceirizada para o desenvolvimento de sistemas.</t>
  </si>
  <si>
    <t>Visita ao TCU para identificação do melhor modelo de contratação, de terceirização de mão de obra, voltada para o desenvolvimento e manutenção de sistemas dentro do TCE/SC.</t>
  </si>
  <si>
    <t>XXIV Forum Ibero Americano de Sistemas de Garantia e Financiamento para Micro Empresas em Foz do Iguaçú - PR.</t>
  </si>
  <si>
    <t>Execução do 2º monitoramento do sistema prisional em atendimento à decisão 706/2018</t>
  </si>
  <si>
    <t>Secretaria de Estado da Infraestrutura: auditoria a ser realizada nas obras de pavimentação terraplanagem drenagem sinalização e segurança da Rodovia SC 390 em Lages. Auditoria piloto para o Laboratório de Obras.</t>
  </si>
  <si>
    <t>Secretaria de Estado da Infraestrutura: auditoria a ser realizada nas obras de pavimentação terraplanagem drenagem sinalização e segurança da Rodovia SC 390 em Lages. Auditoria para o Laboratório de Obras</t>
  </si>
  <si>
    <t>Participar do XII Congresso Internacional de Direito e Economia – (Rio de Janeiro de 09 e 10/09) e atender convocação da ATRICON para integra a Comissão de Garantias do MMD-TC – (Manaus de 11 a 13/09)</t>
  </si>
  <si>
    <t>Visita técnica. Programa de jurisprudência. Epapyrus.</t>
  </si>
  <si>
    <t>Pairticipação no "XII Congresso Internacional de Direito e Economia", que acontecerá no Rio de Janeiro, nos dias 9 e 10 de setembro próximo.  _x000D_
O evento será composto por palestrantes estrangeiros e brasileiros que apresentarão o panorama mais atual sobre economia, tecnologia e outras ciências que poderão redefinir o Direito no Brasil e no mundo.</t>
  </si>
  <si>
    <t xml:space="preserve">A Presidência deste Tribunal está formalizando Termo de Cooperação Técnica entre o TCE/RO e o TCE/SC com o objetivo de viabilizar a cessão do programa de jurisprudência elaborado por aquele Tribunal, denominado ePapyrus._x000D_
Com a finalidade de obter as informações necessárias para a implementação em nosso Tribunal, solicito a liberação do servidor Leonardo Manzoni para que em companhia do servidor George Pitsica, coordenador de Jurisprudência desta casa, efetuarem visita técnica naquele Tribunal. _x000D_
Em contato entre os setores de TI e de Jurisprudência de ambos Tribunais, surgiu a oportunidade de viabilizar a visita nas datas de 11 a 13 de setembro do corrente ano._x000D_
</t>
  </si>
  <si>
    <t>Execução da proposta de Auditoria nº 06/2019 junto ao Consórcio Intermunicipal de Resíduos Sólidos Urbanos da Região Sul - CISURES (sede em Urussanga) conformeaprovação do Conselheiro Presidente e do Diretor Geral de Controle Externo.</t>
  </si>
  <si>
    <t>Participação no XXVIII Congresso Brasileiro de Biblioteconomia, Documentação e Ciência da Informação, cujo tema será "Desigualdade e Democracia: Qual o papel das bibliotecas?", a ser realizado em Vitória (ES) com objetivo de instigar ainda mais os participantes, agregando novos questionamentos que impulsionem os bibliotecários e outros profissionais que atuam nas diferentes tipologias de bibliotecas e espaços que promovam a leitura, o acesso à informação e à cultura, saírem da área de conforto e agirem de forma mais proativa nestas importantes questões.</t>
  </si>
  <si>
    <t xml:space="preserve">Participação no Encontro Nacional de Auditoria de Obras Públicas - Enaop 2019, que acontecerá em Vitória, nos dias 11 a 13 de setembro próximo. O ENAOP se trata do único evento específico para engenheiros dos tribunais de contas. É a oportunidade para troca de informações sobre as atividades relativas a obras e serviços de engenharias com colegas das demais cortes de contas._x000D_
</t>
  </si>
  <si>
    <t>Marcelo da Silva Mafra</t>
  </si>
  <si>
    <t>Paulo Soto de Miranda</t>
  </si>
  <si>
    <t>Luiz Augusto Luz Faísca</t>
  </si>
  <si>
    <t>Paulo Cesar Salum</t>
  </si>
  <si>
    <t>Simone Cunha de Farias</t>
  </si>
  <si>
    <t>Walkiria Machado Rodrigues Maciel</t>
  </si>
  <si>
    <t>Silvana Raimundo Salum</t>
  </si>
  <si>
    <t>Giane Vanessa Fiorini</t>
  </si>
  <si>
    <t>Cristiane de Souza Reginatto</t>
  </si>
  <si>
    <t>Martha Godinho Marques</t>
  </si>
  <si>
    <t>Maria de Lourdes Silveira Sordi</t>
  </si>
  <si>
    <t>Paulo Douglas Tefili Filho</t>
  </si>
  <si>
    <t>Gabriel Vicente Ferreira de Carvalho</t>
  </si>
  <si>
    <t>Silvia Maria Berte Volpato</t>
  </si>
  <si>
    <t>RESUMO OUTUBRO</t>
  </si>
  <si>
    <t>Debora Cristina Vieira</t>
  </si>
  <si>
    <t>Guilherme Back Koerich</t>
  </si>
  <si>
    <t>Marco Aurelio Souza da Silva</t>
  </si>
  <si>
    <t>Sergio Augusto Silva</t>
  </si>
  <si>
    <t>Célio Hoepers</t>
  </si>
  <si>
    <t>Marcos Graf Cesar</t>
  </si>
  <si>
    <t>Marcio Ghisi Guimaraes</t>
  </si>
  <si>
    <t>Adriana Martins de Oliveira</t>
  </si>
  <si>
    <t>Diego Jean da Silva Klauck</t>
  </si>
  <si>
    <t>Gyane Carpes Bertelli</t>
  </si>
  <si>
    <t>Aline Momm</t>
  </si>
  <si>
    <t>Hemerson Jose Garcia</t>
  </si>
  <si>
    <t>Campo Grande/MS</t>
  </si>
  <si>
    <t>Sao Miguel D Oeste/SC</t>
  </si>
  <si>
    <t>Tubarao/SC</t>
  </si>
  <si>
    <t>Major Gercino/SC</t>
  </si>
  <si>
    <t>AUSTRIA</t>
  </si>
  <si>
    <t>Capivari de Baixo/SC</t>
  </si>
  <si>
    <t>Participação na elaboração de documento intitulado Procedimentos de Auditoria de Limpeza Urbana e Destinação Final de Resíduos Sólidos, que acontecerá em Porto Alegre, nos dias 23 a 25 de outubro próximo.</t>
  </si>
  <si>
    <t>Participação na Roda de Conserva "Fundo da Infância e Adolescente e a Gestão dos Recursos" que acontecerá em São Miguel do Oeste na sede da AMEOSC, no dia 09 de outubro próximo.</t>
  </si>
  <si>
    <t>participação no encontro técnico sobre o funcionamento do SIOPE</t>
  </si>
  <si>
    <t>Participação na Reunião Técnica do Comitê Técnico da Educação do IRB, que acontecerá durante os dias 24 a 25 de outubro próximo, na sede do Tribunal de Contas do Estado do Ceará, em Fortaleza.</t>
  </si>
  <si>
    <t>Encontro Estadual da Uncme/SC em Chapecó.</t>
  </si>
  <si>
    <t>Seminário Estadual de Educação em Balneário Camboriú - SC.</t>
  </si>
  <si>
    <t>Reunião com a empresa Quantum sobre a implantação do sistema eSocial</t>
  </si>
  <si>
    <t>Encontro técnico sobre o funcionamento do sistema SIOPE.</t>
  </si>
  <si>
    <t>Execução da proposta de Auditoia nº 07/2019 conforme aprovação do Diretor Geral de Controle Externo e do Conselherio Presidente.</t>
  </si>
  <si>
    <t>Auditoria in loco na Prefeitura de Major Gercino</t>
  </si>
  <si>
    <t>Integrar delegação brasileira que participará de reunião técnica no Tribunal de Contas da Áustria/Viena e participar do X Congresso da EURORAI Áustria/Linz</t>
  </si>
  <si>
    <t>Representar o TCE-SC no II Simpósio Internacional sobre Gestão Ambiental e Controle de Contas Públicas</t>
  </si>
  <si>
    <t>Auditoria in loco na Prefeitura e Câmara de Capivari de Baixo</t>
  </si>
  <si>
    <t>Participar da Missão Institucional para Recife. Para conhecer o Projeto de parceria firmado entre entidade Estadual da Administração Pública Indireta e o Porto Digital.</t>
  </si>
  <si>
    <t>Participação no evento "II Fórum do Acordo de Cooperação Técnica n. 01/2018 - STN, IRB e ATRICON", que acontecerá em Brasília, nos dias 24 a 25 de outubro próximo.</t>
  </si>
  <si>
    <t>Participação da Reunião Presencial IRB na Comissão de estudos sobre Lei Geral de Proteção de Dados Pessoais - LGPD - face o advento da Lei 3.709/2018</t>
  </si>
  <si>
    <t>Complementação da Solicitação de Diária nº 0186/2019 - conforme memorando da Conselheira Substituta em anexo.</t>
  </si>
  <si>
    <t>Participação como palestrante no Encontro de Vereadores e Servidores do Legislativo e Executivo Municipal da Região Serrana de Santa Catarina, que acontecerá em Lages, no dia 25 de outubro próximo.</t>
  </si>
  <si>
    <t>Participar do IX Congresso Internacional de Direito e Sustentabilidade.</t>
  </si>
  <si>
    <t>visita ao TCE-PE e visita ao Porto Virtual</t>
  </si>
  <si>
    <t>Participar do evento tecnológico Futurecom na São Paulo Expo em São Paulo.</t>
  </si>
  <si>
    <t>Participar do Futurecom (Transformação Digital da América Latina) em São Paulo/SP.</t>
  </si>
  <si>
    <t>Participar da 4ª Reunião Ordinária do Conselho Nacional de Presidentes de Tribunais de Contas no Rio de Janeiro - RJ.</t>
  </si>
  <si>
    <t>Acompanhar o Presidente do TCE/SC no IX Congresso Internacional de Direito e Sustentabilidade na Univali Balneário Camboriú-SC.</t>
  </si>
  <si>
    <t>Participar do encontro da Secretaria do Tesouro Nacional - STN em Brasília - DF. Convênio TC´s IRB ATRICON STN</t>
  </si>
  <si>
    <t>Participar do Seminário Regional de Monitoramento e Avaliação dos Planos de Educação - Etapa Criciúma e participar no evento da Mesa Redonda: Monitoramento e avaliação dos Planos de Educação em Santa Catarina.</t>
  </si>
  <si>
    <t>Participar da solenidade de abertura do IX Congresso Internacional de Direito e Sustentabilidade na Univali</t>
  </si>
  <si>
    <t>Participar do I Encontro Técnico sobre Fiscalização de Concessões e PPPs Pelos Tribunais de Contas_x000D_
_x000D_</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</si>
  <si>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</si>
  <si>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</si>
  <si>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</si>
  <si>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</si>
  <si>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</si>
  <si>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</si>
  <si>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</si>
  <si>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</si>
  <si>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</si>
  <si>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</si>
  <si>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</si>
  <si>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</si>
  <si>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</si>
  <si>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</si>
  <si>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</si>
  <si>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Quanidade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</si>
  <si>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</si>
  <si>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</si>
  <si>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</si>
  <si>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</si>
  <si>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</si>
  <si>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</si>
  <si>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</si>
  <si>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</si>
  <si>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</si>
  <si>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</si>
  <si>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</si>
  <si>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</si>
  <si>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</si>
  <si>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</si>
  <si>
    <t>VIAGEM</t>
  </si>
  <si>
    <t>DESLOCAMENTO OFICIAL</t>
  </si>
  <si>
    <t>INÍCIO</t>
  </si>
  <si>
    <t>FIM</t>
  </si>
  <si>
    <t>DIÁRIAS</t>
  </si>
  <si>
    <t>ADIC. EMBARQUE / DESEMBARQUE</t>
  </si>
  <si>
    <t>DATA</t>
  </si>
  <si>
    <t>HORA</t>
  </si>
  <si>
    <t>QTDE</t>
  </si>
  <si>
    <t>VALOR R$</t>
  </si>
  <si>
    <t>Viagem ao Rio de Janeiro para participar do Curso de Análise de Dados para as Unidades de Informações Estratégicas dos Tribunais de Contas. _x000D_</t>
  </si>
  <si>
    <t xml:space="preserve">Participação como palestrantes no evento "I Encontro Técnico sobre Fiscalização de Concessões e PPPs pelos Tribunais de Contas Subnacionais", que acontecerá em Porto Alegre, nos dias 10 e 11 de outubro próximo. </t>
  </si>
  <si>
    <t>Participação no XXXIII Congresso Brasileiro de Direito Administrativo, que acontecerá em Campo Grande, nos dias 16 a 18 de outubro próximo._x000D_</t>
  </si>
  <si>
    <t xml:space="preserve">Participação no XXXIII Congresso Brasileiro de Direito Administrativo, que acontecerá em Campo Grande, nos dias 16 a 18 de outubro próximo._x000D_ </t>
  </si>
  <si>
    <t xml:space="preserve">Participação como palestrante em evento realizado pela AMREC sobre Imputação de penalidades a servidores públicos, na sede da AMREC, em Criciúma, no dia 23 de outubro próximo. </t>
  </si>
  <si>
    <t>Participação no Encontro Técnico sobre funcionamento do Sistema de Informações sobre Orçamentos Públicos em Educação (SIOPE), que acontecerá em Brasília - DF, no dia 17 de outubro próximo.</t>
  </si>
  <si>
    <t>Belém/PA</t>
  </si>
  <si>
    <t>Caçador/SC</t>
  </si>
  <si>
    <t>Rio Negrinho/SC</t>
  </si>
  <si>
    <t>Barra Velha/SC</t>
  </si>
  <si>
    <t>Orleans/SC</t>
  </si>
  <si>
    <t>Araquari/SC</t>
  </si>
  <si>
    <t xml:space="preserve">Participação de 21 servidores no evento I Congresso Internacional dos Tribunais de Contas, que acontecerá em Foz de Iguaçu - PR, nos dias 11 a 14 de novembro próximo. Consta da programação palestrantes renomados nacionalmente e que abordarão diversos temas de interesse deste Tribunal de Contas: "Os Tribunais de Contas Contemporâneos e as Políticas Públicas"._x000D_
</t>
  </si>
  <si>
    <t>Participação do I Congresso Internacional dos Tribunais de Contas</t>
  </si>
  <si>
    <t>Execução da Proposta de Auditoria nº 07/20198 conforme autorização do Diretor Geral de Cointrole Externo e do Conselherio Presidente.</t>
  </si>
  <si>
    <t>Participação no 7º Congresso Brasileiro de Conselheiros de RPPS, que será realizado pela Associação Brasileira de Instituições de Previdência Estaduais e Municipais (ABIPEM), em Belém-PA, nos dias 06 a 08 de novembro próximo. O evento busca ser uma oportunidade para os Conselheiros adquirirem conhecimento técnico gerencial, se atualizarem nos mais diversos temas da gestão dos RPPS, bem como para a troca de experiências entre os diversos Regimes Previdenciários Brasileiros.</t>
  </si>
  <si>
    <t>Participação no "Curso de combate à fraude em licitações e contratos", que acontecerá em Brasília, nos dias 06 a 08 de novembro próximo.</t>
  </si>
  <si>
    <t>Participação como palestrante no "2º Congresso de Municípios da Região do Extremo Oeste Catarinense" que acontecerá na sede da Câmara de Vereadores de São Miguel do Oeste, no dia 13 de novembro próximo, que conta com o apoio da Aveosc e da FECAM.</t>
  </si>
  <si>
    <t>Participação na reunião do Colegiado de Recursos Humanos da AMMVI, que acontecerá em Blumenau, no dia 4 de novembro próximo.</t>
  </si>
  <si>
    <t>Participação no evento "A aplicação da PEC 06/2019 nos RPPS" que acontecerá em Balneário Camboriú, no dia 12 de novembro próximo.</t>
  </si>
  <si>
    <t>Participação no encontro da Rede Infocontas evento paralelo ao I Congresso Internacional dos Tribunais de Contas, que acontecerá em Foz de Iguaçu - PR, no dia 11 de novembro próximo.</t>
  </si>
  <si>
    <t>AUDITORIA: CONTRATAÇÃO E EXECUÇÃO DE OBRAS E SERVIÇOS DE ENGENHARIA DE MELHORIAS E URBANIZAÇÃO DO PÁTIO E DE REFORÇO ESTRUTURAL DO CENTRO INFANTIL (CDI) DORVALINA FACHINI (ANTIGO CDI SETE DE SETEMBRO). JUSTIFICATIVA: EDUCAÇÃO E DETERMINAÇÃO NO PROCESSO @REP 16/00560714</t>
  </si>
  <si>
    <t>Autorização para execução de auditoria em Rio Negrinho no Instituto de Previdência dos Servidores do Município (IPRERIO)</t>
  </si>
  <si>
    <t>Realização auditoria BID - projeto Blumenau</t>
  </si>
  <si>
    <t>Realização de auditoria financeira BID Joinville</t>
  </si>
  <si>
    <t>Realização de auditoria financeira BID - Itajaí</t>
  </si>
  <si>
    <t>Participar do Seminário Regionais Monitoramento e Avaliação dos Planos de Educação em Joaçaba e Lages em SC.</t>
  </si>
  <si>
    <t>Participar da audiência Institucional dos Tribunais de Contas com o Exmo. Procurador Geral da República em Brasília - DF.</t>
  </si>
  <si>
    <t>Prestar apoio a Conselheiro do TCE/MA que estará participando do IX Congresso Internacional de Direito e Sustentabilidade na Univali</t>
  </si>
  <si>
    <t>Participar do I Congresso Internacional dos Tribunais de Contas promovido pelo IRB e Atricon com o tema: "Os Tribunais de Contas contemporâneos e as politicas públicas"</t>
  </si>
  <si>
    <t>Participar da 4ª Reunião da Direção da Atricon (09hs de 11/11); da Reunião Conjunta da Diretoria do IRB e Colégio Nacional de Presidentes (14hs de 11/11);  Assembleia Geral do IRB (11hs de 14/11) e do I Congresso Internacional dos Tribunais de Contas promovido pelo IRB e Atricon com o tema: "Os Tribunais de Contas contemporâneos e as políticas públicas"</t>
  </si>
  <si>
    <t>Participar do I Congresso Internacional dos Tribunais de Contas promovido pelo IRB e Atricon com o tema: "Os Tribunais de Contas contemporâneos e as políticas públicas"</t>
  </si>
  <si>
    <t>Participar do I Congresso Internacional dos Tribunais de Contas promovido pelo IRB e Atricon com tema: "Os Tribunais de Contas contemporâneos e as políticas públicas".</t>
  </si>
  <si>
    <t>Participar do I Congresso Internacional dos Tribunais de Contas promovido pelo IRB e Atricon com o tema: "Os Tribunais de Contas contemporâneos e as políticas públicas" e 2º Encontro das Assessorias Militares dos TC s</t>
  </si>
  <si>
    <t>Auditoria in loco na Prefeitura de Barra Velha</t>
  </si>
  <si>
    <t>Auditoria in loco na Prefeitura de Criciúma</t>
  </si>
  <si>
    <t>INSPEÇÃO NA EXECUÇÃO DA OBRA DE AMPLIAÇÃO DA CAPACIDADE HIDRÁULICA DO RIO MATHIAS NO MUNICÍPIO DE JOINVILLE, CONTRATO N° 126/2014. INSPEÇÃO DECORRENTE DA DENÚNCIA  Nº 19/00842600.</t>
  </si>
  <si>
    <t>Conduzir o Conselheiro Substituto Gerson dos Santos Sicca e o Diretor de Contas do Governo Moisés Hoegenn em Visita Institucional à Prefeitura Municipal de Brusque.</t>
  </si>
  <si>
    <t>Auditoria de Regularidade na SAMAE de Orleans.</t>
  </si>
  <si>
    <t>Participar de Reunião Interinstitucional conforme oficio-circular nº 1199/GP/2019 subscrito pelo Exmo Sr Ministro Dias Toffoli presidente do STF para tratar sobre o diagnóstico de Obras Públicas Paralisadas Judicializadas elaborado pelo Departamento de Pesquisas Judiciárias do CNJ - e discutir a formulação de Estratégia Nacional para Retomada de Obras Paralisadas</t>
  </si>
  <si>
    <t>Ministrar palestra na Associação dos Municípios da Região Serrana (Amures) e visita à Escola de Educação Básica Flordorado Cabral no Município de Lages.</t>
  </si>
  <si>
    <t>Participar do 3º Fórum Nacional de Controle - Integrando o Brasil para fazer o bem.</t>
  </si>
  <si>
    <t>VERIFICAR A REGULARIDADE E CONTROLE SOBRE AS RECEITAS DE IPTU, SOBRE A DÍVIDA ATIVA E SOBRE BENEFÍCIOS FISCAIS DO MUNICÍPIO DE ARAQUARI.</t>
  </si>
  <si>
    <t>Paulo João Bastos</t>
  </si>
  <si>
    <t>Márcio Rogério de Medeiros</t>
  </si>
  <si>
    <t>Karine de Souza Zeferino Fonseca de Andrade</t>
  </si>
  <si>
    <t>Francielly Stähelin Coelho</t>
  </si>
  <si>
    <t>Monique Portella Wildi Hosterno</t>
  </si>
  <si>
    <t>Gabriel Rocha Furlanetto</t>
  </si>
  <si>
    <t>Rafael Martini</t>
  </si>
  <si>
    <t>Joffre Wendhausen Valente</t>
  </si>
  <si>
    <t>Alex Lemos Kravchychyn</t>
  </si>
  <si>
    <t>Leandro Granemann Gaudêncio</t>
  </si>
  <si>
    <t>Marcos Antonio Martins</t>
  </si>
  <si>
    <t>Gustavo Simon Westphal</t>
  </si>
  <si>
    <t>Fábio Batista</t>
  </si>
  <si>
    <t>Edson Biazussi</t>
  </si>
  <si>
    <t>Ademar Casanova</t>
  </si>
  <si>
    <t>Marcelo Tonon Medeiros</t>
  </si>
  <si>
    <t>Paulo Vinícius Harada de Oliveira</t>
  </si>
  <si>
    <t>Paulo Gustavo Capre</t>
  </si>
  <si>
    <t>Marcelo Maciel Santos</t>
  </si>
  <si>
    <t>Governador Celso Ramos/SC</t>
  </si>
  <si>
    <t xml:space="preserve">Realização de palestra no I Fórum Regional das Administrações Tributárias do Médio Vale do Itajaí, com a temática "Os Municípios e o e-Sfinge Tributário" que acontecerá em Blumenau, no dia 09 de dezembro próximo. _x000D_
</t>
  </si>
  <si>
    <t>Participação na "Conferência Microsoft Ignite The Tour - São Paulo", que acontecerá em São Paulo, nos dias 12 e 13 de dezembro próximo.</t>
  </si>
  <si>
    <t>Visita ao TCE/SC no dia 11/12 e participação na "Conferência Microsoft Ignite The Tour - São Paulo", que acontecerá em São Paulo, nos dias 12 e 13 de dezembro próximo.</t>
  </si>
  <si>
    <t>Participação no "Fórum: O Controle no Combate à Corrupção", promovido pela CGU que acontecerá em Brasília, no dia 05 de dezembro próximo.</t>
  </si>
  <si>
    <t>Participar do "Seminário Regional: Monitoramento e Avaliação dos Planos de Educação como processo de efetivação da política educacional" e participação na "Mesa Redonda: Monitoramento e avaliação dos Planos de Educação"</t>
  </si>
  <si>
    <t>Nos dias 12 e 13 de dezembro de 2019 acontecerá no Transamérica Expo Center em São Paulo a conferência mundial da Microsoft, denominada Microsoft Ignite The Tour. Conforme informação disponível em &lt;https://www.microsoft.com/pt-br/ignite-the-tour/Sao-Paulo&gt;, nesta conferência gratuita e patrocinada pela Microsoft  acontecerão mais de 100 sessões e workshops avançados, onde serão abordados temas importantes que vem ao encontro de vários projetos previstos e em andamento no Plano de Gestão 2019-2021. Outrossim, aproveitando o nosso deslocamento a São Paulo, estaremos fazendo uma visita ao TCE /  SP, no dia anterior, ao do inicio do evento.</t>
  </si>
  <si>
    <t>Viagem para participação de evento em Brasília  - participação em reuniões dos integrantes do projeto técnico da OCDE entre os dias 10 e 12/12/2019 na sede do TCU a pedido do auditor Sicca com autorização da presidência (MEMO 093/GAGSS/2019)</t>
  </si>
  <si>
    <t>Participação em reunião dos integrantes do projeto e técnicos da OCDE no dia 10 de dezembro na sede do TCU em Brasília/DF (Memorando nº 093/GAGSS/2019)</t>
  </si>
  <si>
    <t>Inspeção no comple penitenciário do vale do Itajái.</t>
  </si>
  <si>
    <t>Participar dos atos de posse da nova mesa diretora do TCE/RS e de audiência com o Exmo Sr Presidente do TRF4 para tratar de assuntos de interesse institucional</t>
  </si>
  <si>
    <t>Visita para embasar levantamento econômico financeiro da TAP de Gov Celso Ramos e verificar a viabilidade de AOP no assunto.</t>
  </si>
  <si>
    <t>Thaisy Maria Assing</t>
  </si>
  <si>
    <t>James Luciani</t>
  </si>
  <si>
    <t>Edipo Juventino da Silva</t>
  </si>
  <si>
    <t>Daniel Antunes dos Santos</t>
  </si>
  <si>
    <t>Silvio Bhering Sallum</t>
  </si>
  <si>
    <t>Participar da Reunião dos integrantes do Projeto Integrar e Técnicos da Organização para Cooperação e Desenvolvimento Econômico - OCDE - Brasília - DF</t>
  </si>
  <si>
    <t>RESUMO NOVEMBRO</t>
  </si>
  <si>
    <t>RESUMO DEZEMBRO</t>
  </si>
</sst>
</file>

<file path=xl/styles.xml><?xml version="1.0" encoding="utf-8"?>
<styleSheet xmlns="http://schemas.openxmlformats.org/spreadsheetml/2006/main">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4">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
      <b/>
      <sz val="12"/>
      <color theme="1"/>
      <name val="Calibri"/>
      <family val="2"/>
      <scheme val="minor"/>
    </font>
    <font>
      <sz val="12"/>
      <color theme="1"/>
      <name val="Calibri"/>
      <family val="2"/>
      <scheme val="minor"/>
    </font>
    <font>
      <sz val="12"/>
      <color theme="1"/>
      <name val="Arial"/>
      <family val="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7">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44" fontId="0" fillId="3" borderId="8" xfId="0" applyNumberFormat="1" applyFill="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43" fontId="0" fillId="0" borderId="0" xfId="0" applyNumberFormat="1"/>
    <xf numFmtId="167" fontId="0" fillId="0" borderId="1" xfId="2" applyNumberFormat="1" applyFont="1" applyBorder="1" applyAlignment="1">
      <alignment vertical="center" wrapText="1"/>
    </xf>
    <xf numFmtId="0" fontId="0" fillId="0" borderId="0" xfId="0"/>
    <xf numFmtId="0" fontId="0" fillId="0" borderId="0" xfId="0"/>
    <xf numFmtId="0" fontId="5" fillId="0" borderId="0" xfId="0" applyFont="1" applyBorder="1" applyAlignment="1">
      <alignment vertical="center" wrapText="1"/>
    </xf>
    <xf numFmtId="0" fontId="4" fillId="3" borderId="11" xfId="0" applyFont="1" applyFill="1" applyBorder="1" applyAlignment="1">
      <alignment wrapText="1"/>
    </xf>
    <xf numFmtId="44" fontId="4" fillId="3" borderId="11" xfId="2" applyFont="1" applyFill="1" applyBorder="1" applyAlignment="1">
      <alignment wrapText="1"/>
    </xf>
    <xf numFmtId="0" fontId="0" fillId="0" borderId="0" xfId="0" applyAlignment="1"/>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0" fontId="0" fillId="0" borderId="0" xfId="0" applyBorder="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0" fontId="0" fillId="0" borderId="0" xfId="0" applyAlignment="1">
      <alignment wrapText="1"/>
    </xf>
    <xf numFmtId="0" fontId="0" fillId="11"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4" fontId="0" fillId="10" borderId="1" xfId="0" applyNumberFormat="1" applyFont="1" applyFill="1" applyBorder="1" applyAlignment="1">
      <alignment horizontal="center" vertical="center" wrapText="1"/>
    </xf>
    <xf numFmtId="4" fontId="0" fillId="11" borderId="1" xfId="0" applyNumberFormat="1" applyFont="1" applyFill="1" applyBorder="1" applyAlignment="1">
      <alignment horizontal="center" vertical="center" wrapText="1"/>
    </xf>
    <xf numFmtId="169" fontId="4" fillId="3" borderId="1" xfId="1" applyNumberFormat="1" applyFont="1" applyFill="1" applyBorder="1"/>
    <xf numFmtId="0" fontId="0" fillId="0" borderId="0" xfId="0"/>
    <xf numFmtId="44" fontId="0" fillId="0" borderId="0" xfId="0" applyNumberFormat="1"/>
    <xf numFmtId="44" fontId="4" fillId="3" borderId="1" xfId="2" applyFont="1" applyFill="1" applyBorder="1" applyAlignment="1"/>
    <xf numFmtId="44" fontId="4" fillId="3" borderId="1" xfId="2" applyFont="1" applyFill="1" applyBorder="1"/>
    <xf numFmtId="0" fontId="0" fillId="0" borderId="0" xfId="0"/>
    <xf numFmtId="168" fontId="0" fillId="3" borderId="1" xfId="0" applyNumberFormat="1" applyFill="1" applyBorder="1" applyAlignment="1">
      <alignment vertical="center" wrapText="1"/>
    </xf>
    <xf numFmtId="0" fontId="0" fillId="0" borderId="0" xfId="0"/>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164" fontId="4" fillId="3" borderId="1" xfId="1" applyNumberFormat="1" applyFont="1" applyFill="1" applyBorder="1" applyAlignment="1"/>
    <xf numFmtId="164" fontId="4" fillId="3" borderId="1" xfId="1" applyNumberFormat="1" applyFont="1" applyFill="1" applyBorder="1"/>
    <xf numFmtId="0" fontId="12" fillId="11" borderId="1" xfId="0"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168" fontId="12" fillId="11" borderId="1" xfId="0" applyNumberFormat="1" applyFont="1" applyFill="1" applyBorder="1" applyAlignment="1">
      <alignment horizontal="center" vertical="center" wrapText="1"/>
    </xf>
    <xf numFmtId="4" fontId="12" fillId="10"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168" fontId="12" fillId="10" borderId="1" xfId="0" applyNumberFormat="1" applyFont="1" applyFill="1" applyBorder="1" applyAlignment="1">
      <alignment horizontal="center" vertical="center" wrapText="1"/>
    </xf>
    <xf numFmtId="0" fontId="12" fillId="11" borderId="1" xfId="0" applyFont="1" applyFill="1" applyBorder="1" applyAlignment="1">
      <alignment vertical="center" wrapText="1"/>
    </xf>
    <xf numFmtId="0" fontId="12" fillId="10" borderId="1" xfId="0" applyFont="1" applyFill="1" applyBorder="1" applyAlignment="1">
      <alignment vertical="center" wrapText="1"/>
    </xf>
    <xf numFmtId="0" fontId="12" fillId="11"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44" fontId="11" fillId="12" borderId="1" xfId="2"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3" fillId="0" borderId="0" xfId="0" applyFont="1"/>
    <xf numFmtId="0" fontId="0" fillId="0" borderId="0" xfId="0"/>
    <xf numFmtId="0" fontId="13" fillId="0" borderId="0" xfId="0" applyFont="1" applyAlignment="1">
      <alignment wrapText="1"/>
    </xf>
    <xf numFmtId="14" fontId="13" fillId="0" borderId="0" xfId="0" applyNumberFormat="1" applyFont="1"/>
    <xf numFmtId="20" fontId="13" fillId="0" borderId="0" xfId="0" applyNumberFormat="1" applyFont="1"/>
    <xf numFmtId="0" fontId="12" fillId="10" borderId="0"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68" fontId="0" fillId="0" borderId="1" xfId="0" applyNumberForma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vertical="center"/>
    </xf>
    <xf numFmtId="14" fontId="13" fillId="0" borderId="1" xfId="0" applyNumberFormat="1" applyFont="1" applyBorder="1" applyAlignment="1">
      <alignment vertical="center"/>
    </xf>
    <xf numFmtId="20" fontId="13" fillId="0" borderId="1" xfId="0" applyNumberFormat="1" applyFont="1" applyBorder="1" applyAlignment="1">
      <alignment vertical="center"/>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xf numFmtId="0" fontId="0" fillId="3" borderId="1" xfId="0"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0" fillId="0" borderId="1" xfId="0" applyBorder="1" applyAlignment="1">
      <alignment wrapText="1"/>
    </xf>
    <xf numFmtId="0" fontId="0" fillId="0" borderId="0" xfId="0"/>
  </cellXfs>
  <cellStyles count="3">
    <cellStyle name="Moeda" xfId="2" builtinId="4"/>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a:extLst>
            <a:ext uri="{FF2B5EF4-FFF2-40B4-BE49-F238E27FC236}">
              <a16:creationId xmlns:a16="http://schemas.microsoft.com/office/drawing/2014/main" xmlns="" id="{00000000-0008-0000-0000-000002000000}"/>
            </a:ext>
          </a:extLst>
        </xdr:cNvPr>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830036</xdr:colOff>
      <xdr:row>73</xdr:row>
      <xdr:rowOff>176893</xdr:rowOff>
    </xdr:from>
    <xdr:to>
      <xdr:col>10</xdr:col>
      <xdr:colOff>125867</xdr:colOff>
      <xdr:row>78</xdr:row>
      <xdr:rowOff>105454</xdr:rowOff>
    </xdr:to>
    <xdr:sp macro="" textlink="">
      <xdr:nvSpPr>
        <xdr:cNvPr id="3" name="CaixaDeTexto 2">
          <a:extLst>
            <a:ext uri="{FF2B5EF4-FFF2-40B4-BE49-F238E27FC236}">
              <a16:creationId xmlns:a16="http://schemas.microsoft.com/office/drawing/2014/main" xmlns="" id="{00000000-0008-0000-0900-000003000000}"/>
            </a:ext>
          </a:extLst>
        </xdr:cNvPr>
        <xdr:cNvSpPr txBox="1"/>
      </xdr:nvSpPr>
      <xdr:spPr>
        <a:xfrm>
          <a:off x="830036" y="47420893"/>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138680</xdr:colOff>
      <xdr:row>103</xdr:row>
      <xdr:rowOff>188800</xdr:rowOff>
    </xdr:from>
    <xdr:to>
      <xdr:col>9</xdr:col>
      <xdr:colOff>494961</xdr:colOff>
      <xdr:row>109</xdr:row>
      <xdr:rowOff>95250</xdr:rowOff>
    </xdr:to>
    <xdr:sp macro="" textlink="">
      <xdr:nvSpPr>
        <xdr:cNvPr id="2" name="CaixaDeTexto 1">
          <a:extLst>
            <a:ext uri="{FF2B5EF4-FFF2-40B4-BE49-F238E27FC236}">
              <a16:creationId xmlns:a16="http://schemas.microsoft.com/office/drawing/2014/main" xmlns="" id="{00000000-0008-0000-0900-000003000000}"/>
            </a:ext>
          </a:extLst>
        </xdr:cNvPr>
        <xdr:cNvSpPr txBox="1"/>
      </xdr:nvSpPr>
      <xdr:spPr>
        <a:xfrm>
          <a:off x="138680" y="88723675"/>
          <a:ext cx="13929406" cy="104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138680</xdr:colOff>
      <xdr:row>37</xdr:row>
      <xdr:rowOff>188800</xdr:rowOff>
    </xdr:from>
    <xdr:to>
      <xdr:col>9</xdr:col>
      <xdr:colOff>494961</xdr:colOff>
      <xdr:row>43</xdr:row>
      <xdr:rowOff>95250</xdr:rowOff>
    </xdr:to>
    <xdr:sp macro="" textlink="">
      <xdr:nvSpPr>
        <xdr:cNvPr id="2" name="CaixaDeTexto 1">
          <a:extLst>
            <a:ext uri="{FF2B5EF4-FFF2-40B4-BE49-F238E27FC236}">
              <a16:creationId xmlns:a16="http://schemas.microsoft.com/office/drawing/2014/main" xmlns="" id="{00000000-0008-0000-0900-000003000000}"/>
            </a:ext>
          </a:extLst>
        </xdr:cNvPr>
        <xdr:cNvSpPr txBox="1"/>
      </xdr:nvSpPr>
      <xdr:spPr>
        <a:xfrm>
          <a:off x="138680" y="88799875"/>
          <a:ext cx="13938931" cy="104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a:extLst>
            <a:ext uri="{FF2B5EF4-FFF2-40B4-BE49-F238E27FC236}">
              <a16:creationId xmlns:a16="http://schemas.microsoft.com/office/drawing/2014/main" xmlns="" id="{00000000-0008-0000-0100-000002000000}"/>
            </a:ext>
          </a:extLst>
        </xdr:cNvPr>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a:extLst>
            <a:ext uri="{FF2B5EF4-FFF2-40B4-BE49-F238E27FC236}">
              <a16:creationId xmlns:a16="http://schemas.microsoft.com/office/drawing/2014/main" xmlns="" id="{00000000-0008-0000-0200-000002000000}"/>
            </a:ext>
          </a:extLst>
        </xdr:cNvPr>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a:extLst>
            <a:ext uri="{FF2B5EF4-FFF2-40B4-BE49-F238E27FC236}">
              <a16:creationId xmlns:a16="http://schemas.microsoft.com/office/drawing/2014/main" xmlns="" id="{00000000-0008-0000-0300-000002000000}"/>
            </a:ext>
          </a:extLst>
        </xdr:cNvPr>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a:extLst>
            <a:ext uri="{FF2B5EF4-FFF2-40B4-BE49-F238E27FC236}">
              <a16:creationId xmlns:a16="http://schemas.microsoft.com/office/drawing/2014/main" xmlns="" id="{00000000-0008-0000-0400-000002000000}"/>
            </a:ext>
          </a:extLst>
        </xdr:cNvPr>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220737</xdr:colOff>
      <xdr:row>69</xdr:row>
      <xdr:rowOff>164799</xdr:rowOff>
    </xdr:from>
    <xdr:to>
      <xdr:col>11</xdr:col>
      <xdr:colOff>571500</xdr:colOff>
      <xdr:row>75</xdr:row>
      <xdr:rowOff>81643</xdr:rowOff>
    </xdr:to>
    <xdr:sp macro="" textlink="">
      <xdr:nvSpPr>
        <xdr:cNvPr id="2" name="CaixaDeTexto 1">
          <a:extLst>
            <a:ext uri="{FF2B5EF4-FFF2-40B4-BE49-F238E27FC236}">
              <a16:creationId xmlns:a16="http://schemas.microsoft.com/office/drawing/2014/main" xmlns="" id="{00000000-0008-0000-0500-000002000000}"/>
            </a:ext>
          </a:extLst>
        </xdr:cNvPr>
        <xdr:cNvSpPr txBox="1"/>
      </xdr:nvSpPr>
      <xdr:spPr>
        <a:xfrm>
          <a:off x="220737" y="33094085"/>
          <a:ext cx="16488834" cy="1059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61232</xdr:colOff>
      <xdr:row>103</xdr:row>
      <xdr:rowOff>182336</xdr:rowOff>
    </xdr:from>
    <xdr:to>
      <xdr:col>12</xdr:col>
      <xdr:colOff>938893</xdr:colOff>
      <xdr:row>108</xdr:row>
      <xdr:rowOff>110897</xdr:rowOff>
    </xdr:to>
    <xdr:sp macro="" textlink="">
      <xdr:nvSpPr>
        <xdr:cNvPr id="2" name="CaixaDeTexto 1">
          <a:extLst>
            <a:ext uri="{FF2B5EF4-FFF2-40B4-BE49-F238E27FC236}">
              <a16:creationId xmlns:a16="http://schemas.microsoft.com/office/drawing/2014/main" xmlns="" id="{00000000-0008-0000-0600-000002000000}"/>
            </a:ext>
          </a:extLst>
        </xdr:cNvPr>
        <xdr:cNvSpPr txBox="1"/>
      </xdr:nvSpPr>
      <xdr:spPr>
        <a:xfrm>
          <a:off x="61232" y="56951336"/>
          <a:ext cx="1394051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74840</xdr:colOff>
      <xdr:row>59</xdr:row>
      <xdr:rowOff>93890</xdr:rowOff>
    </xdr:from>
    <xdr:to>
      <xdr:col>12</xdr:col>
      <xdr:colOff>142875</xdr:colOff>
      <xdr:row>64</xdr:row>
      <xdr:rowOff>22451</xdr:rowOff>
    </xdr:to>
    <xdr:sp macro="" textlink="">
      <xdr:nvSpPr>
        <xdr:cNvPr id="2" name="CaixaDeTexto 1">
          <a:extLst>
            <a:ext uri="{FF2B5EF4-FFF2-40B4-BE49-F238E27FC236}">
              <a16:creationId xmlns:a16="http://schemas.microsoft.com/office/drawing/2014/main" xmlns="" id="{00000000-0008-0000-0700-000002000000}"/>
            </a:ext>
          </a:extLst>
        </xdr:cNvPr>
        <xdr:cNvSpPr txBox="1"/>
      </xdr:nvSpPr>
      <xdr:spPr>
        <a:xfrm>
          <a:off x="74840" y="45956765"/>
          <a:ext cx="1343478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53</xdr:row>
      <xdr:rowOff>59531</xdr:rowOff>
    </xdr:from>
    <xdr:to>
      <xdr:col>12</xdr:col>
      <xdr:colOff>285750</xdr:colOff>
      <xdr:row>57</xdr:row>
      <xdr:rowOff>178592</xdr:rowOff>
    </xdr:to>
    <xdr:sp macro="" textlink="">
      <xdr:nvSpPr>
        <xdr:cNvPr id="2" name="CaixaDeTexto 1">
          <a:extLst>
            <a:ext uri="{FF2B5EF4-FFF2-40B4-BE49-F238E27FC236}">
              <a16:creationId xmlns:a16="http://schemas.microsoft.com/office/drawing/2014/main" xmlns="" id="{00000000-0008-0000-0800-000002000000}"/>
            </a:ext>
          </a:extLst>
        </xdr:cNvPr>
        <xdr:cNvSpPr txBox="1"/>
      </xdr:nvSpPr>
      <xdr:spPr>
        <a:xfrm>
          <a:off x="0" y="51700906"/>
          <a:ext cx="1385887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0"/>
  <sheetViews>
    <sheetView zoomScale="110" zoomScaleNormal="110" workbookViewId="0">
      <selection activeCell="H11" sqref="H11"/>
    </sheetView>
  </sheetViews>
  <sheetFormatPr defaultRowHeight="1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c r="A1" s="116" t="s">
        <v>10</v>
      </c>
      <c r="B1" s="116"/>
      <c r="C1" s="116"/>
      <c r="D1" s="116"/>
      <c r="E1" s="116"/>
    </row>
    <row r="2" spans="1:5">
      <c r="A2" s="10" t="s">
        <v>30</v>
      </c>
      <c r="B2" s="11" t="s">
        <v>20</v>
      </c>
      <c r="C2" s="12" t="s">
        <v>12</v>
      </c>
      <c r="D2" s="13" t="s">
        <v>0</v>
      </c>
      <c r="E2" s="14">
        <f>D9+D4</f>
        <v>1640</v>
      </c>
    </row>
    <row r="3" spans="1:5">
      <c r="A3" s="117" t="s">
        <v>22</v>
      </c>
      <c r="B3" s="118"/>
      <c r="C3" s="119" t="s">
        <v>23</v>
      </c>
      <c r="D3" s="120"/>
      <c r="E3" s="120"/>
    </row>
    <row r="4" spans="1:5">
      <c r="A4" s="17" t="s">
        <v>13</v>
      </c>
      <c r="B4" s="18">
        <v>1</v>
      </c>
      <c r="C4" s="19" t="s">
        <v>14</v>
      </c>
      <c r="D4" s="20">
        <v>948</v>
      </c>
      <c r="E4" s="21" t="s">
        <v>15</v>
      </c>
    </row>
    <row r="5" spans="1:5">
      <c r="A5" s="17" t="s">
        <v>16</v>
      </c>
      <c r="B5" s="21" t="s">
        <v>31</v>
      </c>
      <c r="C5" s="21"/>
      <c r="D5" s="21"/>
      <c r="E5" s="21"/>
    </row>
    <row r="6" spans="1:5">
      <c r="A6" s="17" t="s">
        <v>17</v>
      </c>
      <c r="B6" s="21" t="s">
        <v>28</v>
      </c>
      <c r="C6" s="21"/>
      <c r="D6" s="21"/>
      <c r="E6" s="21"/>
    </row>
    <row r="7" spans="1:5">
      <c r="A7" s="17" t="s">
        <v>18</v>
      </c>
      <c r="B7" s="121" t="s">
        <v>32</v>
      </c>
      <c r="C7" s="121"/>
      <c r="D7" s="121"/>
      <c r="E7" s="121"/>
    </row>
    <row r="8" spans="1:5">
      <c r="A8" s="117" t="s">
        <v>29</v>
      </c>
      <c r="B8" s="118"/>
      <c r="C8" s="119" t="s">
        <v>25</v>
      </c>
      <c r="D8" s="120"/>
      <c r="E8" s="120"/>
    </row>
    <row r="9" spans="1:5">
      <c r="A9" s="17" t="s">
        <v>13</v>
      </c>
      <c r="B9" s="18">
        <v>1</v>
      </c>
      <c r="C9" s="19" t="s">
        <v>14</v>
      </c>
      <c r="D9" s="20">
        <v>692</v>
      </c>
      <c r="E9" s="21" t="s">
        <v>15</v>
      </c>
    </row>
    <row r="10" spans="1:5">
      <c r="A10" s="17" t="s">
        <v>16</v>
      </c>
      <c r="B10" s="21" t="s">
        <v>31</v>
      </c>
      <c r="C10" s="21"/>
      <c r="D10" s="21"/>
      <c r="E10" s="21"/>
    </row>
    <row r="11" spans="1:5">
      <c r="A11" s="17" t="s">
        <v>17</v>
      </c>
      <c r="B11" s="21" t="s">
        <v>28</v>
      </c>
      <c r="C11" s="21"/>
      <c r="D11" s="21"/>
      <c r="E11" s="21"/>
    </row>
    <row r="12" spans="1:5" ht="29.25" customHeight="1">
      <c r="A12" s="17" t="s">
        <v>18</v>
      </c>
      <c r="B12" s="121" t="s">
        <v>33</v>
      </c>
      <c r="C12" s="121"/>
      <c r="D12" s="121"/>
      <c r="E12" s="121"/>
    </row>
    <row r="13" spans="1:5">
      <c r="A13" s="10" t="s">
        <v>34</v>
      </c>
      <c r="B13" s="11" t="s">
        <v>27</v>
      </c>
      <c r="C13" s="12" t="s">
        <v>21</v>
      </c>
      <c r="D13" s="13" t="s">
        <v>0</v>
      </c>
      <c r="E13" s="14">
        <f>D15</f>
        <v>3318</v>
      </c>
    </row>
    <row r="14" spans="1:5">
      <c r="A14" s="117" t="s">
        <v>24</v>
      </c>
      <c r="B14" s="118"/>
      <c r="C14" s="119" t="s">
        <v>35</v>
      </c>
      <c r="D14" s="120"/>
      <c r="E14" s="120"/>
    </row>
    <row r="15" spans="1:5">
      <c r="A15" s="17" t="s">
        <v>13</v>
      </c>
      <c r="B15" s="18">
        <v>3.5</v>
      </c>
      <c r="C15" s="19" t="s">
        <v>14</v>
      </c>
      <c r="D15" s="20">
        <v>3318</v>
      </c>
      <c r="E15" s="21" t="s">
        <v>15</v>
      </c>
    </row>
    <row r="16" spans="1:5">
      <c r="A16" s="17" t="s">
        <v>16</v>
      </c>
      <c r="B16" s="21" t="s">
        <v>36</v>
      </c>
      <c r="C16" s="21"/>
      <c r="D16" s="21"/>
      <c r="E16" s="21"/>
    </row>
    <row r="17" spans="1:5">
      <c r="A17" s="17" t="s">
        <v>17</v>
      </c>
      <c r="B17" s="21" t="s">
        <v>19</v>
      </c>
      <c r="C17" s="21"/>
      <c r="D17" s="21"/>
      <c r="E17" s="21"/>
    </row>
    <row r="18" spans="1:5">
      <c r="A18" s="17" t="s">
        <v>18</v>
      </c>
      <c r="B18" s="121" t="s">
        <v>37</v>
      </c>
      <c r="C18" s="121"/>
      <c r="D18" s="121"/>
      <c r="E18" s="121"/>
    </row>
    <row r="19" spans="1:5" ht="15" customHeight="1">
      <c r="A19" s="123" t="s">
        <v>1</v>
      </c>
      <c r="B19" s="124"/>
      <c r="C19" s="122" t="s">
        <v>2</v>
      </c>
      <c r="D19" s="122"/>
      <c r="E19" s="5">
        <v>5.5</v>
      </c>
    </row>
    <row r="20" spans="1:5" ht="15" customHeight="1">
      <c r="A20" s="125"/>
      <c r="B20" s="126"/>
      <c r="C20" s="122" t="s">
        <v>3</v>
      </c>
      <c r="D20" s="122"/>
      <c r="E20" s="6">
        <v>3</v>
      </c>
    </row>
    <row r="21" spans="1:5" s="2" customFormat="1" ht="15" customHeight="1">
      <c r="A21" s="125"/>
      <c r="B21" s="126"/>
      <c r="C21" s="122" t="s">
        <v>4</v>
      </c>
      <c r="D21" s="122"/>
      <c r="E21" s="6">
        <v>2</v>
      </c>
    </row>
    <row r="22" spans="1:5" s="2" customFormat="1" ht="15" customHeight="1">
      <c r="A22" s="127"/>
      <c r="B22" s="128"/>
      <c r="C22" s="129" t="s">
        <v>9</v>
      </c>
      <c r="D22" s="122"/>
      <c r="E22" s="7">
        <f>SUM(E24:E26)</f>
        <v>4958</v>
      </c>
    </row>
    <row r="23" spans="1:5" s="2" customFormat="1">
      <c r="A23" s="112" t="s">
        <v>5</v>
      </c>
      <c r="B23" s="113"/>
      <c r="C23" s="24" t="s">
        <v>6</v>
      </c>
      <c r="D23" s="24" t="s">
        <v>7</v>
      </c>
      <c r="E23" s="8" t="s">
        <v>8</v>
      </c>
    </row>
    <row r="24" spans="1:5" s="2" customFormat="1">
      <c r="A24" s="114" t="s">
        <v>22</v>
      </c>
      <c r="B24" s="115"/>
      <c r="C24" s="3" t="s">
        <v>26</v>
      </c>
      <c r="D24" s="4">
        <v>1</v>
      </c>
      <c r="E24" s="9">
        <v>948</v>
      </c>
    </row>
    <row r="25" spans="1:5" s="2" customFormat="1">
      <c r="A25" s="114" t="s">
        <v>29</v>
      </c>
      <c r="B25" s="115"/>
      <c r="C25" s="3" t="s">
        <v>25</v>
      </c>
      <c r="D25" s="4">
        <v>1</v>
      </c>
      <c r="E25" s="9">
        <v>692</v>
      </c>
    </row>
    <row r="26" spans="1:5" s="2" customFormat="1">
      <c r="A26" s="114" t="s">
        <v>24</v>
      </c>
      <c r="B26" s="115"/>
      <c r="C26" s="3" t="s">
        <v>35</v>
      </c>
      <c r="D26" s="4">
        <v>3.5</v>
      </c>
      <c r="E26" s="9">
        <v>3318</v>
      </c>
    </row>
    <row r="27" spans="1:5" s="2" customFormat="1">
      <c r="A27" s="109" t="s">
        <v>11</v>
      </c>
      <c r="B27" s="110"/>
      <c r="C27" s="110"/>
      <c r="D27" s="15">
        <f>SUM(D24:D26)</f>
        <v>5.5</v>
      </c>
      <c r="E27" s="23">
        <f>SUM(E24:E26)</f>
        <v>4958</v>
      </c>
    </row>
    <row r="28" spans="1:5" s="2" customFormat="1" ht="15" customHeight="1">
      <c r="A28" s="111" t="s">
        <v>161</v>
      </c>
      <c r="B28" s="111"/>
      <c r="C28" s="111"/>
      <c r="D28" s="111"/>
      <c r="E28" s="111"/>
    </row>
    <row r="29" spans="1:5">
      <c r="D29" s="16"/>
      <c r="E29" s="22"/>
    </row>
    <row r="30" spans="1:5">
      <c r="E30" s="22"/>
    </row>
  </sheetData>
  <mergeCells count="21">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 ref="A27:C27"/>
    <mergeCell ref="A28:E28"/>
    <mergeCell ref="A23:B23"/>
    <mergeCell ref="A24:B24"/>
    <mergeCell ref="A25:B25"/>
    <mergeCell ref="A26:B26"/>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10.xml><?xml version="1.0" encoding="utf-8"?>
<worksheet xmlns="http://schemas.openxmlformats.org/spreadsheetml/2006/main" xmlns:r="http://schemas.openxmlformats.org/officeDocument/2006/relationships">
  <dimension ref="A1:M73"/>
  <sheetViews>
    <sheetView topLeftCell="A61" zoomScale="70" zoomScaleNormal="70" zoomScaleSheetLayoutView="40" zoomScalePageLayoutView="25" workbookViewId="0">
      <selection activeCell="C65" sqref="C65:D72"/>
    </sheetView>
  </sheetViews>
  <sheetFormatPr defaultRowHeight="15"/>
  <cols>
    <col min="1" max="1" width="9.85546875" style="41" customWidth="1"/>
    <col min="2" max="2" width="26.42578125" style="41" customWidth="1"/>
    <col min="3" max="3" width="49" style="41" customWidth="1"/>
    <col min="4" max="4" width="26" style="41" customWidth="1"/>
    <col min="5" max="5" width="11.5703125" style="41" hidden="1" customWidth="1"/>
    <col min="6" max="6" width="20.5703125" style="41" bestFit="1" customWidth="1"/>
    <col min="7" max="7" width="17.28515625" style="41" bestFit="1" customWidth="1"/>
    <col min="8" max="8" width="20.5703125" style="41" bestFit="1" customWidth="1"/>
    <col min="9" max="9" width="17.28515625" style="41" bestFit="1" customWidth="1"/>
    <col min="10" max="10" width="13.42578125" style="41" bestFit="1" customWidth="1"/>
    <col min="11" max="11" width="18.42578125" style="41" bestFit="1" customWidth="1"/>
    <col min="12" max="12" width="14.28515625" style="41" bestFit="1" customWidth="1"/>
    <col min="13" max="13" width="19.28515625" style="41" bestFit="1" customWidth="1"/>
    <col min="14" max="16384" width="9.140625" style="41"/>
  </cols>
  <sheetData>
    <row r="1" spans="1:13" s="67" customFormat="1" ht="18.75" customHeight="1" thickBot="1">
      <c r="A1" s="140" t="s">
        <v>10</v>
      </c>
      <c r="B1" s="141"/>
      <c r="C1" s="141"/>
      <c r="D1" s="141"/>
      <c r="E1" s="141"/>
      <c r="F1" s="141"/>
      <c r="G1" s="141"/>
      <c r="H1" s="141"/>
      <c r="I1" s="141"/>
      <c r="J1" s="141"/>
      <c r="K1" s="141"/>
      <c r="L1" s="141"/>
      <c r="M1" s="142"/>
    </row>
    <row r="2" spans="1:13" ht="22.5" customHeight="1">
      <c r="A2" s="143" t="s">
        <v>617</v>
      </c>
      <c r="B2" s="143"/>
      <c r="C2" s="143"/>
      <c r="D2" s="143"/>
      <c r="E2" s="91"/>
      <c r="F2" s="143" t="s">
        <v>618</v>
      </c>
      <c r="G2" s="143"/>
      <c r="H2" s="143"/>
      <c r="I2" s="143"/>
      <c r="J2" s="143" t="s">
        <v>621</v>
      </c>
      <c r="K2" s="143"/>
      <c r="L2" s="143" t="s">
        <v>622</v>
      </c>
      <c r="M2" s="143"/>
    </row>
    <row r="3" spans="1:13" ht="27" customHeight="1">
      <c r="A3" s="144"/>
      <c r="B3" s="144"/>
      <c r="C3" s="144"/>
      <c r="D3" s="144"/>
      <c r="E3" s="88"/>
      <c r="F3" s="144" t="s">
        <v>619</v>
      </c>
      <c r="G3" s="144"/>
      <c r="H3" s="144" t="s">
        <v>620</v>
      </c>
      <c r="I3" s="144"/>
      <c r="J3" s="144"/>
      <c r="K3" s="144"/>
      <c r="L3" s="144"/>
      <c r="M3" s="144"/>
    </row>
    <row r="4" spans="1:13" s="45" customFormat="1" ht="15.75">
      <c r="A4" s="89" t="s">
        <v>596</v>
      </c>
      <c r="B4" s="89" t="s">
        <v>212</v>
      </c>
      <c r="C4" s="89" t="s">
        <v>213</v>
      </c>
      <c r="D4" s="89" t="s">
        <v>214</v>
      </c>
      <c r="E4" s="89" t="s">
        <v>343</v>
      </c>
      <c r="F4" s="89" t="s">
        <v>623</v>
      </c>
      <c r="G4" s="89" t="s">
        <v>624</v>
      </c>
      <c r="H4" s="89" t="s">
        <v>623</v>
      </c>
      <c r="I4" s="89" t="s">
        <v>624</v>
      </c>
      <c r="J4" s="89" t="s">
        <v>625</v>
      </c>
      <c r="K4" s="89" t="s">
        <v>626</v>
      </c>
      <c r="L4" s="90" t="s">
        <v>625</v>
      </c>
      <c r="M4" s="90" t="s">
        <v>626</v>
      </c>
    </row>
    <row r="5" spans="1:13" s="55" customFormat="1" ht="63">
      <c r="A5" s="74">
        <v>244</v>
      </c>
      <c r="B5" s="86" t="s">
        <v>557</v>
      </c>
      <c r="C5" s="84" t="s">
        <v>569</v>
      </c>
      <c r="D5" s="74" t="s">
        <v>176</v>
      </c>
      <c r="E5" s="75"/>
      <c r="F5" s="76">
        <v>43750.802083333336</v>
      </c>
      <c r="G5" s="77">
        <v>43750.802083333336</v>
      </c>
      <c r="H5" s="76">
        <v>43758.40625</v>
      </c>
      <c r="I5" s="77">
        <v>43758.40625</v>
      </c>
      <c r="J5" s="74">
        <v>8</v>
      </c>
      <c r="K5" s="78">
        <v>16218.08</v>
      </c>
      <c r="L5" s="79">
        <f t="shared" ref="L5:L36" si="0">IF(M5&lt;&gt;0, 0.5, 0)</f>
        <v>0.5</v>
      </c>
      <c r="M5" s="80">
        <v>1013.63</v>
      </c>
    </row>
    <row r="6" spans="1:13" s="55" customFormat="1" ht="47.25">
      <c r="A6" s="79">
        <v>262</v>
      </c>
      <c r="B6" s="87" t="s">
        <v>182</v>
      </c>
      <c r="C6" s="85" t="s">
        <v>581</v>
      </c>
      <c r="D6" s="79" t="s">
        <v>176</v>
      </c>
      <c r="E6" s="81"/>
      <c r="F6" s="82">
        <v>43766.708333333336</v>
      </c>
      <c r="G6" s="83">
        <v>43766.708333333336</v>
      </c>
      <c r="H6" s="82">
        <v>43767.961805555555</v>
      </c>
      <c r="I6" s="83">
        <v>43767.961805555555</v>
      </c>
      <c r="J6" s="79">
        <v>1.5</v>
      </c>
      <c r="K6" s="78">
        <v>1489.5</v>
      </c>
      <c r="L6" s="79">
        <f t="shared" si="0"/>
        <v>0.5</v>
      </c>
      <c r="M6" s="78">
        <v>496.5</v>
      </c>
    </row>
    <row r="7" spans="1:13" s="55" customFormat="1" ht="47.25">
      <c r="A7" s="79">
        <v>266</v>
      </c>
      <c r="B7" s="87" t="s">
        <v>265</v>
      </c>
      <c r="C7" s="85" t="s">
        <v>585</v>
      </c>
      <c r="D7" s="79" t="s">
        <v>176</v>
      </c>
      <c r="E7" s="81"/>
      <c r="F7" s="82">
        <v>43761.708333333336</v>
      </c>
      <c r="G7" s="83">
        <v>43761.708333333336</v>
      </c>
      <c r="H7" s="82">
        <v>43761.993055555555</v>
      </c>
      <c r="I7" s="83">
        <v>43761.993055555555</v>
      </c>
      <c r="J7" s="79">
        <v>0.5</v>
      </c>
      <c r="K7" s="78">
        <v>299</v>
      </c>
      <c r="L7" s="79">
        <f t="shared" si="0"/>
        <v>0</v>
      </c>
      <c r="M7" s="78">
        <v>0</v>
      </c>
    </row>
    <row r="8" spans="1:13" s="55" customFormat="1" ht="31.5">
      <c r="A8" s="74">
        <v>232</v>
      </c>
      <c r="B8" s="86" t="s">
        <v>162</v>
      </c>
      <c r="C8" s="84" t="s">
        <v>565</v>
      </c>
      <c r="D8" s="74" t="s">
        <v>548</v>
      </c>
      <c r="E8" s="75"/>
      <c r="F8" s="76">
        <v>43741.361111111109</v>
      </c>
      <c r="G8" s="77">
        <v>43741.361111111109</v>
      </c>
      <c r="H8" s="76">
        <v>43741.958333333336</v>
      </c>
      <c r="I8" s="77">
        <v>43741.958333333336</v>
      </c>
      <c r="J8" s="74">
        <v>1</v>
      </c>
      <c r="K8" s="78">
        <v>725</v>
      </c>
      <c r="L8" s="79">
        <f t="shared" si="0"/>
        <v>0.5</v>
      </c>
      <c r="M8" s="80">
        <v>362.5</v>
      </c>
    </row>
    <row r="9" spans="1:13" s="55" customFormat="1" ht="63">
      <c r="A9" s="74">
        <v>221</v>
      </c>
      <c r="B9" s="86" t="s">
        <v>182</v>
      </c>
      <c r="C9" s="84" t="s">
        <v>627</v>
      </c>
      <c r="D9" s="74" t="s">
        <v>322</v>
      </c>
      <c r="E9" s="75"/>
      <c r="F9" s="76">
        <v>43758.361111111109</v>
      </c>
      <c r="G9" s="77">
        <v>43758.361111111109</v>
      </c>
      <c r="H9" s="76">
        <v>43763.958333333336</v>
      </c>
      <c r="I9" s="77">
        <v>43763.958333333336</v>
      </c>
      <c r="J9" s="74">
        <v>6</v>
      </c>
      <c r="K9" s="78">
        <v>4350</v>
      </c>
      <c r="L9" s="79">
        <f t="shared" si="0"/>
        <v>0.5</v>
      </c>
      <c r="M9" s="80">
        <v>362.5</v>
      </c>
    </row>
    <row r="10" spans="1:13" s="55" customFormat="1" ht="31.5">
      <c r="A10" s="79">
        <v>247</v>
      </c>
      <c r="B10" s="87" t="s">
        <v>558</v>
      </c>
      <c r="C10" s="85" t="s">
        <v>571</v>
      </c>
      <c r="D10" s="79" t="s">
        <v>399</v>
      </c>
      <c r="E10" s="75"/>
      <c r="F10" s="82">
        <v>43752.291666666664</v>
      </c>
      <c r="G10" s="83">
        <v>43752.291666666664</v>
      </c>
      <c r="H10" s="82">
        <v>43756.833333333336</v>
      </c>
      <c r="I10" s="83">
        <v>43756.833333333336</v>
      </c>
      <c r="J10" s="79">
        <v>5</v>
      </c>
      <c r="K10" s="78">
        <v>2430</v>
      </c>
      <c r="L10" s="79">
        <f t="shared" si="0"/>
        <v>0</v>
      </c>
      <c r="M10" s="78">
        <v>0</v>
      </c>
    </row>
    <row r="11" spans="1:13" s="55" customFormat="1" ht="15.75">
      <c r="A11" s="79">
        <v>242</v>
      </c>
      <c r="B11" s="87" t="s">
        <v>556</v>
      </c>
      <c r="C11" s="85" t="s">
        <v>568</v>
      </c>
      <c r="D11" s="79" t="s">
        <v>496</v>
      </c>
      <c r="E11" s="75"/>
      <c r="F11" s="82">
        <v>43747.291666666664</v>
      </c>
      <c r="G11" s="83">
        <v>43747.291666666664</v>
      </c>
      <c r="H11" s="82">
        <v>43749.833333333336</v>
      </c>
      <c r="I11" s="83">
        <v>43749.833333333336</v>
      </c>
      <c r="J11" s="79">
        <v>3</v>
      </c>
      <c r="K11" s="78">
        <v>1458</v>
      </c>
      <c r="L11" s="79">
        <f t="shared" si="0"/>
        <v>0</v>
      </c>
      <c r="M11" s="78">
        <v>0</v>
      </c>
    </row>
    <row r="12" spans="1:13" s="55" customFormat="1" ht="31.5">
      <c r="A12" s="79">
        <v>247</v>
      </c>
      <c r="B12" s="87" t="s">
        <v>558</v>
      </c>
      <c r="C12" s="85" t="s">
        <v>571</v>
      </c>
      <c r="D12" s="79" t="s">
        <v>551</v>
      </c>
      <c r="E12" s="75"/>
      <c r="F12" s="82">
        <v>43752.291666666664</v>
      </c>
      <c r="G12" s="83">
        <v>43752.291666666664</v>
      </c>
      <c r="H12" s="82">
        <v>43756.833333333336</v>
      </c>
      <c r="I12" s="83">
        <v>43756.833333333336</v>
      </c>
      <c r="J12" s="79">
        <v>5</v>
      </c>
      <c r="K12" s="78">
        <v>2430</v>
      </c>
      <c r="L12" s="79">
        <f t="shared" si="0"/>
        <v>0</v>
      </c>
      <c r="M12" s="78">
        <v>0</v>
      </c>
    </row>
    <row r="13" spans="1:13" s="55" customFormat="1" ht="78.75">
      <c r="A13" s="79">
        <v>188</v>
      </c>
      <c r="B13" s="87" t="s">
        <v>270</v>
      </c>
      <c r="C13" s="85" t="s">
        <v>559</v>
      </c>
      <c r="D13" s="79" t="s">
        <v>163</v>
      </c>
      <c r="E13" s="75"/>
      <c r="F13" s="82">
        <v>43760.548611111109</v>
      </c>
      <c r="G13" s="83">
        <v>43760.548611111109</v>
      </c>
      <c r="H13" s="82">
        <v>43763.885416666664</v>
      </c>
      <c r="I13" s="83">
        <v>43763.885416666664</v>
      </c>
      <c r="J13" s="79">
        <v>3.5</v>
      </c>
      <c r="K13" s="78">
        <v>2537.5</v>
      </c>
      <c r="L13" s="79">
        <f t="shared" si="0"/>
        <v>0.5</v>
      </c>
      <c r="M13" s="78">
        <v>362.5</v>
      </c>
    </row>
    <row r="14" spans="1:13" s="55" customFormat="1" ht="78.75">
      <c r="A14" s="74">
        <v>211</v>
      </c>
      <c r="B14" s="86" t="s">
        <v>270</v>
      </c>
      <c r="C14" s="84" t="s">
        <v>628</v>
      </c>
      <c r="D14" s="74" t="s">
        <v>300</v>
      </c>
      <c r="E14" s="75"/>
      <c r="F14" s="76">
        <v>43747.5625</v>
      </c>
      <c r="G14" s="77">
        <v>43747.5625</v>
      </c>
      <c r="H14" s="76">
        <v>43749.916666666664</v>
      </c>
      <c r="I14" s="77">
        <v>43749.916666666664</v>
      </c>
      <c r="J14" s="74">
        <v>2.5</v>
      </c>
      <c r="K14" s="78">
        <v>1812.5</v>
      </c>
      <c r="L14" s="79">
        <f t="shared" si="0"/>
        <v>0.5</v>
      </c>
      <c r="M14" s="80">
        <v>362.5</v>
      </c>
    </row>
    <row r="15" spans="1:13" s="55" customFormat="1" ht="78.75">
      <c r="A15" s="79">
        <v>211</v>
      </c>
      <c r="B15" s="87" t="s">
        <v>270</v>
      </c>
      <c r="C15" s="85" t="s">
        <v>628</v>
      </c>
      <c r="D15" s="79" t="s">
        <v>385</v>
      </c>
      <c r="E15" s="75"/>
      <c r="F15" s="82">
        <v>43747.5625</v>
      </c>
      <c r="G15" s="83">
        <v>43747.5625</v>
      </c>
      <c r="H15" s="82">
        <v>43749.916666666664</v>
      </c>
      <c r="I15" s="83">
        <v>43749.916666666664</v>
      </c>
      <c r="J15" s="79">
        <v>2.5</v>
      </c>
      <c r="K15" s="78">
        <v>1812.5</v>
      </c>
      <c r="L15" s="79">
        <f t="shared" si="0"/>
        <v>0.5</v>
      </c>
      <c r="M15" s="78">
        <v>362.5</v>
      </c>
    </row>
    <row r="16" spans="1:13" s="55" customFormat="1" ht="63">
      <c r="A16" s="79">
        <v>221</v>
      </c>
      <c r="B16" s="87" t="s">
        <v>182</v>
      </c>
      <c r="C16" s="85" t="s">
        <v>627</v>
      </c>
      <c r="D16" s="79" t="s">
        <v>545</v>
      </c>
      <c r="E16" s="75"/>
      <c r="F16" s="82">
        <v>43758.361111111109</v>
      </c>
      <c r="G16" s="83">
        <v>43758.361111111109</v>
      </c>
      <c r="H16" s="82">
        <v>43763.958333333336</v>
      </c>
      <c r="I16" s="83">
        <v>43763.958333333336</v>
      </c>
      <c r="J16" s="79">
        <v>6</v>
      </c>
      <c r="K16" s="78">
        <v>4350</v>
      </c>
      <c r="L16" s="79">
        <f t="shared" si="0"/>
        <v>0.5</v>
      </c>
      <c r="M16" s="78">
        <v>362.5</v>
      </c>
    </row>
    <row r="17" spans="1:13" s="55" customFormat="1" ht="31.5">
      <c r="A17" s="79">
        <v>256</v>
      </c>
      <c r="B17" s="87" t="s">
        <v>265</v>
      </c>
      <c r="C17" s="85" t="s">
        <v>577</v>
      </c>
      <c r="D17" s="79" t="s">
        <v>402</v>
      </c>
      <c r="E17" s="81"/>
      <c r="F17" s="82">
        <v>43761.666666666664</v>
      </c>
      <c r="G17" s="83">
        <v>43761.666666666664</v>
      </c>
      <c r="H17" s="82">
        <v>43763.833333333336</v>
      </c>
      <c r="I17" s="83">
        <v>43763.833333333336</v>
      </c>
      <c r="J17" s="79">
        <v>2.5</v>
      </c>
      <c r="K17" s="78">
        <v>1012.5</v>
      </c>
      <c r="L17" s="79">
        <f t="shared" si="0"/>
        <v>0</v>
      </c>
      <c r="M17" s="78">
        <v>0</v>
      </c>
    </row>
    <row r="18" spans="1:13" s="55" customFormat="1" ht="15.75">
      <c r="A18" s="74">
        <v>242</v>
      </c>
      <c r="B18" s="86" t="s">
        <v>556</v>
      </c>
      <c r="C18" s="84" t="s">
        <v>568</v>
      </c>
      <c r="D18" s="74" t="s">
        <v>169</v>
      </c>
      <c r="E18" s="75"/>
      <c r="F18" s="76">
        <v>43747.291666666664</v>
      </c>
      <c r="G18" s="77">
        <v>43747.291666666664</v>
      </c>
      <c r="H18" s="76">
        <v>43749.833333333336</v>
      </c>
      <c r="I18" s="77">
        <v>43749.833333333336</v>
      </c>
      <c r="J18" s="74">
        <v>3</v>
      </c>
      <c r="K18" s="78">
        <v>1215</v>
      </c>
      <c r="L18" s="79">
        <f t="shared" si="0"/>
        <v>0</v>
      </c>
      <c r="M18" s="80">
        <v>0</v>
      </c>
    </row>
    <row r="19" spans="1:13" s="55" customFormat="1" ht="78.75">
      <c r="A19" s="74">
        <v>255</v>
      </c>
      <c r="B19" s="86" t="s">
        <v>350</v>
      </c>
      <c r="C19" s="84" t="s">
        <v>576</v>
      </c>
      <c r="D19" s="74" t="s">
        <v>169</v>
      </c>
      <c r="E19" s="81"/>
      <c r="F19" s="76">
        <v>43763.333333333336</v>
      </c>
      <c r="G19" s="77">
        <v>43763.333333333336</v>
      </c>
      <c r="H19" s="76">
        <v>43763.791666666664</v>
      </c>
      <c r="I19" s="77">
        <v>43763.791666666664</v>
      </c>
      <c r="J19" s="74">
        <v>0.5</v>
      </c>
      <c r="K19" s="78">
        <v>202.5</v>
      </c>
      <c r="L19" s="79">
        <f t="shared" si="0"/>
        <v>0</v>
      </c>
      <c r="M19" s="80">
        <v>0</v>
      </c>
    </row>
    <row r="20" spans="1:13" s="55" customFormat="1" ht="47.25">
      <c r="A20" s="74">
        <v>235</v>
      </c>
      <c r="B20" s="86" t="s">
        <v>555</v>
      </c>
      <c r="C20" s="84" t="s">
        <v>567</v>
      </c>
      <c r="D20" s="74" t="s">
        <v>482</v>
      </c>
      <c r="E20" s="75"/>
      <c r="F20" s="76">
        <v>43747.291666666664</v>
      </c>
      <c r="G20" s="77">
        <v>43747.291666666664</v>
      </c>
      <c r="H20" s="76">
        <v>43749.791666666664</v>
      </c>
      <c r="I20" s="77">
        <v>43749.791666666664</v>
      </c>
      <c r="J20" s="74">
        <v>3</v>
      </c>
      <c r="K20" s="78">
        <v>1458</v>
      </c>
      <c r="L20" s="79">
        <f t="shared" si="0"/>
        <v>0</v>
      </c>
      <c r="M20" s="80">
        <v>0</v>
      </c>
    </row>
    <row r="21" spans="1:13" s="55" customFormat="1" ht="47.25">
      <c r="A21" s="74">
        <v>194</v>
      </c>
      <c r="B21" s="86" t="s">
        <v>553</v>
      </c>
      <c r="C21" s="84" t="s">
        <v>630</v>
      </c>
      <c r="D21" s="74" t="s">
        <v>541</v>
      </c>
      <c r="E21" s="75"/>
      <c r="F21" s="82">
        <v>43753.638888888891</v>
      </c>
      <c r="G21" s="83">
        <v>43753.638888888891</v>
      </c>
      <c r="H21" s="76">
        <v>43757.684027777781</v>
      </c>
      <c r="I21" s="77">
        <v>43757.684027777781</v>
      </c>
      <c r="J21" s="74">
        <v>4</v>
      </c>
      <c r="K21" s="78">
        <v>2900</v>
      </c>
      <c r="L21" s="79">
        <f t="shared" si="0"/>
        <v>0.5</v>
      </c>
      <c r="M21" s="80">
        <v>362.5</v>
      </c>
    </row>
    <row r="22" spans="1:13" s="55" customFormat="1" ht="15.75">
      <c r="A22" s="79">
        <v>242</v>
      </c>
      <c r="B22" s="87" t="s">
        <v>556</v>
      </c>
      <c r="C22" s="85" t="s">
        <v>568</v>
      </c>
      <c r="D22" s="79" t="s">
        <v>549</v>
      </c>
      <c r="E22" s="75"/>
      <c r="F22" s="82">
        <v>43747.291666666664</v>
      </c>
      <c r="G22" s="83">
        <v>43747.291666666664</v>
      </c>
      <c r="H22" s="82">
        <v>43749.833333333336</v>
      </c>
      <c r="I22" s="83">
        <v>43749.833333333336</v>
      </c>
      <c r="J22" s="79">
        <v>3</v>
      </c>
      <c r="K22" s="78">
        <v>1458</v>
      </c>
      <c r="L22" s="79">
        <f t="shared" si="0"/>
        <v>0</v>
      </c>
      <c r="M22" s="78">
        <v>0</v>
      </c>
    </row>
    <row r="23" spans="1:13" s="55" customFormat="1" ht="15.75">
      <c r="A23" s="79">
        <v>257</v>
      </c>
      <c r="B23" s="87" t="s">
        <v>452</v>
      </c>
      <c r="C23" s="85" t="s">
        <v>578</v>
      </c>
      <c r="D23" s="79" t="s">
        <v>226</v>
      </c>
      <c r="E23" s="81"/>
      <c r="F23" s="82">
        <v>43760.496527777781</v>
      </c>
      <c r="G23" s="83">
        <v>43760.496527777781</v>
      </c>
      <c r="H23" s="82">
        <v>43763.791666666664</v>
      </c>
      <c r="I23" s="83">
        <v>43763.791666666664</v>
      </c>
      <c r="J23" s="79">
        <v>3.5</v>
      </c>
      <c r="K23" s="78">
        <v>2537.5</v>
      </c>
      <c r="L23" s="79">
        <f t="shared" si="0"/>
        <v>0.5</v>
      </c>
      <c r="M23" s="78">
        <v>362.5</v>
      </c>
    </row>
    <row r="24" spans="1:13" s="55" customFormat="1" ht="63">
      <c r="A24" s="74">
        <v>213</v>
      </c>
      <c r="B24" s="86" t="s">
        <v>554</v>
      </c>
      <c r="C24" s="84" t="s">
        <v>560</v>
      </c>
      <c r="D24" s="74" t="s">
        <v>307</v>
      </c>
      <c r="E24" s="75"/>
      <c r="F24" s="76">
        <v>43747.201388888891</v>
      </c>
      <c r="G24" s="77">
        <v>43747.201388888891</v>
      </c>
      <c r="H24" s="76">
        <v>43748.010416666664</v>
      </c>
      <c r="I24" s="77">
        <v>43748.010416666664</v>
      </c>
      <c r="J24" s="74">
        <v>1</v>
      </c>
      <c r="K24" s="78">
        <v>405</v>
      </c>
      <c r="L24" s="79">
        <f t="shared" si="0"/>
        <v>0.5</v>
      </c>
      <c r="M24" s="80">
        <v>202.5</v>
      </c>
    </row>
    <row r="25" spans="1:13" s="55" customFormat="1" ht="15.75">
      <c r="A25" s="74">
        <v>230</v>
      </c>
      <c r="B25" s="86" t="s">
        <v>255</v>
      </c>
      <c r="C25" s="84" t="s">
        <v>563</v>
      </c>
      <c r="D25" s="74" t="s">
        <v>220</v>
      </c>
      <c r="E25" s="75"/>
      <c r="F25" s="76">
        <v>43748.947916666664</v>
      </c>
      <c r="G25" s="77">
        <v>43748.947916666664</v>
      </c>
      <c r="H25" s="76">
        <v>43749.736111111109</v>
      </c>
      <c r="I25" s="77">
        <v>43749.736111111109</v>
      </c>
      <c r="J25" s="74">
        <v>1</v>
      </c>
      <c r="K25" s="78">
        <v>598</v>
      </c>
      <c r="L25" s="79">
        <f t="shared" si="0"/>
        <v>0.5</v>
      </c>
      <c r="M25" s="80">
        <v>299</v>
      </c>
    </row>
    <row r="26" spans="1:13" s="55" customFormat="1" ht="31.5">
      <c r="A26" s="74">
        <v>231</v>
      </c>
      <c r="B26" s="86" t="s">
        <v>265</v>
      </c>
      <c r="C26" s="84" t="s">
        <v>564</v>
      </c>
      <c r="D26" s="74" t="s">
        <v>220</v>
      </c>
      <c r="E26" s="75"/>
      <c r="F26" s="76">
        <v>43743.3125</v>
      </c>
      <c r="G26" s="77">
        <v>43743.3125</v>
      </c>
      <c r="H26" s="76">
        <v>43743.541666666664</v>
      </c>
      <c r="I26" s="77">
        <v>43743.541666666664</v>
      </c>
      <c r="J26" s="74">
        <v>0.5</v>
      </c>
      <c r="K26" s="78">
        <v>299</v>
      </c>
      <c r="L26" s="79">
        <f t="shared" si="0"/>
        <v>0</v>
      </c>
      <c r="M26" s="80">
        <v>0</v>
      </c>
    </row>
    <row r="27" spans="1:13" s="55" customFormat="1" ht="78.75">
      <c r="A27" s="79">
        <v>265</v>
      </c>
      <c r="B27" s="87" t="s">
        <v>351</v>
      </c>
      <c r="C27" s="85" t="s">
        <v>584</v>
      </c>
      <c r="D27" s="79" t="s">
        <v>220</v>
      </c>
      <c r="E27" s="81"/>
      <c r="F27" s="82">
        <v>43763.291666666664</v>
      </c>
      <c r="G27" s="83">
        <v>43763.291666666664</v>
      </c>
      <c r="H27" s="82">
        <v>43763.708333333336</v>
      </c>
      <c r="I27" s="83">
        <v>43763.708333333336</v>
      </c>
      <c r="J27" s="79">
        <v>0.5</v>
      </c>
      <c r="K27" s="78">
        <v>299</v>
      </c>
      <c r="L27" s="79">
        <f t="shared" si="0"/>
        <v>0</v>
      </c>
      <c r="M27" s="78">
        <v>0</v>
      </c>
    </row>
    <row r="28" spans="1:13" s="55" customFormat="1" ht="47.25">
      <c r="A28" s="79">
        <v>235</v>
      </c>
      <c r="B28" s="87" t="s">
        <v>555</v>
      </c>
      <c r="C28" s="85" t="s">
        <v>567</v>
      </c>
      <c r="D28" s="79" t="s">
        <v>484</v>
      </c>
      <c r="E28" s="75"/>
      <c r="F28" s="82">
        <v>43747.291666666664</v>
      </c>
      <c r="G28" s="83">
        <v>43747.291666666664</v>
      </c>
      <c r="H28" s="82">
        <v>43749.791666666664</v>
      </c>
      <c r="I28" s="83">
        <v>43749.791666666664</v>
      </c>
      <c r="J28" s="79">
        <v>3</v>
      </c>
      <c r="K28" s="78">
        <v>1458</v>
      </c>
      <c r="L28" s="79">
        <f t="shared" si="0"/>
        <v>0</v>
      </c>
      <c r="M28" s="78">
        <v>0</v>
      </c>
    </row>
    <row r="29" spans="1:13" s="55" customFormat="1" ht="47.25">
      <c r="A29" s="74">
        <v>264</v>
      </c>
      <c r="B29" s="86" t="s">
        <v>174</v>
      </c>
      <c r="C29" s="84" t="s">
        <v>583</v>
      </c>
      <c r="D29" s="74" t="s">
        <v>248</v>
      </c>
      <c r="E29" s="81"/>
      <c r="F29" s="76">
        <v>43761.649305555555</v>
      </c>
      <c r="G29" s="77">
        <v>43761.649305555555</v>
      </c>
      <c r="H29" s="76">
        <v>43763.868055555555</v>
      </c>
      <c r="I29" s="77">
        <v>43763.868055555555</v>
      </c>
      <c r="J29" s="74">
        <v>2.5</v>
      </c>
      <c r="K29" s="78">
        <v>1812.5</v>
      </c>
      <c r="L29" s="79">
        <f t="shared" si="0"/>
        <v>0.5</v>
      </c>
      <c r="M29" s="80">
        <v>362.5</v>
      </c>
    </row>
    <row r="30" spans="1:13" s="55" customFormat="1" ht="47.25">
      <c r="A30" s="79">
        <v>216</v>
      </c>
      <c r="B30" s="87" t="s">
        <v>553</v>
      </c>
      <c r="C30" s="85" t="s">
        <v>629</v>
      </c>
      <c r="D30" s="79" t="s">
        <v>542</v>
      </c>
      <c r="E30" s="75"/>
      <c r="F30" s="82">
        <v>43753.649305555555</v>
      </c>
      <c r="G30" s="83">
        <v>43753.649305555555</v>
      </c>
      <c r="H30" s="82">
        <v>43757.635416666664</v>
      </c>
      <c r="I30" s="83">
        <v>43757.635416666664</v>
      </c>
      <c r="J30" s="79">
        <v>4</v>
      </c>
      <c r="K30" s="78">
        <v>2900</v>
      </c>
      <c r="L30" s="79">
        <f t="shared" si="0"/>
        <v>0.5</v>
      </c>
      <c r="M30" s="78">
        <v>362.5</v>
      </c>
    </row>
    <row r="31" spans="1:13" s="55" customFormat="1" ht="31.5">
      <c r="A31" s="74">
        <v>247</v>
      </c>
      <c r="B31" s="86" t="s">
        <v>558</v>
      </c>
      <c r="C31" s="84" t="s">
        <v>571</v>
      </c>
      <c r="D31" s="74" t="s">
        <v>550</v>
      </c>
      <c r="E31" s="75"/>
      <c r="F31" s="76">
        <v>43752.291666666664</v>
      </c>
      <c r="G31" s="77">
        <v>43752.291666666664</v>
      </c>
      <c r="H31" s="76">
        <v>43756.833333333336</v>
      </c>
      <c r="I31" s="77">
        <v>43756.833333333336</v>
      </c>
      <c r="J31" s="74">
        <v>5</v>
      </c>
      <c r="K31" s="78">
        <v>2430</v>
      </c>
      <c r="L31" s="79">
        <f t="shared" si="0"/>
        <v>0</v>
      </c>
      <c r="M31" s="80">
        <v>0</v>
      </c>
    </row>
    <row r="32" spans="1:13" s="55" customFormat="1" ht="47.25">
      <c r="A32" s="79">
        <v>264</v>
      </c>
      <c r="B32" s="87" t="s">
        <v>174</v>
      </c>
      <c r="C32" s="85" t="s">
        <v>583</v>
      </c>
      <c r="D32" s="79" t="s">
        <v>552</v>
      </c>
      <c r="E32" s="81"/>
      <c r="F32" s="82">
        <v>43761.649305555555</v>
      </c>
      <c r="G32" s="83">
        <v>43761.649305555555</v>
      </c>
      <c r="H32" s="82">
        <v>43763.868055555555</v>
      </c>
      <c r="I32" s="83">
        <v>43763.868055555555</v>
      </c>
      <c r="J32" s="79">
        <v>2.5</v>
      </c>
      <c r="K32" s="78">
        <v>1812.5</v>
      </c>
      <c r="L32" s="79">
        <f t="shared" si="0"/>
        <v>0.5</v>
      </c>
      <c r="M32" s="78">
        <v>362.5</v>
      </c>
    </row>
    <row r="33" spans="1:13" s="55" customFormat="1" ht="47.25">
      <c r="A33" s="74">
        <v>227</v>
      </c>
      <c r="B33" s="86" t="s">
        <v>553</v>
      </c>
      <c r="C33" s="84" t="s">
        <v>629</v>
      </c>
      <c r="D33" s="74" t="s">
        <v>397</v>
      </c>
      <c r="E33" s="75"/>
      <c r="F33" s="76">
        <v>43753.649305555555</v>
      </c>
      <c r="G33" s="77">
        <v>43753.649305555555</v>
      </c>
      <c r="H33" s="76">
        <v>43757.635416666664</v>
      </c>
      <c r="I33" s="77">
        <v>43757.635416666664</v>
      </c>
      <c r="J33" s="74">
        <v>4</v>
      </c>
      <c r="K33" s="78">
        <v>2900</v>
      </c>
      <c r="L33" s="79">
        <f t="shared" si="0"/>
        <v>0.5</v>
      </c>
      <c r="M33" s="80">
        <v>362.5</v>
      </c>
    </row>
    <row r="34" spans="1:13" s="55" customFormat="1" ht="63">
      <c r="A34" s="74">
        <v>263</v>
      </c>
      <c r="B34" s="86" t="s">
        <v>265</v>
      </c>
      <c r="C34" s="84" t="s">
        <v>582</v>
      </c>
      <c r="D34" s="74" t="s">
        <v>407</v>
      </c>
      <c r="E34" s="81"/>
      <c r="F34" s="76">
        <v>43761.708333333336</v>
      </c>
      <c r="G34" s="77">
        <v>43761.708333333336</v>
      </c>
      <c r="H34" s="76">
        <v>43762.583333333336</v>
      </c>
      <c r="I34" s="77">
        <v>43762.583333333336</v>
      </c>
      <c r="J34" s="74">
        <v>1</v>
      </c>
      <c r="K34" s="78">
        <v>405</v>
      </c>
      <c r="L34" s="79">
        <f t="shared" si="0"/>
        <v>0</v>
      </c>
      <c r="M34" s="80">
        <v>0</v>
      </c>
    </row>
    <row r="35" spans="1:13" s="55" customFormat="1" ht="63">
      <c r="A35" s="74">
        <v>249</v>
      </c>
      <c r="B35" s="86" t="s">
        <v>452</v>
      </c>
      <c r="C35" s="84" t="s">
        <v>572</v>
      </c>
      <c r="D35" s="74" t="s">
        <v>258</v>
      </c>
      <c r="E35" s="75"/>
      <c r="F35" s="76">
        <v>43747.215277777781</v>
      </c>
      <c r="G35" s="77">
        <v>43747.215277777781</v>
      </c>
      <c r="H35" s="76">
        <v>43749.763888888891</v>
      </c>
      <c r="I35" s="77">
        <v>43749.763888888891</v>
      </c>
      <c r="J35" s="74">
        <v>3</v>
      </c>
      <c r="K35" s="78">
        <v>2175</v>
      </c>
      <c r="L35" s="79">
        <f t="shared" si="0"/>
        <v>0.5</v>
      </c>
      <c r="M35" s="80">
        <v>362.5</v>
      </c>
    </row>
    <row r="36" spans="1:13" s="55" customFormat="1" ht="31.5">
      <c r="A36" s="74">
        <v>247</v>
      </c>
      <c r="B36" s="86" t="s">
        <v>558</v>
      </c>
      <c r="C36" s="84" t="s">
        <v>571</v>
      </c>
      <c r="D36" s="74" t="s">
        <v>198</v>
      </c>
      <c r="E36" s="75"/>
      <c r="F36" s="76">
        <v>43752.291666666664</v>
      </c>
      <c r="G36" s="77">
        <v>43752.291666666664</v>
      </c>
      <c r="H36" s="76">
        <v>43756.833333333336</v>
      </c>
      <c r="I36" s="77">
        <v>43756.833333333336</v>
      </c>
      <c r="J36" s="74">
        <v>5</v>
      </c>
      <c r="K36" s="78">
        <v>2025</v>
      </c>
      <c r="L36" s="79">
        <f t="shared" si="0"/>
        <v>0</v>
      </c>
      <c r="M36" s="80">
        <v>0</v>
      </c>
    </row>
    <row r="37" spans="1:13" s="55" customFormat="1" ht="47.25">
      <c r="A37" s="74">
        <v>216</v>
      </c>
      <c r="B37" s="86" t="s">
        <v>553</v>
      </c>
      <c r="C37" s="84" t="s">
        <v>629</v>
      </c>
      <c r="D37" s="74" t="s">
        <v>188</v>
      </c>
      <c r="E37" s="75"/>
      <c r="F37" s="76">
        <v>43753.649305555555</v>
      </c>
      <c r="G37" s="77">
        <v>43753.649305555555</v>
      </c>
      <c r="H37" s="76">
        <v>43757.635416666664</v>
      </c>
      <c r="I37" s="77">
        <v>43757.635416666664</v>
      </c>
      <c r="J37" s="74">
        <v>4</v>
      </c>
      <c r="K37" s="78">
        <v>2900</v>
      </c>
      <c r="L37" s="79">
        <f t="shared" ref="L37:L62" si="1">IF(M37&lt;&gt;0, 0.5, 0)</f>
        <v>0.5</v>
      </c>
      <c r="M37" s="80">
        <v>362.5</v>
      </c>
    </row>
    <row r="38" spans="1:13" s="55" customFormat="1" ht="47.25">
      <c r="A38" s="79">
        <v>243</v>
      </c>
      <c r="B38" s="87" t="s">
        <v>270</v>
      </c>
      <c r="C38" s="85" t="s">
        <v>586</v>
      </c>
      <c r="D38" s="79" t="s">
        <v>225</v>
      </c>
      <c r="E38" s="75"/>
      <c r="F38" s="82">
        <v>43747.510416666664</v>
      </c>
      <c r="G38" s="83">
        <v>43747.510416666664</v>
      </c>
      <c r="H38" s="82">
        <v>43749.559027777781</v>
      </c>
      <c r="I38" s="83">
        <v>43749.559027777781</v>
      </c>
      <c r="J38" s="79">
        <v>2</v>
      </c>
      <c r="K38" s="78">
        <v>1986</v>
      </c>
      <c r="L38" s="79">
        <f t="shared" si="1"/>
        <v>0.5</v>
      </c>
      <c r="M38" s="78">
        <v>496.5</v>
      </c>
    </row>
    <row r="39" spans="1:13" s="55" customFormat="1" ht="31.5">
      <c r="A39" s="74">
        <v>261</v>
      </c>
      <c r="B39" s="86" t="s">
        <v>162</v>
      </c>
      <c r="C39" s="84" t="s">
        <v>580</v>
      </c>
      <c r="D39" s="74" t="s">
        <v>225</v>
      </c>
      <c r="E39" s="81"/>
      <c r="F39" s="76">
        <v>43765.621527777781</v>
      </c>
      <c r="G39" s="77">
        <v>43765.621527777781</v>
      </c>
      <c r="H39" s="76">
        <v>43768.559027777781</v>
      </c>
      <c r="I39" s="77">
        <v>43768.559027777781</v>
      </c>
      <c r="J39" s="74">
        <v>3</v>
      </c>
      <c r="K39" s="78">
        <v>2979</v>
      </c>
      <c r="L39" s="79">
        <f t="shared" si="1"/>
        <v>0.5</v>
      </c>
      <c r="M39" s="80">
        <v>496.5</v>
      </c>
    </row>
    <row r="40" spans="1:13" s="55" customFormat="1" ht="15.75">
      <c r="A40" s="74">
        <v>242</v>
      </c>
      <c r="B40" s="86" t="s">
        <v>556</v>
      </c>
      <c r="C40" s="84" t="s">
        <v>568</v>
      </c>
      <c r="D40" s="74" t="s">
        <v>401</v>
      </c>
      <c r="E40" s="75"/>
      <c r="F40" s="76">
        <v>43747.291666666664</v>
      </c>
      <c r="G40" s="77">
        <v>43747.291666666664</v>
      </c>
      <c r="H40" s="76">
        <v>43749.833333333336</v>
      </c>
      <c r="I40" s="77">
        <v>43749.833333333336</v>
      </c>
      <c r="J40" s="74">
        <v>3</v>
      </c>
      <c r="K40" s="78">
        <v>1458</v>
      </c>
      <c r="L40" s="79">
        <f t="shared" si="1"/>
        <v>0</v>
      </c>
      <c r="M40" s="80">
        <v>0</v>
      </c>
    </row>
    <row r="41" spans="1:13" s="55" customFormat="1" ht="63">
      <c r="A41" s="79">
        <v>249</v>
      </c>
      <c r="B41" s="87" t="s">
        <v>452</v>
      </c>
      <c r="C41" s="85" t="s">
        <v>572</v>
      </c>
      <c r="D41" s="79" t="s">
        <v>408</v>
      </c>
      <c r="E41" s="75"/>
      <c r="F41" s="82">
        <v>43747.215277777781</v>
      </c>
      <c r="G41" s="83">
        <v>43747.215277777781</v>
      </c>
      <c r="H41" s="82">
        <v>43749.763888888891</v>
      </c>
      <c r="I41" s="83">
        <v>43749.763888888891</v>
      </c>
      <c r="J41" s="79">
        <v>3</v>
      </c>
      <c r="K41" s="78">
        <v>2175</v>
      </c>
      <c r="L41" s="79">
        <f t="shared" si="1"/>
        <v>0.5</v>
      </c>
      <c r="M41" s="78">
        <v>362.5</v>
      </c>
    </row>
    <row r="42" spans="1:13" s="55" customFormat="1" ht="31.5">
      <c r="A42" s="74">
        <v>257</v>
      </c>
      <c r="B42" s="86" t="s">
        <v>452</v>
      </c>
      <c r="C42" s="84" t="s">
        <v>578</v>
      </c>
      <c r="D42" s="74" t="s">
        <v>408</v>
      </c>
      <c r="E42" s="81"/>
      <c r="F42" s="76">
        <v>43760.496527777781</v>
      </c>
      <c r="G42" s="77">
        <v>43760.496527777781</v>
      </c>
      <c r="H42" s="76">
        <v>43763.791666666664</v>
      </c>
      <c r="I42" s="77">
        <v>43763.791666666664</v>
      </c>
      <c r="J42" s="74">
        <v>3.5</v>
      </c>
      <c r="K42" s="78">
        <v>2537.5</v>
      </c>
      <c r="L42" s="79">
        <f t="shared" si="1"/>
        <v>0.5</v>
      </c>
      <c r="M42" s="80">
        <v>362.5</v>
      </c>
    </row>
    <row r="43" spans="1:13" s="55" customFormat="1" ht="31.5">
      <c r="A43" s="79">
        <v>232</v>
      </c>
      <c r="B43" s="87" t="s">
        <v>162</v>
      </c>
      <c r="C43" s="85" t="s">
        <v>565</v>
      </c>
      <c r="D43" s="79" t="s">
        <v>547</v>
      </c>
      <c r="E43" s="75"/>
      <c r="F43" s="82">
        <v>43741.361111111109</v>
      </c>
      <c r="G43" s="83">
        <v>43741.361111111109</v>
      </c>
      <c r="H43" s="82">
        <v>43741.958333333336</v>
      </c>
      <c r="I43" s="83">
        <v>43741.958333333336</v>
      </c>
      <c r="J43" s="79">
        <v>1</v>
      </c>
      <c r="K43" s="78">
        <v>725</v>
      </c>
      <c r="L43" s="79">
        <f t="shared" si="1"/>
        <v>0.5</v>
      </c>
      <c r="M43" s="78">
        <v>362.5</v>
      </c>
    </row>
    <row r="44" spans="1:13" s="55" customFormat="1" ht="78.75">
      <c r="A44" s="79">
        <v>218</v>
      </c>
      <c r="B44" s="87" t="s">
        <v>351</v>
      </c>
      <c r="C44" s="85" t="s">
        <v>631</v>
      </c>
      <c r="D44" s="79" t="s">
        <v>543</v>
      </c>
      <c r="E44" s="75"/>
      <c r="F44" s="82">
        <v>43761.375</v>
      </c>
      <c r="G44" s="83">
        <v>43761.375</v>
      </c>
      <c r="H44" s="82">
        <v>43761.833333333336</v>
      </c>
      <c r="I44" s="83">
        <v>43761.833333333336</v>
      </c>
      <c r="J44" s="79">
        <v>0.5</v>
      </c>
      <c r="K44" s="78">
        <v>202.5</v>
      </c>
      <c r="L44" s="79">
        <f t="shared" si="1"/>
        <v>0</v>
      </c>
      <c r="M44" s="78">
        <v>0</v>
      </c>
    </row>
    <row r="45" spans="1:13" s="55" customFormat="1" ht="47.25">
      <c r="A45" s="79">
        <v>227</v>
      </c>
      <c r="B45" s="87" t="s">
        <v>553</v>
      </c>
      <c r="C45" s="85" t="s">
        <v>629</v>
      </c>
      <c r="D45" s="79" t="s">
        <v>546</v>
      </c>
      <c r="E45" s="75"/>
      <c r="F45" s="82">
        <v>43753.649305555555</v>
      </c>
      <c r="G45" s="83">
        <v>43753.649305555555</v>
      </c>
      <c r="H45" s="82">
        <v>43757.635416666664</v>
      </c>
      <c r="I45" s="83">
        <v>43757.635416666664</v>
      </c>
      <c r="J45" s="79">
        <v>4</v>
      </c>
      <c r="K45" s="78">
        <v>2900</v>
      </c>
      <c r="L45" s="79">
        <f t="shared" si="1"/>
        <v>0.5</v>
      </c>
      <c r="M45" s="78">
        <v>362.5</v>
      </c>
    </row>
    <row r="46" spans="1:13" s="55" customFormat="1" ht="31.5">
      <c r="A46" s="79">
        <v>234</v>
      </c>
      <c r="B46" s="87" t="s">
        <v>174</v>
      </c>
      <c r="C46" s="85" t="s">
        <v>566</v>
      </c>
      <c r="D46" s="79" t="s">
        <v>228</v>
      </c>
      <c r="E46" s="75"/>
      <c r="F46" s="82">
        <v>43754.649305555555</v>
      </c>
      <c r="G46" s="83">
        <v>43754.649305555555</v>
      </c>
      <c r="H46" s="82">
        <v>43755.930555555555</v>
      </c>
      <c r="I46" s="83">
        <v>43755.930555555555</v>
      </c>
      <c r="J46" s="79">
        <v>1.5</v>
      </c>
      <c r="K46" s="78">
        <v>1087.5</v>
      </c>
      <c r="L46" s="79">
        <f t="shared" si="1"/>
        <v>0.5</v>
      </c>
      <c r="M46" s="78">
        <v>362.5</v>
      </c>
    </row>
    <row r="47" spans="1:13" s="55" customFormat="1" ht="78.75">
      <c r="A47" s="79">
        <v>255</v>
      </c>
      <c r="B47" s="87" t="s">
        <v>350</v>
      </c>
      <c r="C47" s="85" t="s">
        <v>576</v>
      </c>
      <c r="D47" s="79" t="s">
        <v>228</v>
      </c>
      <c r="E47" s="81"/>
      <c r="F47" s="82">
        <v>43763.333333333336</v>
      </c>
      <c r="G47" s="83">
        <v>43763.333333333336</v>
      </c>
      <c r="H47" s="82">
        <v>43763.791666666664</v>
      </c>
      <c r="I47" s="83">
        <v>43763.791666666664</v>
      </c>
      <c r="J47" s="79">
        <v>0.5</v>
      </c>
      <c r="K47" s="78">
        <v>202.5</v>
      </c>
      <c r="L47" s="79">
        <f t="shared" si="1"/>
        <v>0</v>
      </c>
      <c r="M47" s="78">
        <v>0</v>
      </c>
    </row>
    <row r="48" spans="1:13" s="55" customFormat="1" ht="31.5">
      <c r="A48" s="79">
        <v>259</v>
      </c>
      <c r="B48" s="87" t="s">
        <v>162</v>
      </c>
      <c r="C48" s="85" t="s">
        <v>579</v>
      </c>
      <c r="D48" s="79" t="s">
        <v>228</v>
      </c>
      <c r="E48" s="81"/>
      <c r="F48" s="82">
        <v>43765.684027777781</v>
      </c>
      <c r="G48" s="83">
        <v>43765.684027777781</v>
      </c>
      <c r="H48" s="82">
        <v>43769.725694444445</v>
      </c>
      <c r="I48" s="83">
        <v>43769.725694444445</v>
      </c>
      <c r="J48" s="79">
        <v>4</v>
      </c>
      <c r="K48" s="78">
        <v>2900</v>
      </c>
      <c r="L48" s="79">
        <f t="shared" si="1"/>
        <v>0.5</v>
      </c>
      <c r="M48" s="78">
        <v>362.5</v>
      </c>
    </row>
    <row r="49" spans="1:13" s="55" customFormat="1" ht="31.5">
      <c r="A49" s="79">
        <v>231</v>
      </c>
      <c r="B49" s="87" t="s">
        <v>265</v>
      </c>
      <c r="C49" s="85" t="s">
        <v>564</v>
      </c>
      <c r="D49" s="79" t="s">
        <v>219</v>
      </c>
      <c r="E49" s="75"/>
      <c r="F49" s="82">
        <v>43743.3125</v>
      </c>
      <c r="G49" s="83">
        <v>43743.3125</v>
      </c>
      <c r="H49" s="82">
        <v>43743.541666666664</v>
      </c>
      <c r="I49" s="83">
        <v>43743.541666666664</v>
      </c>
      <c r="J49" s="79">
        <v>0.5</v>
      </c>
      <c r="K49" s="78">
        <v>202.5</v>
      </c>
      <c r="L49" s="79">
        <f t="shared" si="1"/>
        <v>0</v>
      </c>
      <c r="M49" s="78">
        <v>0</v>
      </c>
    </row>
    <row r="50" spans="1:13" s="55" customFormat="1" ht="78.75">
      <c r="A50" s="74">
        <v>265</v>
      </c>
      <c r="B50" s="86" t="s">
        <v>351</v>
      </c>
      <c r="C50" s="84" t="s">
        <v>584</v>
      </c>
      <c r="D50" s="74" t="s">
        <v>219</v>
      </c>
      <c r="E50" s="81"/>
      <c r="F50" s="76">
        <v>43763.291666666664</v>
      </c>
      <c r="G50" s="77">
        <v>43763.291666666664</v>
      </c>
      <c r="H50" s="76">
        <v>43763.708333333336</v>
      </c>
      <c r="I50" s="77">
        <v>43763.708333333336</v>
      </c>
      <c r="J50" s="74">
        <v>0.5</v>
      </c>
      <c r="K50" s="78">
        <v>202.5</v>
      </c>
      <c r="L50" s="79">
        <f t="shared" si="1"/>
        <v>0</v>
      </c>
      <c r="M50" s="80">
        <v>0</v>
      </c>
    </row>
    <row r="51" spans="1:13" s="55" customFormat="1" ht="47.25">
      <c r="A51" s="79">
        <v>235</v>
      </c>
      <c r="B51" s="87" t="s">
        <v>555</v>
      </c>
      <c r="C51" s="85" t="s">
        <v>567</v>
      </c>
      <c r="D51" s="79" t="s">
        <v>190</v>
      </c>
      <c r="E51" s="75"/>
      <c r="F51" s="82">
        <v>43747.291666666664</v>
      </c>
      <c r="G51" s="83">
        <v>43747.291666666664</v>
      </c>
      <c r="H51" s="82">
        <v>43749.791666666664</v>
      </c>
      <c r="I51" s="83">
        <v>43749.791666666664</v>
      </c>
      <c r="J51" s="79">
        <v>3</v>
      </c>
      <c r="K51" s="78">
        <v>1215</v>
      </c>
      <c r="L51" s="79">
        <f t="shared" si="1"/>
        <v>0</v>
      </c>
      <c r="M51" s="78">
        <v>0</v>
      </c>
    </row>
    <row r="52" spans="1:13" s="55" customFormat="1" ht="78.75">
      <c r="A52" s="79">
        <v>224</v>
      </c>
      <c r="B52" s="87" t="s">
        <v>455</v>
      </c>
      <c r="C52" s="85" t="s">
        <v>562</v>
      </c>
      <c r="D52" s="79" t="s">
        <v>310</v>
      </c>
      <c r="E52" s="75"/>
      <c r="F52" s="82">
        <v>43761.708333333336</v>
      </c>
      <c r="G52" s="83">
        <v>43761.708333333336</v>
      </c>
      <c r="H52" s="82">
        <v>43764.795138888891</v>
      </c>
      <c r="I52" s="83">
        <v>43764.795138888891</v>
      </c>
      <c r="J52" s="79">
        <v>3</v>
      </c>
      <c r="K52" s="78">
        <v>2175</v>
      </c>
      <c r="L52" s="79">
        <f t="shared" si="1"/>
        <v>0.5</v>
      </c>
      <c r="M52" s="78">
        <v>362.5</v>
      </c>
    </row>
    <row r="53" spans="1:13" s="55" customFormat="1" ht="78.75">
      <c r="A53" s="74">
        <v>246</v>
      </c>
      <c r="B53" s="86" t="s">
        <v>174</v>
      </c>
      <c r="C53" s="84" t="s">
        <v>632</v>
      </c>
      <c r="D53" s="74" t="s">
        <v>310</v>
      </c>
      <c r="E53" s="75"/>
      <c r="F53" s="76">
        <v>43754.649305555555</v>
      </c>
      <c r="G53" s="77">
        <v>43754.649305555555</v>
      </c>
      <c r="H53" s="76">
        <v>43756.024305555555</v>
      </c>
      <c r="I53" s="77">
        <v>43756.024305555555</v>
      </c>
      <c r="J53" s="74">
        <v>1.5</v>
      </c>
      <c r="K53" s="78">
        <v>1087.5</v>
      </c>
      <c r="L53" s="79">
        <f t="shared" si="1"/>
        <v>0.5</v>
      </c>
      <c r="M53" s="80">
        <v>362.5</v>
      </c>
    </row>
    <row r="54" spans="1:13" s="55" customFormat="1" ht="47.25">
      <c r="A54" s="79">
        <v>227</v>
      </c>
      <c r="B54" s="87" t="s">
        <v>553</v>
      </c>
      <c r="C54" s="85" t="s">
        <v>629</v>
      </c>
      <c r="D54" s="79" t="s">
        <v>233</v>
      </c>
      <c r="E54" s="75"/>
      <c r="F54" s="82">
        <v>43753.649305555555</v>
      </c>
      <c r="G54" s="83">
        <v>43753.649305555555</v>
      </c>
      <c r="H54" s="82">
        <v>43757.635416666664</v>
      </c>
      <c r="I54" s="83">
        <v>43757.635416666664</v>
      </c>
      <c r="J54" s="79">
        <v>4</v>
      </c>
      <c r="K54" s="78">
        <v>2900</v>
      </c>
      <c r="L54" s="79">
        <f t="shared" si="1"/>
        <v>0.5</v>
      </c>
      <c r="M54" s="78">
        <v>362.5</v>
      </c>
    </row>
    <row r="55" spans="1:13" s="55" customFormat="1" ht="47.25">
      <c r="A55" s="79">
        <v>264</v>
      </c>
      <c r="B55" s="87" t="s">
        <v>174</v>
      </c>
      <c r="C55" s="85" t="s">
        <v>583</v>
      </c>
      <c r="D55" s="79" t="s">
        <v>249</v>
      </c>
      <c r="E55" s="81"/>
      <c r="F55" s="82">
        <v>43761.649305555555</v>
      </c>
      <c r="G55" s="83">
        <v>43761.649305555555</v>
      </c>
      <c r="H55" s="82">
        <v>43763.868055555555</v>
      </c>
      <c r="I55" s="83">
        <v>43763.868055555555</v>
      </c>
      <c r="J55" s="79">
        <v>2.5</v>
      </c>
      <c r="K55" s="78">
        <v>1812.5</v>
      </c>
      <c r="L55" s="79">
        <f t="shared" si="1"/>
        <v>0.5</v>
      </c>
      <c r="M55" s="78">
        <v>362.5</v>
      </c>
    </row>
    <row r="56" spans="1:13" s="55" customFormat="1" ht="78.75">
      <c r="A56" s="74">
        <v>211</v>
      </c>
      <c r="B56" s="86" t="s">
        <v>270</v>
      </c>
      <c r="C56" s="84" t="s">
        <v>628</v>
      </c>
      <c r="D56" s="74" t="s">
        <v>490</v>
      </c>
      <c r="E56" s="75"/>
      <c r="F56" s="76">
        <v>43747.5625</v>
      </c>
      <c r="G56" s="77">
        <v>43747.5625</v>
      </c>
      <c r="H56" s="76">
        <v>43749.916666666664</v>
      </c>
      <c r="I56" s="77">
        <v>43749.916666666664</v>
      </c>
      <c r="J56" s="74">
        <v>2.5</v>
      </c>
      <c r="K56" s="78">
        <v>1812.5</v>
      </c>
      <c r="L56" s="79">
        <f t="shared" si="1"/>
        <v>0.5</v>
      </c>
      <c r="M56" s="80">
        <v>362.5</v>
      </c>
    </row>
    <row r="57" spans="1:13" s="55" customFormat="1" ht="47.25">
      <c r="A57" s="74">
        <v>252</v>
      </c>
      <c r="B57" s="86" t="s">
        <v>452</v>
      </c>
      <c r="C57" s="84" t="s">
        <v>575</v>
      </c>
      <c r="D57" s="74" t="s">
        <v>194</v>
      </c>
      <c r="E57" s="81"/>
      <c r="F57" s="76">
        <v>43705.791666666664</v>
      </c>
      <c r="G57" s="77">
        <v>43705.791666666664</v>
      </c>
      <c r="H57" s="76">
        <v>43706.697916666664</v>
      </c>
      <c r="I57" s="77">
        <v>43706.697916666664</v>
      </c>
      <c r="J57" s="74">
        <v>0.5</v>
      </c>
      <c r="K57" s="78">
        <v>496.5</v>
      </c>
      <c r="L57" s="79">
        <f t="shared" si="1"/>
        <v>0.5</v>
      </c>
      <c r="M57" s="80">
        <v>496.5</v>
      </c>
    </row>
    <row r="58" spans="1:13" s="55" customFormat="1" ht="31.5">
      <c r="A58" s="74">
        <v>220</v>
      </c>
      <c r="B58" s="86" t="s">
        <v>174</v>
      </c>
      <c r="C58" s="84" t="s">
        <v>561</v>
      </c>
      <c r="D58" s="74" t="s">
        <v>544</v>
      </c>
      <c r="E58" s="75"/>
      <c r="F58" s="76">
        <v>43754.649305555555</v>
      </c>
      <c r="G58" s="77">
        <v>43754.649305555555</v>
      </c>
      <c r="H58" s="76">
        <v>43756.024305555555</v>
      </c>
      <c r="I58" s="77">
        <v>43756.024305555555</v>
      </c>
      <c r="J58" s="74">
        <v>1.5</v>
      </c>
      <c r="K58" s="78">
        <v>1087.5</v>
      </c>
      <c r="L58" s="79">
        <f t="shared" si="1"/>
        <v>0.5</v>
      </c>
      <c r="M58" s="80">
        <v>362.5</v>
      </c>
    </row>
    <row r="59" spans="1:13" s="55" customFormat="1" ht="63">
      <c r="A59" s="79">
        <v>250</v>
      </c>
      <c r="B59" s="87" t="s">
        <v>174</v>
      </c>
      <c r="C59" s="85" t="s">
        <v>573</v>
      </c>
      <c r="D59" s="79" t="s">
        <v>497</v>
      </c>
      <c r="E59" s="75"/>
      <c r="F59" s="82">
        <v>43761.649305555555</v>
      </c>
      <c r="G59" s="83">
        <v>43761.649305555555</v>
      </c>
      <c r="H59" s="82">
        <v>43763.868055555555</v>
      </c>
      <c r="I59" s="83">
        <v>43763.868055555555</v>
      </c>
      <c r="J59" s="79">
        <v>2.5</v>
      </c>
      <c r="K59" s="78">
        <v>1812.5</v>
      </c>
      <c r="L59" s="79">
        <f t="shared" si="1"/>
        <v>0.5</v>
      </c>
      <c r="M59" s="78">
        <v>362.5</v>
      </c>
    </row>
    <row r="60" spans="1:13" s="55" customFormat="1" ht="78.75">
      <c r="A60" s="74">
        <v>224</v>
      </c>
      <c r="B60" s="86" t="s">
        <v>455</v>
      </c>
      <c r="C60" s="84" t="s">
        <v>562</v>
      </c>
      <c r="D60" s="74" t="s">
        <v>393</v>
      </c>
      <c r="E60" s="75"/>
      <c r="F60" s="76">
        <v>43761.708333333336</v>
      </c>
      <c r="G60" s="77">
        <v>43761.708333333336</v>
      </c>
      <c r="H60" s="76">
        <v>43764.795138888891</v>
      </c>
      <c r="I60" s="77">
        <v>43764.795138888891</v>
      </c>
      <c r="J60" s="74">
        <v>3</v>
      </c>
      <c r="K60" s="78">
        <v>2175</v>
      </c>
      <c r="L60" s="79">
        <f t="shared" si="1"/>
        <v>0.5</v>
      </c>
      <c r="M60" s="80">
        <v>362.5</v>
      </c>
    </row>
    <row r="61" spans="1:13" s="55" customFormat="1" ht="63">
      <c r="A61" s="74">
        <v>251</v>
      </c>
      <c r="B61" s="86" t="s">
        <v>174</v>
      </c>
      <c r="C61" s="84" t="s">
        <v>574</v>
      </c>
      <c r="D61" s="74" t="s">
        <v>170</v>
      </c>
      <c r="E61" s="81"/>
      <c r="F61" s="76">
        <v>43763.166666666664</v>
      </c>
      <c r="G61" s="77">
        <v>43763.166666666664</v>
      </c>
      <c r="H61" s="76">
        <v>43764.024305555555</v>
      </c>
      <c r="I61" s="77">
        <v>43764.024305555555</v>
      </c>
      <c r="J61" s="74">
        <v>1</v>
      </c>
      <c r="K61" s="78">
        <v>725</v>
      </c>
      <c r="L61" s="79">
        <f t="shared" si="1"/>
        <v>0.5</v>
      </c>
      <c r="M61" s="80">
        <v>362.5</v>
      </c>
    </row>
    <row r="62" spans="1:13" s="55" customFormat="1" ht="47.25">
      <c r="A62" s="74">
        <v>245</v>
      </c>
      <c r="B62" s="86" t="s">
        <v>450</v>
      </c>
      <c r="C62" s="84" t="s">
        <v>570</v>
      </c>
      <c r="D62" s="74" t="s">
        <v>187</v>
      </c>
      <c r="E62" s="75"/>
      <c r="F62" s="76">
        <v>43755.350694444445</v>
      </c>
      <c r="G62" s="77">
        <v>43755.350694444445</v>
      </c>
      <c r="H62" s="76">
        <v>43758.409722222219</v>
      </c>
      <c r="I62" s="77">
        <v>43758.409722222219</v>
      </c>
      <c r="J62" s="74">
        <v>3</v>
      </c>
      <c r="K62" s="78">
        <v>2979</v>
      </c>
      <c r="L62" s="79">
        <f t="shared" si="1"/>
        <v>0.5</v>
      </c>
      <c r="M62" s="80">
        <v>496.5</v>
      </c>
    </row>
    <row r="65" spans="1:4" ht="21">
      <c r="C65" s="46" t="s">
        <v>540</v>
      </c>
      <c r="D65" s="47"/>
    </row>
    <row r="66" spans="1:4">
      <c r="C66" s="51" t="s">
        <v>600</v>
      </c>
      <c r="D66" s="72">
        <f>SUM(J5:J62)</f>
        <v>156</v>
      </c>
    </row>
    <row r="67" spans="1:4">
      <c r="C67" s="51" t="s">
        <v>601</v>
      </c>
      <c r="D67" s="72">
        <f>SUM(L5:L62)</f>
        <v>18.5</v>
      </c>
    </row>
    <row r="68" spans="1:4">
      <c r="C68" s="48" t="s">
        <v>3</v>
      </c>
      <c r="D68" s="50">
        <v>47</v>
      </c>
    </row>
    <row r="69" spans="1:4">
      <c r="B69" s="52"/>
      <c r="C69" s="48" t="s">
        <v>4</v>
      </c>
      <c r="D69" s="50">
        <v>35</v>
      </c>
    </row>
    <row r="70" spans="1:4" ht="15" customHeight="1">
      <c r="B70" s="42"/>
      <c r="C70" s="51" t="s">
        <v>9</v>
      </c>
      <c r="D70" s="60">
        <f>SUM(K5:K62)</f>
        <v>112950.58</v>
      </c>
    </row>
    <row r="71" spans="1:4" ht="15" customHeight="1">
      <c r="A71" s="42"/>
      <c r="B71" s="42"/>
      <c r="C71" s="51" t="s">
        <v>598</v>
      </c>
      <c r="D71" s="60">
        <f>SUM(M5:M62)</f>
        <v>14510.130000000001</v>
      </c>
    </row>
    <row r="72" spans="1:4" ht="15" customHeight="1">
      <c r="A72" s="42"/>
      <c r="B72" s="42"/>
      <c r="C72" s="51" t="s">
        <v>599</v>
      </c>
      <c r="D72" s="60">
        <f>SUM(D70:D71)</f>
        <v>127460.71</v>
      </c>
    </row>
    <row r="73" spans="1:4" ht="15" customHeight="1">
      <c r="A73" s="42"/>
      <c r="B73" s="42"/>
    </row>
  </sheetData>
  <autoFilter ref="A4:M62">
    <sortState ref="A5:M62">
      <sortCondition ref="D4:D62"/>
    </sortState>
  </autoFilter>
  <mergeCells count="7">
    <mergeCell ref="A1:M1"/>
    <mergeCell ref="A2:D3"/>
    <mergeCell ref="J2:K3"/>
    <mergeCell ref="L2:M3"/>
    <mergeCell ref="F3:G3"/>
    <mergeCell ref="F2:I2"/>
    <mergeCell ref="H3:I3"/>
  </mergeCells>
  <printOptions horizontalCentered="1"/>
  <pageMargins left="0.35433070866141736" right="0.19685039370078741" top="0.51181102362204722" bottom="0.39370078740157483" header="0.27559055118110237" footer="0"/>
  <pageSetup paperSize="9" scale="56"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dimension ref="A1:N101"/>
  <sheetViews>
    <sheetView topLeftCell="A85" zoomScale="70" zoomScaleNormal="70" zoomScaleSheetLayoutView="40" zoomScalePageLayoutView="25" workbookViewId="0">
      <selection activeCell="C94" sqref="C94"/>
    </sheetView>
  </sheetViews>
  <sheetFormatPr defaultRowHeight="15"/>
  <cols>
    <col min="1" max="1" width="9.85546875" style="67" customWidth="1"/>
    <col min="2" max="2" width="26.42578125" style="67" customWidth="1"/>
    <col min="3" max="3" width="49" style="67" customWidth="1"/>
    <col min="4" max="4" width="42.7109375" style="67" customWidth="1"/>
    <col min="5" max="5" width="11.5703125" style="67" hidden="1" customWidth="1"/>
    <col min="6" max="6" width="20.5703125" style="67" bestFit="1" customWidth="1"/>
    <col min="7" max="7" width="17.28515625" style="67" bestFit="1" customWidth="1"/>
    <col min="8" max="8" width="20.5703125" style="67" bestFit="1" customWidth="1"/>
    <col min="9" max="9" width="17.28515625" style="67" bestFit="1" customWidth="1"/>
    <col min="10" max="10" width="13.42578125" style="67" bestFit="1" customWidth="1"/>
    <col min="11" max="11" width="18.42578125" style="67" bestFit="1" customWidth="1"/>
    <col min="12" max="12" width="14.28515625" style="67" bestFit="1" customWidth="1"/>
    <col min="13" max="13" width="19.28515625" style="67" bestFit="1" customWidth="1"/>
    <col min="14" max="16384" width="9.140625" style="67"/>
  </cols>
  <sheetData>
    <row r="1" spans="1:14" ht="18.75" customHeight="1" thickBot="1">
      <c r="A1" s="140" t="s">
        <v>10</v>
      </c>
      <c r="B1" s="141"/>
      <c r="C1" s="141"/>
      <c r="D1" s="141"/>
      <c r="E1" s="141"/>
      <c r="F1" s="141"/>
      <c r="G1" s="141"/>
      <c r="H1" s="141"/>
      <c r="I1" s="141"/>
      <c r="J1" s="141"/>
      <c r="K1" s="141"/>
      <c r="L1" s="141"/>
      <c r="M1" s="142"/>
    </row>
    <row r="2" spans="1:14" ht="22.5" customHeight="1">
      <c r="A2" s="143" t="s">
        <v>617</v>
      </c>
      <c r="B2" s="143"/>
      <c r="C2" s="143"/>
      <c r="D2" s="143"/>
      <c r="E2" s="92"/>
      <c r="F2" s="143" t="s">
        <v>618</v>
      </c>
      <c r="G2" s="143"/>
      <c r="H2" s="143"/>
      <c r="I2" s="143"/>
      <c r="J2" s="143" t="s">
        <v>621</v>
      </c>
      <c r="K2" s="143"/>
      <c r="L2" s="143" t="s">
        <v>622</v>
      </c>
      <c r="M2" s="143"/>
    </row>
    <row r="3" spans="1:14" ht="27" customHeight="1">
      <c r="A3" s="144"/>
      <c r="B3" s="144"/>
      <c r="C3" s="144"/>
      <c r="D3" s="144"/>
      <c r="E3" s="93"/>
      <c r="F3" s="144" t="s">
        <v>619</v>
      </c>
      <c r="G3" s="144"/>
      <c r="H3" s="144" t="s">
        <v>620</v>
      </c>
      <c r="I3" s="144"/>
      <c r="J3" s="144"/>
      <c r="K3" s="144"/>
      <c r="L3" s="144"/>
      <c r="M3" s="144"/>
    </row>
    <row r="4" spans="1:14" s="45" customFormat="1" ht="15.75">
      <c r="A4" s="89" t="s">
        <v>596</v>
      </c>
      <c r="B4" s="89" t="s">
        <v>212</v>
      </c>
      <c r="C4" s="89" t="s">
        <v>213</v>
      </c>
      <c r="D4" s="89" t="s">
        <v>214</v>
      </c>
      <c r="E4" s="89" t="s">
        <v>343</v>
      </c>
      <c r="F4" s="89" t="s">
        <v>623</v>
      </c>
      <c r="G4" s="89" t="s">
        <v>624</v>
      </c>
      <c r="H4" s="89" t="s">
        <v>623</v>
      </c>
      <c r="I4" s="89" t="s">
        <v>624</v>
      </c>
      <c r="J4" s="89" t="s">
        <v>625</v>
      </c>
      <c r="K4" s="89" t="s">
        <v>626</v>
      </c>
      <c r="L4" s="90" t="s">
        <v>625</v>
      </c>
      <c r="M4" s="90" t="s">
        <v>626</v>
      </c>
    </row>
    <row r="5" spans="1:14" s="55" customFormat="1" ht="157.5">
      <c r="A5" s="74">
        <v>219</v>
      </c>
      <c r="B5" s="86" t="s">
        <v>259</v>
      </c>
      <c r="C5" s="84" t="s">
        <v>639</v>
      </c>
      <c r="D5" s="74" t="s">
        <v>257</v>
      </c>
      <c r="E5" s="75"/>
      <c r="F5" s="76">
        <v>43780.305555555555</v>
      </c>
      <c r="G5" s="77">
        <v>43780.305555555555</v>
      </c>
      <c r="H5" s="76">
        <v>43783.923611111109</v>
      </c>
      <c r="I5" s="77">
        <v>43783.923611111109</v>
      </c>
      <c r="J5" s="74">
        <v>4</v>
      </c>
      <c r="K5" s="78">
        <v>2900</v>
      </c>
      <c r="L5" s="79">
        <f t="shared" ref="L5:L36" si="0">IF(M5&lt;&gt;0, 0.5, 0)</f>
        <v>0.5</v>
      </c>
      <c r="M5" s="78">
        <v>362.5</v>
      </c>
      <c r="N5"/>
    </row>
    <row r="6" spans="1:14" s="55" customFormat="1" ht="157.5">
      <c r="A6" s="79">
        <v>219</v>
      </c>
      <c r="B6" s="87" t="s">
        <v>259</v>
      </c>
      <c r="C6" s="85" t="s">
        <v>639</v>
      </c>
      <c r="D6" s="79" t="s">
        <v>170</v>
      </c>
      <c r="E6" s="81"/>
      <c r="F6" s="82">
        <v>43780.305555555555</v>
      </c>
      <c r="G6" s="83">
        <v>43780.305555555555</v>
      </c>
      <c r="H6" s="82">
        <v>43783.923611111109</v>
      </c>
      <c r="I6" s="83">
        <v>43783.923611111109</v>
      </c>
      <c r="J6" s="74">
        <v>4</v>
      </c>
      <c r="K6" s="78">
        <v>2900</v>
      </c>
      <c r="L6" s="79">
        <f t="shared" si="0"/>
        <v>0.5</v>
      </c>
      <c r="M6" s="78">
        <v>362.5</v>
      </c>
      <c r="N6"/>
    </row>
    <row r="7" spans="1:14" s="55" customFormat="1" ht="157.5">
      <c r="A7" s="79">
        <v>219</v>
      </c>
      <c r="B7" s="87" t="s">
        <v>259</v>
      </c>
      <c r="C7" s="85" t="s">
        <v>639</v>
      </c>
      <c r="D7" s="79" t="s">
        <v>670</v>
      </c>
      <c r="E7" s="81"/>
      <c r="F7" s="82">
        <v>43780.305555555555</v>
      </c>
      <c r="G7" s="83">
        <v>43780.305555555555</v>
      </c>
      <c r="H7" s="82">
        <v>43783.923611111109</v>
      </c>
      <c r="I7" s="83">
        <v>43783.923611111109</v>
      </c>
      <c r="J7" s="74">
        <v>4</v>
      </c>
      <c r="K7" s="78">
        <v>2900</v>
      </c>
      <c r="L7" s="79">
        <f t="shared" si="0"/>
        <v>0.5</v>
      </c>
      <c r="M7" s="78">
        <v>362.5</v>
      </c>
      <c r="N7"/>
    </row>
    <row r="8" spans="1:14" s="55" customFormat="1" ht="157.5">
      <c r="A8" s="74">
        <v>219</v>
      </c>
      <c r="B8" s="86" t="s">
        <v>259</v>
      </c>
      <c r="C8" s="84" t="s">
        <v>639</v>
      </c>
      <c r="D8" s="74" t="s">
        <v>315</v>
      </c>
      <c r="E8" s="75"/>
      <c r="F8" s="76">
        <v>43780.305555555555</v>
      </c>
      <c r="G8" s="77">
        <v>43780.305555555555</v>
      </c>
      <c r="H8" s="76">
        <v>43783.923611111109</v>
      </c>
      <c r="I8" s="77">
        <v>43783.923611111109</v>
      </c>
      <c r="J8" s="74">
        <v>4</v>
      </c>
      <c r="K8" s="78">
        <v>2900</v>
      </c>
      <c r="L8" s="79">
        <f t="shared" si="0"/>
        <v>0.5</v>
      </c>
      <c r="M8" s="78">
        <v>362.5</v>
      </c>
      <c r="N8"/>
    </row>
    <row r="9" spans="1:14" s="55" customFormat="1" ht="157.5">
      <c r="A9" s="74">
        <v>219</v>
      </c>
      <c r="B9" s="86" t="s">
        <v>259</v>
      </c>
      <c r="C9" s="84" t="s">
        <v>639</v>
      </c>
      <c r="D9" s="74" t="s">
        <v>254</v>
      </c>
      <c r="E9" s="75"/>
      <c r="F9" s="76">
        <v>43780.305555555555</v>
      </c>
      <c r="G9" s="77">
        <v>43780.305555555555</v>
      </c>
      <c r="H9" s="76">
        <v>43783.923611111109</v>
      </c>
      <c r="I9" s="77">
        <v>43783.923611111109</v>
      </c>
      <c r="J9" s="74">
        <v>4</v>
      </c>
      <c r="K9" s="78">
        <v>2900</v>
      </c>
      <c r="L9" s="79">
        <f t="shared" si="0"/>
        <v>0.5</v>
      </c>
      <c r="M9" s="78">
        <v>362.5</v>
      </c>
      <c r="N9"/>
    </row>
    <row r="10" spans="1:14" s="55" customFormat="1" ht="157.5">
      <c r="A10" s="79">
        <v>219</v>
      </c>
      <c r="B10" s="87" t="s">
        <v>259</v>
      </c>
      <c r="C10" s="85" t="s">
        <v>639</v>
      </c>
      <c r="D10" s="79" t="s">
        <v>671</v>
      </c>
      <c r="E10" s="75"/>
      <c r="F10" s="82">
        <v>43780.305555555555</v>
      </c>
      <c r="G10" s="83">
        <v>43780.305555555555</v>
      </c>
      <c r="H10" s="82">
        <v>43783.923611111109</v>
      </c>
      <c r="I10" s="83">
        <v>43783.923611111109</v>
      </c>
      <c r="J10" s="74">
        <v>4</v>
      </c>
      <c r="K10" s="78">
        <v>2900</v>
      </c>
      <c r="L10" s="79">
        <f t="shared" si="0"/>
        <v>0.5</v>
      </c>
      <c r="M10" s="78">
        <v>362.5</v>
      </c>
      <c r="N10"/>
    </row>
    <row r="11" spans="1:14" s="55" customFormat="1" ht="157.5">
      <c r="A11" s="79">
        <v>219</v>
      </c>
      <c r="B11" s="87" t="s">
        <v>259</v>
      </c>
      <c r="C11" s="85" t="s">
        <v>639</v>
      </c>
      <c r="D11" s="79" t="s">
        <v>672</v>
      </c>
      <c r="E11" s="75"/>
      <c r="F11" s="82">
        <v>43780.305555555555</v>
      </c>
      <c r="G11" s="83">
        <v>43780.305555555555</v>
      </c>
      <c r="H11" s="82">
        <v>43783.923611111109</v>
      </c>
      <c r="I11" s="83">
        <v>43783.923611111109</v>
      </c>
      <c r="J11" s="74">
        <v>4</v>
      </c>
      <c r="K11" s="78">
        <v>2900</v>
      </c>
      <c r="L11" s="79">
        <f t="shared" si="0"/>
        <v>0.5</v>
      </c>
      <c r="M11" s="78">
        <v>362.5</v>
      </c>
      <c r="N11"/>
    </row>
    <row r="12" spans="1:14" s="55" customFormat="1" ht="157.5">
      <c r="A12" s="79">
        <v>219</v>
      </c>
      <c r="B12" s="87" t="s">
        <v>259</v>
      </c>
      <c r="C12" s="85" t="s">
        <v>639</v>
      </c>
      <c r="D12" s="79" t="s">
        <v>316</v>
      </c>
      <c r="E12" s="75"/>
      <c r="F12" s="82">
        <v>43780.305555555555</v>
      </c>
      <c r="G12" s="83">
        <v>43780.305555555555</v>
      </c>
      <c r="H12" s="82">
        <v>43783.923611111109</v>
      </c>
      <c r="I12" s="83">
        <v>43783.923611111109</v>
      </c>
      <c r="J12" s="74">
        <v>4</v>
      </c>
      <c r="K12" s="78">
        <v>2900</v>
      </c>
      <c r="L12" s="79">
        <f t="shared" si="0"/>
        <v>0.5</v>
      </c>
      <c r="M12" s="78">
        <v>362.5</v>
      </c>
      <c r="N12"/>
    </row>
    <row r="13" spans="1:14" s="55" customFormat="1" ht="157.5">
      <c r="A13" s="79">
        <v>219</v>
      </c>
      <c r="B13" s="87" t="s">
        <v>259</v>
      </c>
      <c r="C13" s="85" t="s">
        <v>639</v>
      </c>
      <c r="D13" s="79" t="s">
        <v>493</v>
      </c>
      <c r="E13" s="75"/>
      <c r="F13" s="82">
        <v>43780.305555555555</v>
      </c>
      <c r="G13" s="83">
        <v>43780.305555555555</v>
      </c>
      <c r="H13" s="82">
        <v>43783.923611111109</v>
      </c>
      <c r="I13" s="83">
        <v>43783.923611111109</v>
      </c>
      <c r="J13" s="74">
        <v>4</v>
      </c>
      <c r="K13" s="78">
        <v>2900</v>
      </c>
      <c r="L13" s="79">
        <f t="shared" si="0"/>
        <v>0.5</v>
      </c>
      <c r="M13" s="78">
        <v>362.5</v>
      </c>
      <c r="N13"/>
    </row>
    <row r="14" spans="1:14" s="55" customFormat="1" ht="157.5">
      <c r="A14" s="74">
        <v>219</v>
      </c>
      <c r="B14" s="86" t="s">
        <v>259</v>
      </c>
      <c r="C14" s="84" t="s">
        <v>639</v>
      </c>
      <c r="D14" s="74" t="s">
        <v>233</v>
      </c>
      <c r="E14" s="75"/>
      <c r="F14" s="76">
        <v>43780.305555555555</v>
      </c>
      <c r="G14" s="77">
        <v>43780.305555555555</v>
      </c>
      <c r="H14" s="76">
        <v>43783.923611111109</v>
      </c>
      <c r="I14" s="77">
        <v>43783.923611111109</v>
      </c>
      <c r="J14" s="74">
        <v>4</v>
      </c>
      <c r="K14" s="78">
        <v>2900</v>
      </c>
      <c r="L14" s="79">
        <f t="shared" si="0"/>
        <v>0.5</v>
      </c>
      <c r="M14" s="78">
        <v>362.5</v>
      </c>
      <c r="N14"/>
    </row>
    <row r="15" spans="1:14" s="55" customFormat="1" ht="157.5">
      <c r="A15" s="79">
        <v>219</v>
      </c>
      <c r="B15" s="87" t="s">
        <v>259</v>
      </c>
      <c r="C15" s="85" t="s">
        <v>639</v>
      </c>
      <c r="D15" s="79" t="s">
        <v>228</v>
      </c>
      <c r="E15" s="75"/>
      <c r="F15" s="82">
        <v>43780.305555555555</v>
      </c>
      <c r="G15" s="83">
        <v>43780.305555555555</v>
      </c>
      <c r="H15" s="82">
        <v>43783.923611111109</v>
      </c>
      <c r="I15" s="83">
        <v>43783.923611111109</v>
      </c>
      <c r="J15" s="74">
        <v>4</v>
      </c>
      <c r="K15" s="78">
        <v>2900</v>
      </c>
      <c r="L15" s="79">
        <f t="shared" si="0"/>
        <v>0.5</v>
      </c>
      <c r="M15" s="78">
        <v>362.5</v>
      </c>
      <c r="N15"/>
    </row>
    <row r="16" spans="1:14" s="55" customFormat="1" ht="157.5">
      <c r="A16" s="79">
        <v>219</v>
      </c>
      <c r="B16" s="87" t="s">
        <v>259</v>
      </c>
      <c r="C16" s="85" t="s">
        <v>639</v>
      </c>
      <c r="D16" s="79" t="s">
        <v>673</v>
      </c>
      <c r="E16" s="75"/>
      <c r="F16" s="82">
        <v>43780.305555555555</v>
      </c>
      <c r="G16" s="83">
        <v>43780.305555555555</v>
      </c>
      <c r="H16" s="82">
        <v>43783.923611111109</v>
      </c>
      <c r="I16" s="83">
        <v>43783.923611111109</v>
      </c>
      <c r="J16" s="74">
        <v>4</v>
      </c>
      <c r="K16" s="78">
        <v>2900</v>
      </c>
      <c r="L16" s="79">
        <f t="shared" si="0"/>
        <v>0.5</v>
      </c>
      <c r="M16" s="78">
        <v>362.5</v>
      </c>
      <c r="N16"/>
    </row>
    <row r="17" spans="1:14" s="55" customFormat="1" ht="157.5">
      <c r="A17" s="79">
        <v>219</v>
      </c>
      <c r="B17" s="87" t="s">
        <v>259</v>
      </c>
      <c r="C17" s="85" t="s">
        <v>639</v>
      </c>
      <c r="D17" s="79" t="s">
        <v>674</v>
      </c>
      <c r="E17" s="81"/>
      <c r="F17" s="82">
        <v>43780.305555555555</v>
      </c>
      <c r="G17" s="83">
        <v>43780.305555555555</v>
      </c>
      <c r="H17" s="82">
        <v>43783.923611111109</v>
      </c>
      <c r="I17" s="83">
        <v>43783.923611111109</v>
      </c>
      <c r="J17" s="74">
        <v>4</v>
      </c>
      <c r="K17" s="78">
        <v>2900</v>
      </c>
      <c r="L17" s="79">
        <f t="shared" si="0"/>
        <v>0.5</v>
      </c>
      <c r="M17" s="78">
        <v>362.5</v>
      </c>
      <c r="N17"/>
    </row>
    <row r="18" spans="1:14" s="55" customFormat="1" ht="157.5">
      <c r="A18" s="74">
        <v>219</v>
      </c>
      <c r="B18" s="86" t="s">
        <v>259</v>
      </c>
      <c r="C18" s="84" t="s">
        <v>639</v>
      </c>
      <c r="D18" s="74" t="s">
        <v>309</v>
      </c>
      <c r="E18" s="75"/>
      <c r="F18" s="76">
        <v>43780.305555555555</v>
      </c>
      <c r="G18" s="77">
        <v>43780.305555555555</v>
      </c>
      <c r="H18" s="76">
        <v>43783.923611111109</v>
      </c>
      <c r="I18" s="77">
        <v>43783.923611111109</v>
      </c>
      <c r="J18" s="74">
        <v>4</v>
      </c>
      <c r="K18" s="78">
        <v>2900</v>
      </c>
      <c r="L18" s="79">
        <f t="shared" si="0"/>
        <v>0.5</v>
      </c>
      <c r="M18" s="78">
        <v>362.5</v>
      </c>
      <c r="N18"/>
    </row>
    <row r="19" spans="1:14" s="55" customFormat="1" ht="157.5">
      <c r="A19" s="74">
        <v>219</v>
      </c>
      <c r="B19" s="86" t="s">
        <v>259</v>
      </c>
      <c r="C19" s="84" t="s">
        <v>639</v>
      </c>
      <c r="D19" s="74" t="s">
        <v>312</v>
      </c>
      <c r="E19" s="81"/>
      <c r="F19" s="76">
        <v>43780.305555555555</v>
      </c>
      <c r="G19" s="77">
        <v>43780.305555555555</v>
      </c>
      <c r="H19" s="76">
        <v>43783.923611111109</v>
      </c>
      <c r="I19" s="77">
        <v>43783.923611111109</v>
      </c>
      <c r="J19" s="74">
        <v>4</v>
      </c>
      <c r="K19" s="78">
        <v>2900</v>
      </c>
      <c r="L19" s="79">
        <f t="shared" si="0"/>
        <v>0.5</v>
      </c>
      <c r="M19" s="78">
        <v>362.5</v>
      </c>
      <c r="N19"/>
    </row>
    <row r="20" spans="1:14" s="55" customFormat="1" ht="157.5">
      <c r="A20" s="74">
        <v>219</v>
      </c>
      <c r="B20" s="86" t="s">
        <v>259</v>
      </c>
      <c r="C20" s="84" t="s">
        <v>639</v>
      </c>
      <c r="D20" s="74" t="s">
        <v>675</v>
      </c>
      <c r="E20" s="75"/>
      <c r="F20" s="76">
        <v>43780.305555555555</v>
      </c>
      <c r="G20" s="77">
        <v>43780.305555555555</v>
      </c>
      <c r="H20" s="76">
        <v>43783.923611111109</v>
      </c>
      <c r="I20" s="77">
        <v>43783.923611111109</v>
      </c>
      <c r="J20" s="74">
        <v>4</v>
      </c>
      <c r="K20" s="78">
        <v>2900</v>
      </c>
      <c r="L20" s="79">
        <f t="shared" si="0"/>
        <v>0.5</v>
      </c>
      <c r="M20" s="78">
        <v>362.5</v>
      </c>
      <c r="N20"/>
    </row>
    <row r="21" spans="1:14" s="55" customFormat="1" ht="157.5">
      <c r="A21" s="74">
        <v>219</v>
      </c>
      <c r="B21" s="86" t="s">
        <v>259</v>
      </c>
      <c r="C21" s="84" t="s">
        <v>639</v>
      </c>
      <c r="D21" s="74" t="s">
        <v>245</v>
      </c>
      <c r="E21" s="75"/>
      <c r="F21" s="82">
        <v>43780.305555555555</v>
      </c>
      <c r="G21" s="83">
        <v>43780.305555555555</v>
      </c>
      <c r="H21" s="76">
        <v>43783.923611111109</v>
      </c>
      <c r="I21" s="77">
        <v>43783.923611111109</v>
      </c>
      <c r="J21" s="74">
        <v>4</v>
      </c>
      <c r="K21" s="78">
        <v>2900</v>
      </c>
      <c r="L21" s="79">
        <f t="shared" si="0"/>
        <v>0.5</v>
      </c>
      <c r="M21" s="78">
        <v>362.5</v>
      </c>
      <c r="N21"/>
    </row>
    <row r="22" spans="1:14" s="55" customFormat="1" ht="157.5">
      <c r="A22" s="79">
        <v>229</v>
      </c>
      <c r="B22" s="87" t="s">
        <v>259</v>
      </c>
      <c r="C22" s="85" t="s">
        <v>639</v>
      </c>
      <c r="D22" s="79" t="s">
        <v>408</v>
      </c>
      <c r="E22" s="75"/>
      <c r="F22" s="82">
        <v>43779.5</v>
      </c>
      <c r="G22" s="83">
        <v>43779.5</v>
      </c>
      <c r="H22" s="82">
        <v>43783.923611111109</v>
      </c>
      <c r="I22" s="83">
        <v>43783.923611111109</v>
      </c>
      <c r="J22" s="74">
        <v>4.5</v>
      </c>
      <c r="K22" s="78">
        <v>3262.5</v>
      </c>
      <c r="L22" s="79">
        <f t="shared" si="0"/>
        <v>0.5</v>
      </c>
      <c r="M22" s="78">
        <v>362.5</v>
      </c>
      <c r="N22"/>
    </row>
    <row r="23" spans="1:14" s="55" customFormat="1" ht="157.5">
      <c r="A23" s="79">
        <v>229</v>
      </c>
      <c r="B23" s="87" t="s">
        <v>259</v>
      </c>
      <c r="C23" s="85" t="s">
        <v>639</v>
      </c>
      <c r="D23" s="79" t="s">
        <v>173</v>
      </c>
      <c r="E23" s="81"/>
      <c r="F23" s="82">
        <v>43779.5</v>
      </c>
      <c r="G23" s="83">
        <v>43779.5</v>
      </c>
      <c r="H23" s="82">
        <v>43783.923611111109</v>
      </c>
      <c r="I23" s="83">
        <v>43783.923611111109</v>
      </c>
      <c r="J23" s="74">
        <v>4.5</v>
      </c>
      <c r="K23" s="78">
        <v>3262.5</v>
      </c>
      <c r="L23" s="79">
        <f t="shared" si="0"/>
        <v>0.5</v>
      </c>
      <c r="M23" s="78">
        <v>362.5</v>
      </c>
      <c r="N23"/>
    </row>
    <row r="24" spans="1:14" s="55" customFormat="1" ht="157.5">
      <c r="A24" s="74">
        <v>229</v>
      </c>
      <c r="B24" s="86" t="s">
        <v>259</v>
      </c>
      <c r="C24" s="84" t="s">
        <v>639</v>
      </c>
      <c r="D24" s="74" t="s">
        <v>300</v>
      </c>
      <c r="E24" s="75"/>
      <c r="F24" s="76">
        <v>43779.5</v>
      </c>
      <c r="G24" s="77">
        <v>43779.5</v>
      </c>
      <c r="H24" s="76">
        <v>43783.923611111109</v>
      </c>
      <c r="I24" s="77">
        <v>43783.923611111109</v>
      </c>
      <c r="J24" s="74">
        <v>4.5</v>
      </c>
      <c r="K24" s="78">
        <v>3262.5</v>
      </c>
      <c r="L24" s="79">
        <f t="shared" si="0"/>
        <v>0.5</v>
      </c>
      <c r="M24" s="78">
        <v>362.5</v>
      </c>
      <c r="N24"/>
    </row>
    <row r="25" spans="1:14" s="55" customFormat="1" ht="157.5">
      <c r="A25" s="74">
        <v>229</v>
      </c>
      <c r="B25" s="86" t="s">
        <v>259</v>
      </c>
      <c r="C25" s="84" t="s">
        <v>639</v>
      </c>
      <c r="D25" s="74" t="s">
        <v>181</v>
      </c>
      <c r="E25" s="75"/>
      <c r="F25" s="76">
        <v>43779.5</v>
      </c>
      <c r="G25" s="77">
        <v>43779.5</v>
      </c>
      <c r="H25" s="76">
        <v>43783.923611111109</v>
      </c>
      <c r="I25" s="77">
        <v>43783.923611111109</v>
      </c>
      <c r="J25" s="74">
        <v>4.5</v>
      </c>
      <c r="K25" s="78">
        <v>3262.5</v>
      </c>
      <c r="L25" s="79">
        <f t="shared" si="0"/>
        <v>0.5</v>
      </c>
      <c r="M25" s="78">
        <v>362.5</v>
      </c>
      <c r="N25"/>
    </row>
    <row r="26" spans="1:14" s="55" customFormat="1" ht="157.5">
      <c r="A26" s="74">
        <v>229</v>
      </c>
      <c r="B26" s="86" t="s">
        <v>259</v>
      </c>
      <c r="C26" s="84" t="s">
        <v>639</v>
      </c>
      <c r="D26" s="74" t="s">
        <v>676</v>
      </c>
      <c r="E26" s="75"/>
      <c r="F26" s="76">
        <v>43779.5</v>
      </c>
      <c r="G26" s="77">
        <v>43779.5</v>
      </c>
      <c r="H26" s="76">
        <v>43783.923611111109</v>
      </c>
      <c r="I26" s="77">
        <v>43783.923611111109</v>
      </c>
      <c r="J26" s="74">
        <v>4.5</v>
      </c>
      <c r="K26" s="78">
        <v>3262.5</v>
      </c>
      <c r="L26" s="79">
        <f t="shared" si="0"/>
        <v>0.5</v>
      </c>
      <c r="M26" s="78">
        <v>362.5</v>
      </c>
      <c r="N26"/>
    </row>
    <row r="27" spans="1:14" s="55" customFormat="1" ht="31.5">
      <c r="A27" s="79">
        <v>233</v>
      </c>
      <c r="B27" s="87" t="s">
        <v>259</v>
      </c>
      <c r="C27" s="85" t="s">
        <v>640</v>
      </c>
      <c r="D27" s="79" t="s">
        <v>321</v>
      </c>
      <c r="E27" s="81"/>
      <c r="F27" s="82">
        <v>43779.5</v>
      </c>
      <c r="G27" s="83">
        <v>43779.5</v>
      </c>
      <c r="H27" s="82">
        <v>43783.923611111109</v>
      </c>
      <c r="I27" s="83">
        <v>43783.923611111109</v>
      </c>
      <c r="J27" s="74">
        <v>4.5</v>
      </c>
      <c r="K27" s="78">
        <v>3262.5</v>
      </c>
      <c r="L27" s="79">
        <f t="shared" si="0"/>
        <v>0.5</v>
      </c>
      <c r="M27" s="78">
        <v>362.5</v>
      </c>
      <c r="N27"/>
    </row>
    <row r="28" spans="1:14" s="55" customFormat="1" ht="47.25">
      <c r="A28" s="79">
        <v>236</v>
      </c>
      <c r="B28" s="87" t="s">
        <v>353</v>
      </c>
      <c r="C28" s="85" t="s">
        <v>641</v>
      </c>
      <c r="D28" s="79" t="s">
        <v>482</v>
      </c>
      <c r="E28" s="75"/>
      <c r="F28" s="82">
        <v>43773.291666666664</v>
      </c>
      <c r="G28" s="83">
        <v>43773.291666666664</v>
      </c>
      <c r="H28" s="82">
        <v>43777.791666666664</v>
      </c>
      <c r="I28" s="83">
        <v>43777.791666666664</v>
      </c>
      <c r="J28" s="74">
        <v>5</v>
      </c>
      <c r="K28" s="78">
        <v>2430</v>
      </c>
      <c r="L28" s="79">
        <f t="shared" si="0"/>
        <v>0</v>
      </c>
      <c r="M28" s="78">
        <v>0</v>
      </c>
      <c r="N28"/>
    </row>
    <row r="29" spans="1:14" s="55" customFormat="1" ht="47.25">
      <c r="A29" s="74">
        <v>236</v>
      </c>
      <c r="B29" s="86" t="s">
        <v>353</v>
      </c>
      <c r="C29" s="84" t="s">
        <v>641</v>
      </c>
      <c r="D29" s="74" t="s">
        <v>203</v>
      </c>
      <c r="E29" s="81"/>
      <c r="F29" s="76">
        <v>43773.291666666664</v>
      </c>
      <c r="G29" s="77">
        <v>43773.291666666664</v>
      </c>
      <c r="H29" s="76">
        <v>43777.791666666664</v>
      </c>
      <c r="I29" s="77">
        <v>43777.791666666664</v>
      </c>
      <c r="J29" s="74">
        <v>5</v>
      </c>
      <c r="K29" s="78">
        <v>2025</v>
      </c>
      <c r="L29" s="79">
        <f t="shared" si="0"/>
        <v>0</v>
      </c>
      <c r="M29" s="78">
        <v>0</v>
      </c>
      <c r="N29"/>
    </row>
    <row r="30" spans="1:14" s="55" customFormat="1" ht="47.25">
      <c r="A30" s="79">
        <v>236</v>
      </c>
      <c r="B30" s="87" t="s">
        <v>353</v>
      </c>
      <c r="C30" s="85" t="s">
        <v>641</v>
      </c>
      <c r="D30" s="79" t="s">
        <v>483</v>
      </c>
      <c r="E30" s="75"/>
      <c r="F30" s="82">
        <v>43773.291666666664</v>
      </c>
      <c r="G30" s="83">
        <v>43773.291666666664</v>
      </c>
      <c r="H30" s="82">
        <v>43777.791666666664</v>
      </c>
      <c r="I30" s="83">
        <v>43777.791666666664</v>
      </c>
      <c r="J30" s="74">
        <v>5</v>
      </c>
      <c r="K30" s="78">
        <v>2430</v>
      </c>
      <c r="L30" s="79">
        <f t="shared" si="0"/>
        <v>0</v>
      </c>
      <c r="M30" s="78">
        <v>0</v>
      </c>
      <c r="N30"/>
    </row>
    <row r="31" spans="1:14" s="55" customFormat="1" ht="173.25">
      <c r="A31" s="74">
        <v>240</v>
      </c>
      <c r="B31" s="86" t="s">
        <v>633</v>
      </c>
      <c r="C31" s="84" t="s">
        <v>642</v>
      </c>
      <c r="D31" s="74" t="s">
        <v>677</v>
      </c>
      <c r="E31" s="75"/>
      <c r="F31" s="76">
        <v>43775.350694444445</v>
      </c>
      <c r="G31" s="77">
        <v>43775.350694444445</v>
      </c>
      <c r="H31" s="76">
        <v>43778.069444444445</v>
      </c>
      <c r="I31" s="77">
        <v>43778.069444444445</v>
      </c>
      <c r="J31" s="74">
        <v>3</v>
      </c>
      <c r="K31" s="78">
        <v>2175</v>
      </c>
      <c r="L31" s="79">
        <f t="shared" si="0"/>
        <v>0.5</v>
      </c>
      <c r="M31" s="78">
        <v>362.5</v>
      </c>
      <c r="N31"/>
    </row>
    <row r="32" spans="1:14" s="55" customFormat="1" ht="173.25">
      <c r="A32" s="79">
        <v>240</v>
      </c>
      <c r="B32" s="87" t="s">
        <v>633</v>
      </c>
      <c r="C32" s="85" t="s">
        <v>642</v>
      </c>
      <c r="D32" s="79" t="s">
        <v>678</v>
      </c>
      <c r="E32" s="81"/>
      <c r="F32" s="82">
        <v>43775.350694444445</v>
      </c>
      <c r="G32" s="83">
        <v>43775.350694444445</v>
      </c>
      <c r="H32" s="82">
        <v>43778.069444444445</v>
      </c>
      <c r="I32" s="83">
        <v>43778.069444444445</v>
      </c>
      <c r="J32" s="74">
        <v>3</v>
      </c>
      <c r="K32" s="78">
        <v>2175</v>
      </c>
      <c r="L32" s="79">
        <f t="shared" si="0"/>
        <v>0.5</v>
      </c>
      <c r="M32" s="78">
        <v>362.5</v>
      </c>
      <c r="N32"/>
    </row>
    <row r="33" spans="1:14" s="55" customFormat="1" ht="47.25">
      <c r="A33" s="74">
        <v>248</v>
      </c>
      <c r="B33" s="86" t="s">
        <v>174</v>
      </c>
      <c r="C33" s="84" t="s">
        <v>643</v>
      </c>
      <c r="D33" s="74" t="s">
        <v>679</v>
      </c>
      <c r="E33" s="75"/>
      <c r="F33" s="76">
        <v>43774.642361111109</v>
      </c>
      <c r="G33" s="77">
        <v>43774.642361111109</v>
      </c>
      <c r="H33" s="76">
        <v>43777.909722222219</v>
      </c>
      <c r="I33" s="77">
        <v>43777.909722222219</v>
      </c>
      <c r="J33" s="74">
        <v>3.5</v>
      </c>
      <c r="K33" s="78">
        <v>2537.5</v>
      </c>
      <c r="L33" s="79">
        <f t="shared" si="0"/>
        <v>0.5</v>
      </c>
      <c r="M33" s="78">
        <v>362.5</v>
      </c>
      <c r="N33"/>
    </row>
    <row r="34" spans="1:14" s="55" customFormat="1" ht="94.5">
      <c r="A34" s="74">
        <v>253</v>
      </c>
      <c r="B34" s="86" t="s">
        <v>554</v>
      </c>
      <c r="C34" s="84" t="s">
        <v>644</v>
      </c>
      <c r="D34" s="74" t="s">
        <v>543</v>
      </c>
      <c r="E34" s="81"/>
      <c r="F34" s="76">
        <v>43782.201388888891</v>
      </c>
      <c r="G34" s="77">
        <v>43782.201388888891</v>
      </c>
      <c r="H34" s="76">
        <v>43783.010416666664</v>
      </c>
      <c r="I34" s="77">
        <v>43783.010416666664</v>
      </c>
      <c r="J34" s="74">
        <v>1</v>
      </c>
      <c r="K34" s="78">
        <v>405</v>
      </c>
      <c r="L34" s="79">
        <f t="shared" si="0"/>
        <v>0.5</v>
      </c>
      <c r="M34" s="78">
        <v>202.5</v>
      </c>
      <c r="N34"/>
    </row>
    <row r="35" spans="1:14" s="55" customFormat="1" ht="47.25">
      <c r="A35" s="74">
        <v>254</v>
      </c>
      <c r="B35" s="86" t="s">
        <v>353</v>
      </c>
      <c r="C35" s="84" t="s">
        <v>645</v>
      </c>
      <c r="D35" s="74" t="s">
        <v>680</v>
      </c>
      <c r="E35" s="75"/>
      <c r="F35" s="76">
        <v>43773.25</v>
      </c>
      <c r="G35" s="77">
        <v>43773.25</v>
      </c>
      <c r="H35" s="76">
        <v>43773.666666666664</v>
      </c>
      <c r="I35" s="77">
        <v>43773.666666666664</v>
      </c>
      <c r="J35" s="74">
        <v>0.5</v>
      </c>
      <c r="K35" s="78">
        <v>202.5</v>
      </c>
      <c r="L35" s="79">
        <f t="shared" si="0"/>
        <v>0</v>
      </c>
      <c r="M35" s="78">
        <v>0</v>
      </c>
      <c r="N35"/>
    </row>
    <row r="36" spans="1:14" s="55" customFormat="1" ht="47.25">
      <c r="A36" s="74">
        <v>254</v>
      </c>
      <c r="B36" s="86" t="s">
        <v>353</v>
      </c>
      <c r="C36" s="84" t="s">
        <v>645</v>
      </c>
      <c r="D36" s="74" t="s">
        <v>315</v>
      </c>
      <c r="E36" s="75"/>
      <c r="F36" s="76">
        <v>43773.25</v>
      </c>
      <c r="G36" s="77">
        <v>43773.25</v>
      </c>
      <c r="H36" s="76">
        <v>43773.666666666664</v>
      </c>
      <c r="I36" s="77">
        <v>43773.666666666664</v>
      </c>
      <c r="J36" s="74">
        <v>0.5</v>
      </c>
      <c r="K36" s="78">
        <v>202.5</v>
      </c>
      <c r="L36" s="79">
        <f t="shared" si="0"/>
        <v>0</v>
      </c>
      <c r="M36" s="78">
        <v>0</v>
      </c>
      <c r="N36"/>
    </row>
    <row r="37" spans="1:14" s="55" customFormat="1" ht="47.25">
      <c r="A37" s="74">
        <v>258</v>
      </c>
      <c r="B37" s="86" t="s">
        <v>265</v>
      </c>
      <c r="C37" s="84" t="s">
        <v>646</v>
      </c>
      <c r="D37" s="74" t="s">
        <v>498</v>
      </c>
      <c r="E37" s="75"/>
      <c r="F37" s="76">
        <v>43781.291666666664</v>
      </c>
      <c r="G37" s="77">
        <v>43781.291666666664</v>
      </c>
      <c r="H37" s="76">
        <v>43781.791666666664</v>
      </c>
      <c r="I37" s="77">
        <v>43781.791666666664</v>
      </c>
      <c r="J37" s="74">
        <v>1</v>
      </c>
      <c r="K37" s="78">
        <v>405</v>
      </c>
      <c r="L37" s="79">
        <f t="shared" ref="L37:L67" si="1">IF(M37&lt;&gt;0, 0.5, 0)</f>
        <v>0</v>
      </c>
      <c r="M37" s="78">
        <v>0</v>
      </c>
      <c r="N37"/>
    </row>
    <row r="38" spans="1:14" s="55" customFormat="1" ht="47.25">
      <c r="A38" s="79">
        <v>258</v>
      </c>
      <c r="B38" s="87" t="s">
        <v>265</v>
      </c>
      <c r="C38" s="85" t="s">
        <v>646</v>
      </c>
      <c r="D38" s="79" t="s">
        <v>487</v>
      </c>
      <c r="E38" s="75"/>
      <c r="F38" s="82">
        <v>43781.291666666664</v>
      </c>
      <c r="G38" s="83">
        <v>43781.291666666664</v>
      </c>
      <c r="H38" s="82">
        <v>43781.791666666664</v>
      </c>
      <c r="I38" s="83">
        <v>43781.791666666664</v>
      </c>
      <c r="J38" s="74">
        <v>1</v>
      </c>
      <c r="K38" s="78">
        <v>405</v>
      </c>
      <c r="L38" s="79">
        <f t="shared" si="1"/>
        <v>0</v>
      </c>
      <c r="M38" s="78">
        <v>0</v>
      </c>
      <c r="N38"/>
    </row>
    <row r="39" spans="1:14" s="55" customFormat="1" ht="47.25">
      <c r="A39" s="74">
        <v>258</v>
      </c>
      <c r="B39" s="86" t="s">
        <v>265</v>
      </c>
      <c r="C39" s="84" t="s">
        <v>646</v>
      </c>
      <c r="D39" s="74" t="s">
        <v>244</v>
      </c>
      <c r="E39" s="81"/>
      <c r="F39" s="76">
        <v>43781.291666666664</v>
      </c>
      <c r="G39" s="77">
        <v>43781.291666666664</v>
      </c>
      <c r="H39" s="76">
        <v>43781.791666666664</v>
      </c>
      <c r="I39" s="77">
        <v>43781.791666666664</v>
      </c>
      <c r="J39" s="74">
        <v>1</v>
      </c>
      <c r="K39" s="78">
        <v>405</v>
      </c>
      <c r="L39" s="79">
        <f t="shared" si="1"/>
        <v>0</v>
      </c>
      <c r="M39" s="78">
        <v>0</v>
      </c>
      <c r="N39"/>
    </row>
    <row r="40" spans="1:14" s="55" customFormat="1" ht="63">
      <c r="A40" s="74">
        <v>260</v>
      </c>
      <c r="B40" s="86" t="s">
        <v>259</v>
      </c>
      <c r="C40" s="84" t="s">
        <v>647</v>
      </c>
      <c r="D40" s="74" t="s">
        <v>184</v>
      </c>
      <c r="E40" s="75"/>
      <c r="F40" s="76">
        <v>43779.305555555555</v>
      </c>
      <c r="G40" s="77">
        <v>43779.305555555555</v>
      </c>
      <c r="H40" s="76">
        <v>43781.041666666664</v>
      </c>
      <c r="I40" s="77">
        <v>43781.041666666664</v>
      </c>
      <c r="J40" s="74">
        <v>2</v>
      </c>
      <c r="K40" s="78">
        <v>1450</v>
      </c>
      <c r="L40" s="79">
        <f t="shared" si="1"/>
        <v>0.5</v>
      </c>
      <c r="M40" s="78">
        <v>362.5</v>
      </c>
      <c r="N40"/>
    </row>
    <row r="41" spans="1:14" s="55" customFormat="1" ht="47.25">
      <c r="A41" s="79">
        <v>267</v>
      </c>
      <c r="B41" s="87" t="s">
        <v>265</v>
      </c>
      <c r="C41" s="85" t="s">
        <v>646</v>
      </c>
      <c r="D41" s="79" t="s">
        <v>169</v>
      </c>
      <c r="E41" s="75"/>
      <c r="F41" s="82">
        <v>43781.291666666664</v>
      </c>
      <c r="G41" s="83">
        <v>43781.291666666664</v>
      </c>
      <c r="H41" s="82">
        <v>43781.791666666664</v>
      </c>
      <c r="I41" s="83">
        <v>43781.791666666664</v>
      </c>
      <c r="J41" s="74">
        <v>0.5</v>
      </c>
      <c r="K41" s="78">
        <v>202.5</v>
      </c>
      <c r="L41" s="79">
        <f t="shared" si="1"/>
        <v>0</v>
      </c>
      <c r="M41" s="78">
        <v>0</v>
      </c>
      <c r="N41"/>
    </row>
    <row r="42" spans="1:14" s="55" customFormat="1" ht="47.25">
      <c r="A42" s="74">
        <v>267</v>
      </c>
      <c r="B42" s="86" t="s">
        <v>265</v>
      </c>
      <c r="C42" s="84" t="s">
        <v>646</v>
      </c>
      <c r="D42" s="74" t="s">
        <v>680</v>
      </c>
      <c r="E42" s="81"/>
      <c r="F42" s="76">
        <v>43781.291666666664</v>
      </c>
      <c r="G42" s="77">
        <v>43781.291666666664</v>
      </c>
      <c r="H42" s="76">
        <v>43781.791666666664</v>
      </c>
      <c r="I42" s="77">
        <v>43781.791666666664</v>
      </c>
      <c r="J42" s="74">
        <v>1</v>
      </c>
      <c r="K42" s="78">
        <v>405</v>
      </c>
      <c r="L42" s="79">
        <f t="shared" si="1"/>
        <v>0</v>
      </c>
      <c r="M42" s="78">
        <v>0</v>
      </c>
      <c r="N42"/>
    </row>
    <row r="43" spans="1:14" s="55" customFormat="1" ht="47.25">
      <c r="A43" s="79">
        <v>267</v>
      </c>
      <c r="B43" s="87" t="s">
        <v>265</v>
      </c>
      <c r="C43" s="85" t="s">
        <v>646</v>
      </c>
      <c r="D43" s="79" t="s">
        <v>549</v>
      </c>
      <c r="E43" s="75"/>
      <c r="F43" s="82">
        <v>43781.291666666664</v>
      </c>
      <c r="G43" s="83">
        <v>43781.291666666664</v>
      </c>
      <c r="H43" s="82">
        <v>43781.791666666664</v>
      </c>
      <c r="I43" s="83">
        <v>43781.791666666664</v>
      </c>
      <c r="J43" s="74">
        <v>1</v>
      </c>
      <c r="K43" s="78">
        <v>405</v>
      </c>
      <c r="L43" s="79">
        <f t="shared" si="1"/>
        <v>0</v>
      </c>
      <c r="M43" s="78">
        <v>0</v>
      </c>
      <c r="N43"/>
    </row>
    <row r="44" spans="1:14" s="55" customFormat="1" ht="126">
      <c r="A44" s="79">
        <v>269</v>
      </c>
      <c r="B44" s="87" t="s">
        <v>634</v>
      </c>
      <c r="C44" s="85" t="s">
        <v>648</v>
      </c>
      <c r="D44" s="79" t="s">
        <v>681</v>
      </c>
      <c r="E44" s="75"/>
      <c r="F44" s="82">
        <v>43773.333333333336</v>
      </c>
      <c r="G44" s="83">
        <v>43773.333333333336</v>
      </c>
      <c r="H44" s="82">
        <v>43776.833333333336</v>
      </c>
      <c r="I44" s="83">
        <v>43776.833333333336</v>
      </c>
      <c r="J44" s="74">
        <v>4</v>
      </c>
      <c r="K44" s="78">
        <v>1944</v>
      </c>
      <c r="L44" s="79">
        <f t="shared" si="1"/>
        <v>0</v>
      </c>
      <c r="M44" s="78">
        <v>0</v>
      </c>
      <c r="N44"/>
    </row>
    <row r="45" spans="1:14" s="55" customFormat="1" ht="126">
      <c r="A45" s="79">
        <v>269</v>
      </c>
      <c r="B45" s="87" t="s">
        <v>634</v>
      </c>
      <c r="C45" s="85" t="s">
        <v>648</v>
      </c>
      <c r="D45" s="79" t="s">
        <v>218</v>
      </c>
      <c r="E45" s="75"/>
      <c r="F45" s="82">
        <v>43773.333333333336</v>
      </c>
      <c r="G45" s="83">
        <v>43773.333333333336</v>
      </c>
      <c r="H45" s="82">
        <v>43776.833333333336</v>
      </c>
      <c r="I45" s="83">
        <v>43776.833333333336</v>
      </c>
      <c r="J45" s="74">
        <v>4</v>
      </c>
      <c r="K45" s="78">
        <v>1944</v>
      </c>
      <c r="L45" s="79">
        <f t="shared" si="1"/>
        <v>0</v>
      </c>
      <c r="M45" s="78">
        <v>0</v>
      </c>
      <c r="N45"/>
    </row>
    <row r="46" spans="1:14" s="55" customFormat="1" ht="47.25">
      <c r="A46" s="79">
        <v>270</v>
      </c>
      <c r="B46" s="87" t="s">
        <v>635</v>
      </c>
      <c r="C46" s="85" t="s">
        <v>649</v>
      </c>
      <c r="D46" s="79" t="s">
        <v>198</v>
      </c>
      <c r="E46" s="75"/>
      <c r="F46" s="82">
        <v>43773.333333333336</v>
      </c>
      <c r="G46" s="83">
        <v>43773.333333333336</v>
      </c>
      <c r="H46" s="82">
        <v>43777.854166666664</v>
      </c>
      <c r="I46" s="83">
        <v>43777.854166666664</v>
      </c>
      <c r="J46" s="74">
        <v>5</v>
      </c>
      <c r="K46" s="78">
        <v>2025</v>
      </c>
      <c r="L46" s="79">
        <f t="shared" si="1"/>
        <v>0</v>
      </c>
      <c r="M46" s="78">
        <v>0</v>
      </c>
      <c r="N46"/>
    </row>
    <row r="47" spans="1:14" s="55" customFormat="1" ht="47.25">
      <c r="A47" s="79">
        <v>270</v>
      </c>
      <c r="B47" s="87" t="s">
        <v>635</v>
      </c>
      <c r="C47" s="85" t="s">
        <v>649</v>
      </c>
      <c r="D47" s="79" t="s">
        <v>498</v>
      </c>
      <c r="E47" s="81"/>
      <c r="F47" s="82">
        <v>43773.333333333336</v>
      </c>
      <c r="G47" s="83">
        <v>43773.333333333336</v>
      </c>
      <c r="H47" s="82">
        <v>43777.854166666664</v>
      </c>
      <c r="I47" s="83">
        <v>43777.854166666664</v>
      </c>
      <c r="J47" s="74">
        <v>5</v>
      </c>
      <c r="K47" s="78">
        <v>2430</v>
      </c>
      <c r="L47" s="79">
        <f t="shared" si="1"/>
        <v>0</v>
      </c>
      <c r="M47" s="78">
        <v>0</v>
      </c>
      <c r="N47"/>
    </row>
    <row r="48" spans="1:14" s="55" customFormat="1" ht="47.25">
      <c r="A48" s="79">
        <v>270</v>
      </c>
      <c r="B48" s="87" t="s">
        <v>635</v>
      </c>
      <c r="C48" s="85" t="s">
        <v>649</v>
      </c>
      <c r="D48" s="79" t="s">
        <v>487</v>
      </c>
      <c r="E48" s="81"/>
      <c r="F48" s="82">
        <v>43773.333333333336</v>
      </c>
      <c r="G48" s="83">
        <v>43773.333333333336</v>
      </c>
      <c r="H48" s="82">
        <v>43777.854166666664</v>
      </c>
      <c r="I48" s="83">
        <v>43777.854166666664</v>
      </c>
      <c r="J48" s="74">
        <v>5</v>
      </c>
      <c r="K48" s="78">
        <v>2430</v>
      </c>
      <c r="L48" s="79">
        <f t="shared" si="1"/>
        <v>0</v>
      </c>
      <c r="M48" s="78">
        <v>0</v>
      </c>
      <c r="N48"/>
    </row>
    <row r="49" spans="1:14" s="55" customFormat="1" ht="15.75">
      <c r="A49" s="79">
        <v>271</v>
      </c>
      <c r="B49" s="87" t="s">
        <v>353</v>
      </c>
      <c r="C49" s="85" t="s">
        <v>650</v>
      </c>
      <c r="D49" s="79" t="s">
        <v>199</v>
      </c>
      <c r="E49" s="75"/>
      <c r="F49" s="82">
        <v>43773.291666666664</v>
      </c>
      <c r="G49" s="83">
        <v>43773.291666666664</v>
      </c>
      <c r="H49" s="82">
        <v>43777.791666666664</v>
      </c>
      <c r="I49" s="83">
        <v>43777.791666666664</v>
      </c>
      <c r="J49" s="74">
        <v>5</v>
      </c>
      <c r="K49" s="78">
        <v>2430</v>
      </c>
      <c r="L49" s="79">
        <f t="shared" si="1"/>
        <v>0</v>
      </c>
      <c r="M49" s="78">
        <v>0</v>
      </c>
      <c r="N49"/>
    </row>
    <row r="50" spans="1:14" s="55" customFormat="1" ht="15.75">
      <c r="A50" s="74">
        <v>271</v>
      </c>
      <c r="B50" s="86" t="s">
        <v>353</v>
      </c>
      <c r="C50" s="84" t="s">
        <v>650</v>
      </c>
      <c r="D50" s="74" t="s">
        <v>492</v>
      </c>
      <c r="E50" s="81"/>
      <c r="F50" s="76">
        <v>43773.291666666664</v>
      </c>
      <c r="G50" s="77">
        <v>43773.291666666664</v>
      </c>
      <c r="H50" s="76">
        <v>43777.791666666664</v>
      </c>
      <c r="I50" s="77">
        <v>43777.791666666664</v>
      </c>
      <c r="J50" s="74">
        <v>5</v>
      </c>
      <c r="K50" s="78">
        <v>2430</v>
      </c>
      <c r="L50" s="79">
        <f t="shared" si="1"/>
        <v>0</v>
      </c>
      <c r="M50" s="78">
        <v>0</v>
      </c>
      <c r="N50"/>
    </row>
    <row r="51" spans="1:14" s="55" customFormat="1" ht="15.75">
      <c r="A51" s="79">
        <v>271</v>
      </c>
      <c r="B51" s="87" t="s">
        <v>353</v>
      </c>
      <c r="C51" s="85" t="s">
        <v>650</v>
      </c>
      <c r="D51" s="79" t="s">
        <v>200</v>
      </c>
      <c r="E51" s="75"/>
      <c r="F51" s="82">
        <v>43773.291666666664</v>
      </c>
      <c r="G51" s="83">
        <v>43773.291666666664</v>
      </c>
      <c r="H51" s="82">
        <v>43777.791666666664</v>
      </c>
      <c r="I51" s="83">
        <v>43777.791666666664</v>
      </c>
      <c r="J51" s="74">
        <v>5</v>
      </c>
      <c r="K51" s="78">
        <v>2430</v>
      </c>
      <c r="L51" s="79">
        <f t="shared" si="1"/>
        <v>0</v>
      </c>
      <c r="M51" s="78">
        <v>0</v>
      </c>
      <c r="N51"/>
    </row>
    <row r="52" spans="1:14" s="55" customFormat="1" ht="15.75">
      <c r="A52" s="79">
        <v>272</v>
      </c>
      <c r="B52" s="87" t="s">
        <v>269</v>
      </c>
      <c r="C52" s="85" t="s">
        <v>651</v>
      </c>
      <c r="D52" s="79" t="s">
        <v>216</v>
      </c>
      <c r="E52" s="75"/>
      <c r="F52" s="82">
        <v>43787.291666666664</v>
      </c>
      <c r="G52" s="83">
        <v>43787.291666666664</v>
      </c>
      <c r="H52" s="82">
        <v>43791.791666666664</v>
      </c>
      <c r="I52" s="83">
        <v>43791.791666666664</v>
      </c>
      <c r="J52" s="74">
        <v>5</v>
      </c>
      <c r="K52" s="78">
        <v>2025</v>
      </c>
      <c r="L52" s="79">
        <f t="shared" si="1"/>
        <v>0</v>
      </c>
      <c r="M52" s="78">
        <v>0</v>
      </c>
      <c r="N52"/>
    </row>
    <row r="53" spans="1:14" s="55" customFormat="1" ht="15.75">
      <c r="A53" s="74">
        <v>272</v>
      </c>
      <c r="B53" s="86" t="s">
        <v>269</v>
      </c>
      <c r="C53" s="84" t="s">
        <v>651</v>
      </c>
      <c r="D53" s="74" t="s">
        <v>199</v>
      </c>
      <c r="E53" s="75"/>
      <c r="F53" s="76">
        <v>43787.291666666664</v>
      </c>
      <c r="G53" s="77">
        <v>43787.291666666664</v>
      </c>
      <c r="H53" s="76">
        <v>43791.791666666664</v>
      </c>
      <c r="I53" s="77">
        <v>43791.791666666664</v>
      </c>
      <c r="J53" s="74">
        <v>5</v>
      </c>
      <c r="K53" s="78">
        <v>2430</v>
      </c>
      <c r="L53" s="79">
        <f t="shared" si="1"/>
        <v>0</v>
      </c>
      <c r="M53" s="78">
        <v>0</v>
      </c>
      <c r="N53"/>
    </row>
    <row r="54" spans="1:14" s="55" customFormat="1" ht="15.75">
      <c r="A54" s="79">
        <v>272</v>
      </c>
      <c r="B54" s="87" t="s">
        <v>269</v>
      </c>
      <c r="C54" s="85" t="s">
        <v>651</v>
      </c>
      <c r="D54" s="79" t="s">
        <v>492</v>
      </c>
      <c r="E54" s="75"/>
      <c r="F54" s="82">
        <v>43787.291666666664</v>
      </c>
      <c r="G54" s="83">
        <v>43787.291666666664</v>
      </c>
      <c r="H54" s="82">
        <v>43791.791666666664</v>
      </c>
      <c r="I54" s="83">
        <v>43791.791666666664</v>
      </c>
      <c r="J54" s="74">
        <v>5</v>
      </c>
      <c r="K54" s="78">
        <v>2430</v>
      </c>
      <c r="L54" s="79">
        <f t="shared" si="1"/>
        <v>0</v>
      </c>
      <c r="M54" s="78">
        <v>0</v>
      </c>
      <c r="N54"/>
    </row>
    <row r="55" spans="1:14" s="55" customFormat="1" ht="15.75">
      <c r="A55" s="79">
        <v>272</v>
      </c>
      <c r="B55" s="87" t="s">
        <v>269</v>
      </c>
      <c r="C55" s="85" t="s">
        <v>651</v>
      </c>
      <c r="D55" s="79" t="s">
        <v>200</v>
      </c>
      <c r="E55" s="81"/>
      <c r="F55" s="82">
        <v>43787.291666666664</v>
      </c>
      <c r="G55" s="83">
        <v>43787.291666666664</v>
      </c>
      <c r="H55" s="82">
        <v>43791.791666666664</v>
      </c>
      <c r="I55" s="83">
        <v>43791.791666666664</v>
      </c>
      <c r="J55" s="74">
        <v>5</v>
      </c>
      <c r="K55" s="78">
        <v>2430</v>
      </c>
      <c r="L55" s="79">
        <f t="shared" si="1"/>
        <v>0</v>
      </c>
      <c r="M55" s="78">
        <v>0</v>
      </c>
      <c r="N55"/>
    </row>
    <row r="56" spans="1:14" s="55" customFormat="1" ht="15.75">
      <c r="A56" s="74">
        <v>273</v>
      </c>
      <c r="B56" s="86" t="s">
        <v>271</v>
      </c>
      <c r="C56" s="84" t="s">
        <v>652</v>
      </c>
      <c r="D56" s="74" t="s">
        <v>199</v>
      </c>
      <c r="E56" s="75"/>
      <c r="F56" s="76">
        <v>43801.291666666664</v>
      </c>
      <c r="G56" s="77">
        <v>43801.291666666664</v>
      </c>
      <c r="H56" s="76">
        <v>43805.791666666664</v>
      </c>
      <c r="I56" s="77">
        <v>43805.791666666664</v>
      </c>
      <c r="J56" s="74">
        <v>5</v>
      </c>
      <c r="K56" s="78">
        <v>2430</v>
      </c>
      <c r="L56" s="79">
        <f t="shared" si="1"/>
        <v>0</v>
      </c>
      <c r="M56" s="78">
        <v>0</v>
      </c>
      <c r="N56"/>
    </row>
    <row r="57" spans="1:14" s="55" customFormat="1" ht="15.75">
      <c r="A57" s="74">
        <v>273</v>
      </c>
      <c r="B57" s="86" t="s">
        <v>271</v>
      </c>
      <c r="C57" s="84" t="s">
        <v>652</v>
      </c>
      <c r="D57" s="74" t="s">
        <v>492</v>
      </c>
      <c r="E57" s="81"/>
      <c r="F57" s="76">
        <v>43801.291666666664</v>
      </c>
      <c r="G57" s="77">
        <v>43801.291666666664</v>
      </c>
      <c r="H57" s="76">
        <v>43805.791666666664</v>
      </c>
      <c r="I57" s="77">
        <v>43805.791666666664</v>
      </c>
      <c r="J57" s="74">
        <v>5</v>
      </c>
      <c r="K57" s="78">
        <v>2430</v>
      </c>
      <c r="L57" s="79">
        <f t="shared" si="1"/>
        <v>0</v>
      </c>
      <c r="M57" s="78">
        <v>0</v>
      </c>
      <c r="N57"/>
    </row>
    <row r="58" spans="1:14" s="55" customFormat="1" ht="15.75">
      <c r="A58" s="74">
        <v>273</v>
      </c>
      <c r="B58" s="86" t="s">
        <v>271</v>
      </c>
      <c r="C58" s="84" t="s">
        <v>652</v>
      </c>
      <c r="D58" s="74" t="s">
        <v>200</v>
      </c>
      <c r="E58" s="75"/>
      <c r="F58" s="76">
        <v>43801.291666666664</v>
      </c>
      <c r="G58" s="77">
        <v>43801.291666666664</v>
      </c>
      <c r="H58" s="76">
        <v>43805.791666666664</v>
      </c>
      <c r="I58" s="77">
        <v>43805.791666666664</v>
      </c>
      <c r="J58" s="74">
        <v>5</v>
      </c>
      <c r="K58" s="78">
        <v>2430</v>
      </c>
      <c r="L58" s="79">
        <f t="shared" si="1"/>
        <v>0</v>
      </c>
      <c r="M58" s="78">
        <v>0</v>
      </c>
      <c r="N58"/>
    </row>
    <row r="59" spans="1:14" s="55" customFormat="1" ht="47.25">
      <c r="A59" s="79">
        <v>275</v>
      </c>
      <c r="B59" s="87" t="s">
        <v>350</v>
      </c>
      <c r="C59" s="85" t="s">
        <v>653</v>
      </c>
      <c r="D59" s="79" t="s">
        <v>219</v>
      </c>
      <c r="E59" s="75"/>
      <c r="F59" s="82">
        <v>43773.125</v>
      </c>
      <c r="G59" s="83">
        <v>43773.125</v>
      </c>
      <c r="H59" s="82">
        <v>43774.875</v>
      </c>
      <c r="I59" s="83">
        <v>43774.875</v>
      </c>
      <c r="J59" s="74">
        <v>2</v>
      </c>
      <c r="K59" s="78">
        <v>810</v>
      </c>
      <c r="L59" s="79">
        <f t="shared" si="1"/>
        <v>0</v>
      </c>
      <c r="M59" s="78">
        <v>0</v>
      </c>
      <c r="N59"/>
    </row>
    <row r="60" spans="1:14" s="55" customFormat="1" ht="47.25">
      <c r="A60" s="74">
        <v>275</v>
      </c>
      <c r="B60" s="86" t="s">
        <v>350</v>
      </c>
      <c r="C60" s="84" t="s">
        <v>653</v>
      </c>
      <c r="D60" s="74" t="s">
        <v>220</v>
      </c>
      <c r="E60" s="75"/>
      <c r="F60" s="76">
        <v>43773.125</v>
      </c>
      <c r="G60" s="77">
        <v>43773.125</v>
      </c>
      <c r="H60" s="76">
        <v>43774.875</v>
      </c>
      <c r="I60" s="77">
        <v>43774.875</v>
      </c>
      <c r="J60" s="74">
        <v>2</v>
      </c>
      <c r="K60" s="78">
        <v>1196</v>
      </c>
      <c r="L60" s="79">
        <f t="shared" si="1"/>
        <v>0</v>
      </c>
      <c r="M60" s="78">
        <v>0</v>
      </c>
      <c r="N60"/>
    </row>
    <row r="61" spans="1:14" s="55" customFormat="1" ht="47.25">
      <c r="A61" s="74">
        <v>276</v>
      </c>
      <c r="B61" s="86" t="s">
        <v>174</v>
      </c>
      <c r="C61" s="84" t="s">
        <v>654</v>
      </c>
      <c r="D61" s="74" t="s">
        <v>176</v>
      </c>
      <c r="E61" s="81"/>
      <c r="F61" s="76">
        <v>43774.347222222219</v>
      </c>
      <c r="G61" s="77">
        <v>43774.347222222219</v>
      </c>
      <c r="H61" s="76">
        <v>43775.041666666664</v>
      </c>
      <c r="I61" s="77">
        <v>43775.041666666664</v>
      </c>
      <c r="J61" s="74">
        <v>1</v>
      </c>
      <c r="K61" s="78">
        <v>993</v>
      </c>
      <c r="L61" s="79">
        <f t="shared" si="1"/>
        <v>0.5</v>
      </c>
      <c r="M61" s="78">
        <v>496.5</v>
      </c>
      <c r="N61"/>
    </row>
    <row r="62" spans="1:14" s="55" customFormat="1" ht="47.25">
      <c r="A62" s="74">
        <v>277</v>
      </c>
      <c r="B62" s="86" t="s">
        <v>265</v>
      </c>
      <c r="C62" s="84" t="s">
        <v>655</v>
      </c>
      <c r="D62" s="74" t="s">
        <v>211</v>
      </c>
      <c r="E62" s="75"/>
      <c r="F62" s="76">
        <v>43761.5</v>
      </c>
      <c r="G62" s="77">
        <v>43761.5</v>
      </c>
      <c r="H62" s="76">
        <v>43763.583333333336</v>
      </c>
      <c r="I62" s="77">
        <v>43763.583333333336</v>
      </c>
      <c r="J62" s="74">
        <v>2</v>
      </c>
      <c r="K62" s="78">
        <v>810</v>
      </c>
      <c r="L62" s="79">
        <f t="shared" si="1"/>
        <v>0</v>
      </c>
      <c r="M62" s="78">
        <v>0</v>
      </c>
      <c r="N62"/>
    </row>
    <row r="63" spans="1:14" ht="63">
      <c r="A63" s="74">
        <v>278</v>
      </c>
      <c r="B63" s="86" t="s">
        <v>259</v>
      </c>
      <c r="C63" s="84" t="s">
        <v>656</v>
      </c>
      <c r="D63" s="74" t="s">
        <v>682</v>
      </c>
      <c r="E63" s="81"/>
      <c r="F63" s="76">
        <v>43780.305555555555</v>
      </c>
      <c r="G63" s="77">
        <v>43780.305555555555</v>
      </c>
      <c r="H63" s="76">
        <v>43783.923611111109</v>
      </c>
      <c r="I63" s="77">
        <v>43783.923611111109</v>
      </c>
      <c r="J63" s="74">
        <v>4</v>
      </c>
      <c r="K63" s="78">
        <v>2900</v>
      </c>
      <c r="L63" s="79">
        <f t="shared" si="1"/>
        <v>0.5</v>
      </c>
      <c r="M63" s="78">
        <v>362.5</v>
      </c>
      <c r="N63"/>
    </row>
    <row r="64" spans="1:14" ht="63">
      <c r="A64" s="74">
        <v>279</v>
      </c>
      <c r="B64" s="86" t="s">
        <v>259</v>
      </c>
      <c r="C64" s="84" t="s">
        <v>656</v>
      </c>
      <c r="D64" s="74" t="s">
        <v>220</v>
      </c>
      <c r="E64" s="75"/>
      <c r="F64" s="76">
        <v>43780.305555555555</v>
      </c>
      <c r="G64" s="77">
        <v>43780.305555555555</v>
      </c>
      <c r="H64" s="76">
        <v>43783.923611111109</v>
      </c>
      <c r="I64" s="77">
        <v>43783.923611111109</v>
      </c>
      <c r="J64" s="74">
        <v>4</v>
      </c>
      <c r="K64" s="78">
        <v>3972</v>
      </c>
      <c r="L64" s="79">
        <f t="shared" si="1"/>
        <v>0.5</v>
      </c>
      <c r="M64" s="78">
        <v>496.5</v>
      </c>
      <c r="N64"/>
    </row>
    <row r="65" spans="1:14" ht="63">
      <c r="A65" s="79">
        <v>280</v>
      </c>
      <c r="B65" s="87" t="s">
        <v>259</v>
      </c>
      <c r="C65" s="85" t="s">
        <v>656</v>
      </c>
      <c r="D65" s="79" t="s">
        <v>306</v>
      </c>
      <c r="E65" s="75"/>
      <c r="F65" s="82">
        <v>43780.305555555555</v>
      </c>
      <c r="G65" s="83">
        <v>43780.305555555555</v>
      </c>
      <c r="H65" s="82">
        <v>43783.923611111109</v>
      </c>
      <c r="I65" s="83">
        <v>43783.923611111109</v>
      </c>
      <c r="J65" s="74">
        <v>4</v>
      </c>
      <c r="K65" s="78">
        <v>3972</v>
      </c>
      <c r="L65" s="79">
        <f t="shared" si="1"/>
        <v>0.5</v>
      </c>
      <c r="M65" s="78">
        <v>496.5</v>
      </c>
      <c r="N65"/>
    </row>
    <row r="66" spans="1:14" ht="126">
      <c r="A66" s="74">
        <v>281</v>
      </c>
      <c r="B66" s="86" t="s">
        <v>259</v>
      </c>
      <c r="C66" s="84" t="s">
        <v>657</v>
      </c>
      <c r="D66" s="74" t="s">
        <v>176</v>
      </c>
      <c r="E66" s="81"/>
      <c r="F66" s="76">
        <v>43779.5</v>
      </c>
      <c r="G66" s="77">
        <v>43779.5</v>
      </c>
      <c r="H66" s="76">
        <v>43783.923611111109</v>
      </c>
      <c r="I66" s="77">
        <v>43783.923611111109</v>
      </c>
      <c r="J66" s="74">
        <v>4.5</v>
      </c>
      <c r="K66" s="78">
        <v>4468.5</v>
      </c>
      <c r="L66" s="79">
        <f t="shared" si="1"/>
        <v>0.5</v>
      </c>
      <c r="M66" s="78">
        <v>496.5</v>
      </c>
      <c r="N66"/>
    </row>
    <row r="67" spans="1:14" ht="63">
      <c r="A67" s="79">
        <v>282</v>
      </c>
      <c r="B67" s="87" t="s">
        <v>259</v>
      </c>
      <c r="C67" s="85" t="s">
        <v>658</v>
      </c>
      <c r="D67" s="79" t="s">
        <v>194</v>
      </c>
      <c r="E67" s="75"/>
      <c r="F67" s="82">
        <v>43780.78125</v>
      </c>
      <c r="G67" s="83">
        <v>43780.78125</v>
      </c>
      <c r="H67" s="82">
        <v>43783.940972222219</v>
      </c>
      <c r="I67" s="83">
        <v>43783.940972222219</v>
      </c>
      <c r="J67" s="74">
        <v>3</v>
      </c>
      <c r="K67" s="78">
        <v>2979</v>
      </c>
      <c r="L67" s="79">
        <f t="shared" si="1"/>
        <v>0.5</v>
      </c>
      <c r="M67" s="78">
        <v>496.5</v>
      </c>
      <c r="N67"/>
    </row>
    <row r="68" spans="1:14" ht="63">
      <c r="A68" s="79">
        <v>283</v>
      </c>
      <c r="B68" s="87" t="s">
        <v>259</v>
      </c>
      <c r="C68" s="85" t="s">
        <v>659</v>
      </c>
      <c r="D68" s="79" t="s">
        <v>683</v>
      </c>
      <c r="E68" s="75"/>
      <c r="F68" s="82">
        <v>43779.25</v>
      </c>
      <c r="G68" s="83">
        <v>43779.25</v>
      </c>
      <c r="H68" s="82">
        <v>43784.875</v>
      </c>
      <c r="I68" s="83">
        <v>43784.875</v>
      </c>
      <c r="J68" s="74">
        <v>6</v>
      </c>
      <c r="K68" s="78">
        <v>4350</v>
      </c>
      <c r="L68" s="79">
        <v>0</v>
      </c>
      <c r="M68" s="78">
        <v>0</v>
      </c>
      <c r="N68"/>
    </row>
    <row r="69" spans="1:14" ht="63">
      <c r="A69" s="79">
        <v>283</v>
      </c>
      <c r="B69" s="87" t="s">
        <v>259</v>
      </c>
      <c r="C69" s="85" t="s">
        <v>659</v>
      </c>
      <c r="D69" s="79" t="s">
        <v>187</v>
      </c>
      <c r="E69" s="75"/>
      <c r="F69" s="82">
        <v>43779.25</v>
      </c>
      <c r="G69" s="83">
        <v>43779.25</v>
      </c>
      <c r="H69" s="82">
        <v>43784.875</v>
      </c>
      <c r="I69" s="83">
        <v>43784.875</v>
      </c>
      <c r="J69" s="74">
        <v>6</v>
      </c>
      <c r="K69" s="78">
        <v>5958</v>
      </c>
      <c r="L69" s="79">
        <v>0</v>
      </c>
      <c r="M69" s="78">
        <v>0</v>
      </c>
      <c r="N69"/>
    </row>
    <row r="70" spans="1:14" ht="15" customHeight="1">
      <c r="A70" s="79">
        <v>284</v>
      </c>
      <c r="B70" s="87" t="s">
        <v>259</v>
      </c>
      <c r="C70" s="85" t="s">
        <v>660</v>
      </c>
      <c r="D70" s="79" t="s">
        <v>684</v>
      </c>
      <c r="E70" s="75"/>
      <c r="F70" s="82">
        <v>43779.25</v>
      </c>
      <c r="G70" s="83">
        <v>43779.25</v>
      </c>
      <c r="H70" s="82">
        <v>43784.875</v>
      </c>
      <c r="I70" s="83">
        <v>43784.875</v>
      </c>
      <c r="J70" s="74">
        <v>6</v>
      </c>
      <c r="K70" s="78">
        <v>4350</v>
      </c>
      <c r="L70" s="79">
        <v>0</v>
      </c>
      <c r="M70" s="78">
        <v>0</v>
      </c>
      <c r="N70"/>
    </row>
    <row r="71" spans="1:14" ht="15" customHeight="1">
      <c r="A71" s="79">
        <v>285</v>
      </c>
      <c r="B71" s="87" t="s">
        <v>636</v>
      </c>
      <c r="C71" s="85" t="s">
        <v>661</v>
      </c>
      <c r="D71" s="79" t="s">
        <v>169</v>
      </c>
      <c r="E71" s="81"/>
      <c r="F71" s="82">
        <v>43787.333333333336</v>
      </c>
      <c r="G71" s="83">
        <v>43787.333333333336</v>
      </c>
      <c r="H71" s="82">
        <v>43791.833333333336</v>
      </c>
      <c r="I71" s="83">
        <v>43791.833333333336</v>
      </c>
      <c r="J71" s="74">
        <v>5</v>
      </c>
      <c r="K71" s="78">
        <v>2025</v>
      </c>
      <c r="L71" s="79">
        <v>0</v>
      </c>
      <c r="M71" s="78">
        <v>0</v>
      </c>
      <c r="N71"/>
    </row>
    <row r="72" spans="1:14" ht="15" customHeight="1">
      <c r="A72" s="79">
        <v>285</v>
      </c>
      <c r="B72" s="87" t="s">
        <v>636</v>
      </c>
      <c r="C72" s="85" t="s">
        <v>661</v>
      </c>
      <c r="D72" s="79" t="s">
        <v>399</v>
      </c>
      <c r="E72" s="81"/>
      <c r="F72" s="82">
        <v>43787.333333333336</v>
      </c>
      <c r="G72" s="83">
        <v>43787.333333333336</v>
      </c>
      <c r="H72" s="82">
        <v>43791.833333333336</v>
      </c>
      <c r="I72" s="83">
        <v>43791.833333333336</v>
      </c>
      <c r="J72" s="74">
        <v>5</v>
      </c>
      <c r="K72" s="78">
        <v>2430</v>
      </c>
      <c r="L72" s="79">
        <v>0</v>
      </c>
      <c r="M72" s="78">
        <v>0</v>
      </c>
      <c r="N72"/>
    </row>
    <row r="73" spans="1:14" ht="15" customHeight="1">
      <c r="A73" s="79">
        <v>285</v>
      </c>
      <c r="B73" s="87" t="s">
        <v>636</v>
      </c>
      <c r="C73" s="85" t="s">
        <v>661</v>
      </c>
      <c r="D73" s="79" t="s">
        <v>685</v>
      </c>
      <c r="E73" s="75"/>
      <c r="F73" s="82">
        <v>43787.333333333336</v>
      </c>
      <c r="G73" s="83">
        <v>43787.333333333336</v>
      </c>
      <c r="H73" s="82">
        <v>43791.833333333336</v>
      </c>
      <c r="I73" s="83">
        <v>43791.833333333336</v>
      </c>
      <c r="J73" s="74">
        <v>5</v>
      </c>
      <c r="K73" s="78">
        <v>2430</v>
      </c>
      <c r="L73" s="79">
        <v>0</v>
      </c>
      <c r="M73" s="78">
        <v>0</v>
      </c>
      <c r="N73"/>
    </row>
    <row r="74" spans="1:14" ht="15.75">
      <c r="A74" s="74">
        <v>286</v>
      </c>
      <c r="B74" s="86" t="s">
        <v>351</v>
      </c>
      <c r="C74" s="84" t="s">
        <v>662</v>
      </c>
      <c r="D74" s="74" t="s">
        <v>198</v>
      </c>
      <c r="E74" s="81"/>
      <c r="F74" s="76">
        <v>43787.333333333336</v>
      </c>
      <c r="G74" s="77">
        <v>43787.333333333336</v>
      </c>
      <c r="H74" s="76">
        <v>43791.833333333336</v>
      </c>
      <c r="I74" s="77">
        <v>43791.833333333336</v>
      </c>
      <c r="J74" s="74">
        <v>5</v>
      </c>
      <c r="K74" s="78">
        <v>2025</v>
      </c>
      <c r="L74" s="74">
        <v>0</v>
      </c>
      <c r="M74" s="78">
        <v>0</v>
      </c>
      <c r="N74"/>
    </row>
    <row r="75" spans="1:14" ht="15.75">
      <c r="A75" s="79">
        <v>286</v>
      </c>
      <c r="B75" s="87" t="s">
        <v>351</v>
      </c>
      <c r="C75" s="85" t="s">
        <v>662</v>
      </c>
      <c r="D75" s="79" t="s">
        <v>319</v>
      </c>
      <c r="E75" s="75"/>
      <c r="F75" s="82">
        <v>43787.333333333336</v>
      </c>
      <c r="G75" s="83">
        <v>43787.333333333336</v>
      </c>
      <c r="H75" s="82">
        <v>43791.833333333336</v>
      </c>
      <c r="I75" s="83">
        <v>43791.833333333336</v>
      </c>
      <c r="J75" s="74">
        <v>5</v>
      </c>
      <c r="K75" s="78">
        <v>2430</v>
      </c>
      <c r="L75" s="79">
        <v>0</v>
      </c>
      <c r="M75" s="78">
        <v>0</v>
      </c>
      <c r="N75"/>
    </row>
    <row r="76" spans="1:14" ht="15.75">
      <c r="A76" s="79">
        <v>286</v>
      </c>
      <c r="B76" s="87" t="s">
        <v>351</v>
      </c>
      <c r="C76" s="85" t="s">
        <v>662</v>
      </c>
      <c r="D76" s="79" t="s">
        <v>401</v>
      </c>
      <c r="E76" s="75"/>
      <c r="F76" s="82">
        <v>43787.333333333336</v>
      </c>
      <c r="G76" s="83">
        <v>43787.333333333336</v>
      </c>
      <c r="H76" s="82">
        <v>43791.833333333336</v>
      </c>
      <c r="I76" s="83">
        <v>43791.833333333336</v>
      </c>
      <c r="J76" s="74">
        <v>5</v>
      </c>
      <c r="K76" s="78">
        <v>2430</v>
      </c>
      <c r="L76" s="79">
        <v>0</v>
      </c>
      <c r="M76" s="78">
        <v>0</v>
      </c>
      <c r="N76"/>
    </row>
    <row r="77" spans="1:14" ht="15.75">
      <c r="A77" s="74">
        <v>286</v>
      </c>
      <c r="B77" s="86" t="s">
        <v>351</v>
      </c>
      <c r="C77" s="84" t="s">
        <v>662</v>
      </c>
      <c r="D77" s="74" t="s">
        <v>549</v>
      </c>
      <c r="E77" s="75"/>
      <c r="F77" s="76">
        <v>43787.333333333336</v>
      </c>
      <c r="G77" s="77">
        <v>43787.333333333336</v>
      </c>
      <c r="H77" s="76">
        <v>43791.833333333336</v>
      </c>
      <c r="I77" s="77">
        <v>43791.833333333336</v>
      </c>
      <c r="J77" s="74">
        <v>5</v>
      </c>
      <c r="K77" s="78">
        <v>2430</v>
      </c>
      <c r="L77" s="74">
        <v>0</v>
      </c>
      <c r="M77" s="78">
        <v>0</v>
      </c>
      <c r="N77"/>
    </row>
    <row r="78" spans="1:14" ht="78.75">
      <c r="A78" s="79">
        <v>287</v>
      </c>
      <c r="B78" s="87" t="s">
        <v>269</v>
      </c>
      <c r="C78" s="85" t="s">
        <v>663</v>
      </c>
      <c r="D78" s="79" t="s">
        <v>216</v>
      </c>
      <c r="E78" s="75"/>
      <c r="F78" s="82">
        <v>43781.333333333336</v>
      </c>
      <c r="G78" s="83">
        <v>43781.333333333336</v>
      </c>
      <c r="H78" s="82">
        <v>43782.833333333336</v>
      </c>
      <c r="I78" s="83">
        <v>43782.833333333336</v>
      </c>
      <c r="J78" s="74">
        <v>2</v>
      </c>
      <c r="K78" s="78">
        <v>810</v>
      </c>
      <c r="L78" s="79">
        <v>0</v>
      </c>
      <c r="M78" s="78">
        <v>0</v>
      </c>
      <c r="N78"/>
    </row>
    <row r="79" spans="1:14" ht="78.75">
      <c r="A79" s="79">
        <v>287</v>
      </c>
      <c r="B79" s="87" t="s">
        <v>269</v>
      </c>
      <c r="C79" s="85" t="s">
        <v>663</v>
      </c>
      <c r="D79" s="79" t="s">
        <v>386</v>
      </c>
      <c r="E79" s="81"/>
      <c r="F79" s="82">
        <v>43781.333333333336</v>
      </c>
      <c r="G79" s="83">
        <v>43781.333333333336</v>
      </c>
      <c r="H79" s="82">
        <v>43782.833333333336</v>
      </c>
      <c r="I79" s="83">
        <v>43782.833333333336</v>
      </c>
      <c r="J79" s="74">
        <v>2</v>
      </c>
      <c r="K79" s="78">
        <v>972</v>
      </c>
      <c r="L79" s="79">
        <v>0</v>
      </c>
      <c r="M79" s="78">
        <v>0</v>
      </c>
      <c r="N79"/>
    </row>
    <row r="80" spans="1:14" ht="78.75">
      <c r="A80" s="74">
        <v>287</v>
      </c>
      <c r="B80" s="86" t="s">
        <v>269</v>
      </c>
      <c r="C80" s="84" t="s">
        <v>663</v>
      </c>
      <c r="D80" s="74" t="s">
        <v>686</v>
      </c>
      <c r="E80" s="75"/>
      <c r="F80" s="76">
        <v>43781.333333333336</v>
      </c>
      <c r="G80" s="77">
        <v>43781.333333333336</v>
      </c>
      <c r="H80" s="76">
        <v>43782.833333333336</v>
      </c>
      <c r="I80" s="77">
        <v>43782.833333333336</v>
      </c>
      <c r="J80" s="74">
        <v>2</v>
      </c>
      <c r="K80" s="78">
        <v>972</v>
      </c>
      <c r="L80" s="74">
        <v>0</v>
      </c>
      <c r="M80" s="78">
        <v>0</v>
      </c>
      <c r="N80"/>
    </row>
    <row r="81" spans="1:14" ht="63">
      <c r="A81" s="74">
        <v>288</v>
      </c>
      <c r="B81" s="86" t="s">
        <v>227</v>
      </c>
      <c r="C81" s="84" t="s">
        <v>664</v>
      </c>
      <c r="D81" s="74" t="s">
        <v>219</v>
      </c>
      <c r="E81" s="81"/>
      <c r="F81" s="76">
        <v>43777.5</v>
      </c>
      <c r="G81" s="77">
        <v>43777.5</v>
      </c>
      <c r="H81" s="76">
        <v>43777.75</v>
      </c>
      <c r="I81" s="77">
        <v>43777.75</v>
      </c>
      <c r="J81" s="74">
        <v>0.5</v>
      </c>
      <c r="K81" s="78">
        <v>202.5</v>
      </c>
      <c r="L81" s="74">
        <v>0</v>
      </c>
      <c r="M81" s="78">
        <v>0</v>
      </c>
      <c r="N81"/>
    </row>
    <row r="82" spans="1:14" ht="15.75">
      <c r="A82" s="74">
        <v>289</v>
      </c>
      <c r="B82" s="86" t="s">
        <v>637</v>
      </c>
      <c r="C82" s="84" t="s">
        <v>665</v>
      </c>
      <c r="D82" s="74" t="s">
        <v>190</v>
      </c>
      <c r="E82" s="75"/>
      <c r="F82" s="76">
        <v>43787.291666666664</v>
      </c>
      <c r="G82" s="77">
        <v>43787.291666666664</v>
      </c>
      <c r="H82" s="76">
        <v>43791.791666666664</v>
      </c>
      <c r="I82" s="77">
        <v>43791.791666666664</v>
      </c>
      <c r="J82" s="74">
        <v>5</v>
      </c>
      <c r="K82" s="78">
        <v>2025</v>
      </c>
      <c r="L82" s="74">
        <v>0</v>
      </c>
      <c r="M82" s="78">
        <v>0</v>
      </c>
      <c r="N82"/>
    </row>
    <row r="83" spans="1:14" ht="15.75">
      <c r="A83" s="79">
        <v>289</v>
      </c>
      <c r="B83" s="87" t="s">
        <v>637</v>
      </c>
      <c r="C83" s="85" t="s">
        <v>665</v>
      </c>
      <c r="D83" s="79" t="s">
        <v>687</v>
      </c>
      <c r="E83" s="75"/>
      <c r="F83" s="82">
        <v>43787.291666666664</v>
      </c>
      <c r="G83" s="83">
        <v>43787.291666666664</v>
      </c>
      <c r="H83" s="82">
        <v>43791.791666666664</v>
      </c>
      <c r="I83" s="83">
        <v>43791.791666666664</v>
      </c>
      <c r="J83" s="74">
        <v>5</v>
      </c>
      <c r="K83" s="78">
        <v>2430</v>
      </c>
      <c r="L83" s="79">
        <v>0</v>
      </c>
      <c r="M83" s="78">
        <v>0</v>
      </c>
      <c r="N83"/>
    </row>
    <row r="84" spans="1:14" ht="15.75">
      <c r="A84" s="74">
        <v>289</v>
      </c>
      <c r="B84" s="86" t="s">
        <v>637</v>
      </c>
      <c r="C84" s="84" t="s">
        <v>665</v>
      </c>
      <c r="D84" s="74" t="s">
        <v>307</v>
      </c>
      <c r="E84" s="75"/>
      <c r="F84" s="76">
        <v>43787.291666666664</v>
      </c>
      <c r="G84" s="77">
        <v>43787.291666666664</v>
      </c>
      <c r="H84" s="76">
        <v>43791.791666666664</v>
      </c>
      <c r="I84" s="77">
        <v>43791.791666666664</v>
      </c>
      <c r="J84" s="74">
        <v>5</v>
      </c>
      <c r="K84" s="78">
        <v>2430</v>
      </c>
      <c r="L84" s="74">
        <v>0</v>
      </c>
      <c r="M84" s="78">
        <v>0</v>
      </c>
      <c r="N84"/>
    </row>
    <row r="85" spans="1:14" ht="126">
      <c r="A85" s="74">
        <v>290</v>
      </c>
      <c r="B85" s="86" t="s">
        <v>174</v>
      </c>
      <c r="C85" s="84" t="s">
        <v>666</v>
      </c>
      <c r="D85" s="74" t="s">
        <v>176</v>
      </c>
      <c r="E85" s="81"/>
      <c r="F85" s="76">
        <v>43788.170138888891</v>
      </c>
      <c r="G85" s="77">
        <v>43788.170138888891</v>
      </c>
      <c r="H85" s="76">
        <v>43788.798611111109</v>
      </c>
      <c r="I85" s="77">
        <v>43788.798611111109</v>
      </c>
      <c r="J85" s="74">
        <v>1</v>
      </c>
      <c r="K85" s="78">
        <v>993</v>
      </c>
      <c r="L85" s="74">
        <v>0.5</v>
      </c>
      <c r="M85" s="78">
        <v>496.5</v>
      </c>
      <c r="N85"/>
    </row>
    <row r="86" spans="1:14" ht="63">
      <c r="A86" s="74">
        <v>291</v>
      </c>
      <c r="B86" s="86" t="s">
        <v>350</v>
      </c>
      <c r="C86" s="84" t="s">
        <v>667</v>
      </c>
      <c r="D86" s="74" t="s">
        <v>219</v>
      </c>
      <c r="E86" s="75"/>
      <c r="F86" s="76">
        <v>43797.25</v>
      </c>
      <c r="G86" s="77">
        <v>43797.25</v>
      </c>
      <c r="H86" s="76">
        <v>43797.833333333336</v>
      </c>
      <c r="I86" s="77">
        <v>43797.833333333336</v>
      </c>
      <c r="J86" s="74">
        <v>1</v>
      </c>
      <c r="K86" s="78">
        <v>405</v>
      </c>
      <c r="L86" s="74">
        <v>0</v>
      </c>
      <c r="M86" s="78">
        <v>0</v>
      </c>
      <c r="N86"/>
    </row>
    <row r="87" spans="1:14" ht="63">
      <c r="A87" s="74">
        <v>291</v>
      </c>
      <c r="B87" s="86" t="s">
        <v>350</v>
      </c>
      <c r="C87" s="84" t="s">
        <v>667</v>
      </c>
      <c r="D87" s="74" t="s">
        <v>220</v>
      </c>
      <c r="E87" s="81"/>
      <c r="F87" s="76">
        <v>43797.25</v>
      </c>
      <c r="G87" s="77">
        <v>43797.25</v>
      </c>
      <c r="H87" s="76">
        <v>43797.833333333336</v>
      </c>
      <c r="I87" s="77">
        <v>43797.833333333336</v>
      </c>
      <c r="J87" s="74">
        <v>1</v>
      </c>
      <c r="K87" s="78">
        <v>598</v>
      </c>
      <c r="L87" s="74">
        <v>0</v>
      </c>
      <c r="M87" s="78">
        <v>0</v>
      </c>
      <c r="N87"/>
    </row>
    <row r="88" spans="1:14" ht="31.5">
      <c r="A88" s="74">
        <v>296</v>
      </c>
      <c r="B88" s="86" t="s">
        <v>174</v>
      </c>
      <c r="C88" s="84" t="s">
        <v>668</v>
      </c>
      <c r="D88" s="74" t="s">
        <v>194</v>
      </c>
      <c r="E88" s="75"/>
      <c r="F88" s="76">
        <v>43796.642361111109</v>
      </c>
      <c r="G88" s="77">
        <v>43796.642361111109</v>
      </c>
      <c r="H88" s="76">
        <v>43798.940972222219</v>
      </c>
      <c r="I88" s="77">
        <v>43798.940972222219</v>
      </c>
      <c r="J88" s="74">
        <v>2.5</v>
      </c>
      <c r="K88" s="78">
        <v>2482.5</v>
      </c>
      <c r="L88" s="74">
        <v>0.5</v>
      </c>
      <c r="M88" s="78">
        <v>496.5</v>
      </c>
      <c r="N88"/>
    </row>
    <row r="89" spans="1:14" ht="63">
      <c r="A89" s="79">
        <v>298</v>
      </c>
      <c r="B89" s="87" t="s">
        <v>638</v>
      </c>
      <c r="C89" s="85" t="s">
        <v>669</v>
      </c>
      <c r="D89" s="79" t="s">
        <v>688</v>
      </c>
      <c r="E89" s="75"/>
      <c r="F89" s="82">
        <v>43801.333333333336</v>
      </c>
      <c r="G89" s="83">
        <v>43801.333333333336</v>
      </c>
      <c r="H89" s="82">
        <v>43805.854166666664</v>
      </c>
      <c r="I89" s="83">
        <v>43805.854166666664</v>
      </c>
      <c r="J89" s="74">
        <v>5</v>
      </c>
      <c r="K89" s="78">
        <v>2430</v>
      </c>
      <c r="L89" s="79">
        <v>0</v>
      </c>
      <c r="M89" s="78">
        <v>0</v>
      </c>
      <c r="N89"/>
    </row>
    <row r="90" spans="1:14" ht="63">
      <c r="A90" s="74">
        <v>298</v>
      </c>
      <c r="B90" s="86" t="s">
        <v>638</v>
      </c>
      <c r="C90" s="84" t="s">
        <v>669</v>
      </c>
      <c r="D90" s="74" t="s">
        <v>677</v>
      </c>
      <c r="E90" s="75"/>
      <c r="F90" s="76">
        <v>43801.333333333336</v>
      </c>
      <c r="G90" s="77">
        <v>43801.333333333336</v>
      </c>
      <c r="H90" s="76">
        <v>43805.854166666664</v>
      </c>
      <c r="I90" s="77">
        <v>43805.854166666664</v>
      </c>
      <c r="J90" s="74">
        <v>5</v>
      </c>
      <c r="K90" s="78">
        <v>2430</v>
      </c>
      <c r="L90" s="74">
        <v>0</v>
      </c>
      <c r="M90" s="78">
        <v>0</v>
      </c>
      <c r="N90"/>
    </row>
    <row r="91" spans="1:14" ht="15.75">
      <c r="A91" s="74"/>
      <c r="B91" s="86"/>
      <c r="C91" s="84"/>
      <c r="D91" s="74"/>
      <c r="E91" s="81"/>
      <c r="F91" s="76"/>
      <c r="G91" s="77"/>
      <c r="H91" s="76"/>
      <c r="I91" s="77"/>
      <c r="J91" s="74"/>
      <c r="K91" s="78"/>
    </row>
    <row r="92" spans="1:14" ht="15.75">
      <c r="A92" s="74"/>
      <c r="B92" s="86"/>
      <c r="C92" s="84"/>
      <c r="D92" s="74"/>
      <c r="E92" s="75"/>
      <c r="F92" s="76"/>
      <c r="G92" s="77"/>
      <c r="H92" s="76"/>
      <c r="I92" s="77"/>
      <c r="J92" s="74"/>
      <c r="K92" s="78"/>
    </row>
    <row r="94" spans="1:14" ht="21">
      <c r="C94" s="46" t="s">
        <v>707</v>
      </c>
      <c r="D94" s="47"/>
    </row>
    <row r="95" spans="1:14">
      <c r="C95" s="51" t="s">
        <v>600</v>
      </c>
      <c r="D95" s="72">
        <f>SUM(J5:J90)</f>
        <v>318.5</v>
      </c>
    </row>
    <row r="96" spans="1:14">
      <c r="C96" s="51" t="s">
        <v>601</v>
      </c>
      <c r="D96" s="72">
        <f>SUM(L5:L90)</f>
        <v>18</v>
      </c>
    </row>
    <row r="97" spans="3:4">
      <c r="C97" s="48" t="s">
        <v>3</v>
      </c>
      <c r="D97" s="50">
        <v>54</v>
      </c>
    </row>
    <row r="98" spans="3:4">
      <c r="C98" s="48" t="s">
        <v>4</v>
      </c>
      <c r="D98" s="50">
        <v>35</v>
      </c>
    </row>
    <row r="99" spans="3:4">
      <c r="C99" s="51" t="s">
        <v>9</v>
      </c>
      <c r="D99" s="60">
        <f>SUM(K5:K90)</f>
        <v>193941.5</v>
      </c>
    </row>
    <row r="100" spans="3:4">
      <c r="C100" s="51" t="s">
        <v>598</v>
      </c>
      <c r="D100" s="60">
        <f>SUM(M5:M90)</f>
        <v>13828</v>
      </c>
    </row>
    <row r="101" spans="3:4">
      <c r="C101" s="51" t="s">
        <v>599</v>
      </c>
      <c r="D101" s="60">
        <f>SUM(D99:D100)</f>
        <v>207769.5</v>
      </c>
    </row>
  </sheetData>
  <autoFilter ref="A4:M90">
    <sortState ref="A5:M90">
      <sortCondition ref="A4:A62"/>
    </sortState>
  </autoFilter>
  <mergeCells count="7">
    <mergeCell ref="A1:M1"/>
    <mergeCell ref="A2:D3"/>
    <mergeCell ref="F2:I2"/>
    <mergeCell ref="J2:K3"/>
    <mergeCell ref="L2:M3"/>
    <mergeCell ref="F3:G3"/>
    <mergeCell ref="H3:I3"/>
  </mergeCells>
  <printOptions horizontalCentered="1"/>
  <pageMargins left="0.35433070866141736" right="0.19685039370078741" top="0.51181102362204722" bottom="0.39370078740157483" header="0.27559055118110237" footer="0"/>
  <pageSetup paperSize="9" scale="56"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dimension ref="A1:N35"/>
  <sheetViews>
    <sheetView tabSelected="1" topLeftCell="C19" zoomScale="70" zoomScaleNormal="70" zoomScaleSheetLayoutView="40" zoomScalePageLayoutView="25" workbookViewId="0">
      <selection activeCell="F27" sqref="F27"/>
    </sheetView>
  </sheetViews>
  <sheetFormatPr defaultRowHeight="15"/>
  <cols>
    <col min="1" max="1" width="9.85546875" style="67" customWidth="1"/>
    <col min="2" max="2" width="26.42578125" style="67" customWidth="1"/>
    <col min="3" max="3" width="49" style="67" customWidth="1"/>
    <col min="4" max="4" width="42.7109375" style="67" customWidth="1"/>
    <col min="5" max="5" width="11.5703125" style="67" hidden="1" customWidth="1"/>
    <col min="6" max="6" width="20.5703125" style="67" bestFit="1" customWidth="1"/>
    <col min="7" max="7" width="17.28515625" style="67" bestFit="1" customWidth="1"/>
    <col min="8" max="8" width="20.5703125" style="67" bestFit="1" customWidth="1"/>
    <col min="9" max="9" width="17.28515625" style="67" bestFit="1" customWidth="1"/>
    <col min="10" max="10" width="13.42578125" style="67" bestFit="1" customWidth="1"/>
    <col min="11" max="11" width="18.42578125" style="67" bestFit="1" customWidth="1"/>
    <col min="12" max="12" width="14.28515625" style="67" bestFit="1" customWidth="1"/>
    <col min="13" max="13" width="19.28515625" style="67" bestFit="1" customWidth="1"/>
    <col min="14" max="16384" width="9.140625" style="67"/>
  </cols>
  <sheetData>
    <row r="1" spans="1:14" ht="18.75" customHeight="1" thickBot="1">
      <c r="A1" s="140" t="s">
        <v>10</v>
      </c>
      <c r="B1" s="141"/>
      <c r="C1" s="141"/>
      <c r="D1" s="141"/>
      <c r="E1" s="141"/>
      <c r="F1" s="141"/>
      <c r="G1" s="141"/>
      <c r="H1" s="141"/>
      <c r="I1" s="141"/>
      <c r="J1" s="141"/>
      <c r="K1" s="141"/>
      <c r="L1" s="141"/>
      <c r="M1" s="142"/>
    </row>
    <row r="2" spans="1:14" ht="22.5" customHeight="1">
      <c r="A2" s="143" t="s">
        <v>617</v>
      </c>
      <c r="B2" s="143"/>
      <c r="C2" s="143"/>
      <c r="D2" s="143"/>
      <c r="E2" s="94"/>
      <c r="F2" s="143" t="s">
        <v>618</v>
      </c>
      <c r="G2" s="143"/>
      <c r="H2" s="143"/>
      <c r="I2" s="143"/>
      <c r="J2" s="143" t="s">
        <v>621</v>
      </c>
      <c r="K2" s="143"/>
      <c r="L2" s="143" t="s">
        <v>622</v>
      </c>
      <c r="M2" s="143"/>
    </row>
    <row r="3" spans="1:14" ht="27" customHeight="1">
      <c r="A3" s="144"/>
      <c r="B3" s="144"/>
      <c r="C3" s="144"/>
      <c r="D3" s="144"/>
      <c r="E3" s="95"/>
      <c r="F3" s="144" t="s">
        <v>619</v>
      </c>
      <c r="G3" s="144"/>
      <c r="H3" s="144" t="s">
        <v>620</v>
      </c>
      <c r="I3" s="144"/>
      <c r="J3" s="144"/>
      <c r="K3" s="144"/>
      <c r="L3" s="144"/>
      <c r="M3" s="144"/>
    </row>
    <row r="4" spans="1:14" s="45" customFormat="1" ht="15.75">
      <c r="A4" s="89" t="s">
        <v>596</v>
      </c>
      <c r="B4" s="89" t="s">
        <v>212</v>
      </c>
      <c r="C4" s="89" t="s">
        <v>213</v>
      </c>
      <c r="D4" s="89" t="s">
        <v>214</v>
      </c>
      <c r="E4" s="89" t="s">
        <v>343</v>
      </c>
      <c r="F4" s="89" t="s">
        <v>623</v>
      </c>
      <c r="G4" s="89" t="s">
        <v>624</v>
      </c>
      <c r="H4" s="89" t="s">
        <v>623</v>
      </c>
      <c r="I4" s="89" t="s">
        <v>624</v>
      </c>
      <c r="J4" s="89" t="s">
        <v>625</v>
      </c>
      <c r="K4" s="89" t="s">
        <v>626</v>
      </c>
      <c r="L4" s="90" t="s">
        <v>625</v>
      </c>
      <c r="M4" s="90" t="s">
        <v>626</v>
      </c>
    </row>
    <row r="5" spans="1:14" s="55" customFormat="1" ht="90">
      <c r="A5" s="102">
        <v>292</v>
      </c>
      <c r="B5" s="102" t="s">
        <v>353</v>
      </c>
      <c r="C5" s="32" t="s">
        <v>690</v>
      </c>
      <c r="D5" s="102" t="s">
        <v>701</v>
      </c>
      <c r="E5" s="75"/>
      <c r="F5" s="103">
        <v>43808.416666666664</v>
      </c>
      <c r="G5" s="104">
        <v>43808.416666666664</v>
      </c>
      <c r="H5" s="103">
        <v>43808.75</v>
      </c>
      <c r="I5" s="104">
        <v>43808.75</v>
      </c>
      <c r="J5" s="145">
        <v>0.5</v>
      </c>
      <c r="K5" s="145">
        <v>202.5</v>
      </c>
      <c r="L5" s="79">
        <f t="shared" ref="L5:L26" si="0">IF(M5&lt;&gt;0, 0.5, 0)</f>
        <v>0</v>
      </c>
      <c r="M5" s="47">
        <v>0</v>
      </c>
      <c r="N5" s="67"/>
    </row>
    <row r="6" spans="1:14" s="55" customFormat="1" ht="90">
      <c r="A6" s="102">
        <v>292</v>
      </c>
      <c r="B6" s="102" t="s">
        <v>353</v>
      </c>
      <c r="C6" s="32" t="s">
        <v>690</v>
      </c>
      <c r="D6" s="102" t="s">
        <v>239</v>
      </c>
      <c r="E6" s="81"/>
      <c r="F6" s="103">
        <v>43808.416666666664</v>
      </c>
      <c r="G6" s="104">
        <v>43808.416666666664</v>
      </c>
      <c r="H6" s="103">
        <v>43808.75</v>
      </c>
      <c r="I6" s="104">
        <v>43808.75</v>
      </c>
      <c r="J6" s="145">
        <v>0.5</v>
      </c>
      <c r="K6" s="145">
        <v>202.5</v>
      </c>
      <c r="L6" s="79">
        <f t="shared" si="0"/>
        <v>0</v>
      </c>
      <c r="M6" s="47">
        <v>0</v>
      </c>
      <c r="N6" s="146"/>
    </row>
    <row r="7" spans="1:14" s="55" customFormat="1" ht="90">
      <c r="A7" s="102">
        <v>292</v>
      </c>
      <c r="B7" s="102" t="s">
        <v>353</v>
      </c>
      <c r="C7" s="32" t="s">
        <v>690</v>
      </c>
      <c r="D7" s="102" t="s">
        <v>544</v>
      </c>
      <c r="E7" s="81"/>
      <c r="F7" s="103">
        <v>43808.416666666664</v>
      </c>
      <c r="G7" s="104">
        <v>43808.416666666664</v>
      </c>
      <c r="H7" s="103">
        <v>43808.75</v>
      </c>
      <c r="I7" s="104">
        <v>43808.75</v>
      </c>
      <c r="J7" s="145">
        <v>0.5</v>
      </c>
      <c r="K7" s="145">
        <v>202.5</v>
      </c>
      <c r="L7" s="79">
        <f t="shared" si="0"/>
        <v>0</v>
      </c>
      <c r="M7" s="47">
        <v>0</v>
      </c>
      <c r="N7" s="146"/>
    </row>
    <row r="8" spans="1:14" s="55" customFormat="1" ht="52.5" customHeight="1">
      <c r="A8" s="102">
        <v>293</v>
      </c>
      <c r="B8" s="102" t="s">
        <v>162</v>
      </c>
      <c r="C8" s="32" t="s">
        <v>691</v>
      </c>
      <c r="D8" s="102" t="s">
        <v>257</v>
      </c>
      <c r="E8" s="75"/>
      <c r="F8" s="103">
        <v>43811.232638888891</v>
      </c>
      <c r="G8" s="104">
        <v>43811.232638888891</v>
      </c>
      <c r="H8" s="103">
        <v>43813.041666666664</v>
      </c>
      <c r="I8" s="104">
        <v>43813.041666666664</v>
      </c>
      <c r="J8" s="145">
        <v>2</v>
      </c>
      <c r="K8" s="145">
        <v>1450</v>
      </c>
      <c r="L8" s="79">
        <f t="shared" si="0"/>
        <v>0.5</v>
      </c>
      <c r="M8" s="47">
        <v>362.5</v>
      </c>
      <c r="N8" s="146"/>
    </row>
    <row r="9" spans="1:14" s="55" customFormat="1" ht="50.25" customHeight="1">
      <c r="A9" s="102">
        <v>293</v>
      </c>
      <c r="B9" s="102" t="s">
        <v>162</v>
      </c>
      <c r="C9" s="32" t="s">
        <v>691</v>
      </c>
      <c r="D9" s="102" t="s">
        <v>702</v>
      </c>
      <c r="E9" s="75"/>
      <c r="F9" s="103">
        <v>43811.232638888891</v>
      </c>
      <c r="G9" s="104">
        <v>43811.232638888891</v>
      </c>
      <c r="H9" s="103">
        <v>43813.041666666664</v>
      </c>
      <c r="I9" s="104">
        <v>43813.041666666664</v>
      </c>
      <c r="J9" s="145">
        <v>2</v>
      </c>
      <c r="K9" s="145">
        <v>1450</v>
      </c>
      <c r="L9" s="79">
        <f t="shared" si="0"/>
        <v>0.5</v>
      </c>
      <c r="M9" s="47">
        <v>362.5</v>
      </c>
      <c r="N9" s="146"/>
    </row>
    <row r="10" spans="1:14" s="55" customFormat="1" ht="76.5" customHeight="1">
      <c r="A10" s="102">
        <v>294</v>
      </c>
      <c r="B10" s="102" t="s">
        <v>162</v>
      </c>
      <c r="C10" s="32" t="s">
        <v>692</v>
      </c>
      <c r="D10" s="102" t="s">
        <v>258</v>
      </c>
      <c r="E10" s="75"/>
      <c r="F10" s="103">
        <v>43810.256944444445</v>
      </c>
      <c r="G10" s="104">
        <v>43810.256944444445</v>
      </c>
      <c r="H10" s="103">
        <v>43812.940972222219</v>
      </c>
      <c r="I10" s="104">
        <v>43812.940972222219</v>
      </c>
      <c r="J10" s="145">
        <v>3</v>
      </c>
      <c r="K10" s="145">
        <v>2175</v>
      </c>
      <c r="L10" s="79">
        <f t="shared" si="0"/>
        <v>0.5</v>
      </c>
      <c r="M10" s="47">
        <v>362.5</v>
      </c>
      <c r="N10" s="146"/>
    </row>
    <row r="11" spans="1:14" s="55" customFormat="1" ht="54.75" customHeight="1">
      <c r="A11" s="102">
        <v>295</v>
      </c>
      <c r="B11" s="102" t="s">
        <v>174</v>
      </c>
      <c r="C11" s="32" t="s">
        <v>693</v>
      </c>
      <c r="D11" s="102" t="s">
        <v>184</v>
      </c>
      <c r="E11" s="75"/>
      <c r="F11" s="103">
        <v>43803.677083333336</v>
      </c>
      <c r="G11" s="104">
        <v>43803.677083333336</v>
      </c>
      <c r="H11" s="103">
        <v>43805.041666666664</v>
      </c>
      <c r="I11" s="104">
        <v>43805.041666666664</v>
      </c>
      <c r="J11" s="145">
        <v>1.5</v>
      </c>
      <c r="K11" s="145">
        <v>1087.5</v>
      </c>
      <c r="L11" s="79">
        <f t="shared" si="0"/>
        <v>0.5</v>
      </c>
      <c r="M11" s="47">
        <v>362.5</v>
      </c>
      <c r="N11" s="146"/>
    </row>
    <row r="12" spans="1:14" s="55" customFormat="1" ht="52.5" customHeight="1">
      <c r="A12" s="102">
        <v>295</v>
      </c>
      <c r="B12" s="102" t="s">
        <v>174</v>
      </c>
      <c r="C12" s="32" t="s">
        <v>693</v>
      </c>
      <c r="D12" s="102" t="s">
        <v>545</v>
      </c>
      <c r="E12" s="75"/>
      <c r="F12" s="103">
        <v>43803.677083333336</v>
      </c>
      <c r="G12" s="104">
        <v>43803.677083333336</v>
      </c>
      <c r="H12" s="103">
        <v>43805.041666666664</v>
      </c>
      <c r="I12" s="104">
        <v>43805.041666666664</v>
      </c>
      <c r="J12" s="145">
        <v>1.5</v>
      </c>
      <c r="K12" s="145">
        <v>1087.5</v>
      </c>
      <c r="L12" s="79">
        <f t="shared" si="0"/>
        <v>0.5</v>
      </c>
      <c r="M12" s="47">
        <v>362.5</v>
      </c>
      <c r="N12" s="146"/>
    </row>
    <row r="13" spans="1:14" s="55" customFormat="1" ht="83.25" customHeight="1">
      <c r="A13" s="102">
        <v>297</v>
      </c>
      <c r="B13" s="102" t="s">
        <v>255</v>
      </c>
      <c r="C13" s="32" t="s">
        <v>694</v>
      </c>
      <c r="D13" s="102" t="s">
        <v>220</v>
      </c>
      <c r="E13" s="75"/>
      <c r="F13" s="103">
        <v>43808.201388888891</v>
      </c>
      <c r="G13" s="104">
        <v>43808.201388888891</v>
      </c>
      <c r="H13" s="103">
        <v>43808.739583333336</v>
      </c>
      <c r="I13" s="104">
        <v>43808.739583333336</v>
      </c>
      <c r="J13" s="145">
        <v>1</v>
      </c>
      <c r="K13" s="145">
        <v>598</v>
      </c>
      <c r="L13" s="79">
        <f t="shared" si="0"/>
        <v>0.5</v>
      </c>
      <c r="M13" s="47">
        <v>299</v>
      </c>
      <c r="N13" s="146"/>
    </row>
    <row r="14" spans="1:14" s="55" customFormat="1" ht="220.5" customHeight="1">
      <c r="A14" s="102">
        <v>299</v>
      </c>
      <c r="B14" s="102" t="s">
        <v>162</v>
      </c>
      <c r="C14" s="32" t="s">
        <v>695</v>
      </c>
      <c r="D14" s="102" t="s">
        <v>170</v>
      </c>
      <c r="E14" s="75"/>
      <c r="F14" s="103">
        <v>43810.256944444445</v>
      </c>
      <c r="G14" s="104">
        <v>43810.256944444445</v>
      </c>
      <c r="H14" s="103">
        <v>43812.940972222219</v>
      </c>
      <c r="I14" s="104">
        <v>43812.940972222219</v>
      </c>
      <c r="J14" s="145">
        <v>3</v>
      </c>
      <c r="K14" s="145">
        <v>2175</v>
      </c>
      <c r="L14" s="79">
        <f t="shared" si="0"/>
        <v>0.5</v>
      </c>
      <c r="M14" s="47">
        <v>362.5</v>
      </c>
      <c r="N14" s="146"/>
    </row>
    <row r="15" spans="1:14" s="55" customFormat="1" ht="222.75" customHeight="1">
      <c r="A15" s="102">
        <v>299</v>
      </c>
      <c r="B15" s="102" t="s">
        <v>162</v>
      </c>
      <c r="C15" s="32" t="s">
        <v>695</v>
      </c>
      <c r="D15" s="102" t="s">
        <v>703</v>
      </c>
      <c r="E15" s="75"/>
      <c r="F15" s="103">
        <v>43810.256944444445</v>
      </c>
      <c r="G15" s="104">
        <v>43810.256944444445</v>
      </c>
      <c r="H15" s="103">
        <v>43812.940972222219</v>
      </c>
      <c r="I15" s="104">
        <v>43812.940972222219</v>
      </c>
      <c r="J15" s="145">
        <v>3</v>
      </c>
      <c r="K15" s="145">
        <v>2175</v>
      </c>
      <c r="L15" s="79">
        <f t="shared" si="0"/>
        <v>0.5</v>
      </c>
      <c r="M15" s="47">
        <v>362.5</v>
      </c>
      <c r="N15" s="146"/>
    </row>
    <row r="16" spans="1:14" s="55" customFormat="1" ht="210">
      <c r="A16" s="102">
        <v>299</v>
      </c>
      <c r="B16" s="102" t="s">
        <v>162</v>
      </c>
      <c r="C16" s="32" t="s">
        <v>695</v>
      </c>
      <c r="D16" s="102" t="s">
        <v>704</v>
      </c>
      <c r="E16" s="75"/>
      <c r="F16" s="103">
        <v>43810.256944444445</v>
      </c>
      <c r="G16" s="104">
        <v>43810.256944444445</v>
      </c>
      <c r="H16" s="103">
        <v>43812.940972222219</v>
      </c>
      <c r="I16" s="104">
        <v>43812.940972222219</v>
      </c>
      <c r="J16" s="145">
        <v>3</v>
      </c>
      <c r="K16" s="145">
        <v>2175</v>
      </c>
      <c r="L16" s="79">
        <f t="shared" si="0"/>
        <v>0.5</v>
      </c>
      <c r="M16" s="47">
        <v>362.5</v>
      </c>
      <c r="N16" s="146"/>
    </row>
    <row r="17" spans="1:14" s="55" customFormat="1" ht="75">
      <c r="A17" s="102">
        <v>301</v>
      </c>
      <c r="B17" s="102" t="s">
        <v>174</v>
      </c>
      <c r="C17" s="32" t="s">
        <v>696</v>
      </c>
      <c r="D17" s="102" t="s">
        <v>705</v>
      </c>
      <c r="E17" s="81"/>
      <c r="F17" s="103">
        <v>43808.642361111109</v>
      </c>
      <c r="G17" s="104">
        <v>43808.642361111109</v>
      </c>
      <c r="H17" s="103">
        <v>43811.961805555555</v>
      </c>
      <c r="I17" s="104">
        <v>43811.961805555555</v>
      </c>
      <c r="J17" s="145">
        <v>3.5</v>
      </c>
      <c r="K17" s="145">
        <v>2537.5</v>
      </c>
      <c r="L17" s="79">
        <f t="shared" si="0"/>
        <v>0.5</v>
      </c>
      <c r="M17" s="47">
        <v>362.5</v>
      </c>
      <c r="N17" s="146"/>
    </row>
    <row r="18" spans="1:14" s="55" customFormat="1" ht="45">
      <c r="A18" s="102">
        <v>302</v>
      </c>
      <c r="B18" s="102" t="s">
        <v>174</v>
      </c>
      <c r="C18" s="32" t="s">
        <v>697</v>
      </c>
      <c r="D18" s="102" t="s">
        <v>322</v>
      </c>
      <c r="E18" s="75"/>
      <c r="F18" s="103">
        <v>43808.642361111109</v>
      </c>
      <c r="G18" s="104">
        <v>43808.642361111109</v>
      </c>
      <c r="H18" s="103">
        <v>43809.795138888891</v>
      </c>
      <c r="I18" s="104">
        <v>43809.795138888891</v>
      </c>
      <c r="J18" s="145">
        <v>1</v>
      </c>
      <c r="K18" s="145">
        <v>725</v>
      </c>
      <c r="L18" s="79">
        <f t="shared" si="0"/>
        <v>0.5</v>
      </c>
      <c r="M18" s="47">
        <v>362.5</v>
      </c>
      <c r="N18" s="146"/>
    </row>
    <row r="19" spans="1:14" s="55" customFormat="1" ht="15.75">
      <c r="A19" s="102">
        <v>303</v>
      </c>
      <c r="B19" s="102" t="s">
        <v>271</v>
      </c>
      <c r="C19" s="32" t="s">
        <v>698</v>
      </c>
      <c r="D19" s="102" t="s">
        <v>169</v>
      </c>
      <c r="E19" s="81"/>
      <c r="F19" s="103">
        <v>43804.291666666664</v>
      </c>
      <c r="G19" s="104">
        <v>43804.291666666664</v>
      </c>
      <c r="H19" s="103">
        <v>43804.875</v>
      </c>
      <c r="I19" s="104">
        <v>43804.875</v>
      </c>
      <c r="J19" s="145">
        <v>1</v>
      </c>
      <c r="K19" s="145">
        <v>405</v>
      </c>
      <c r="L19" s="79">
        <f t="shared" si="0"/>
        <v>0</v>
      </c>
      <c r="M19" s="47">
        <v>0</v>
      </c>
      <c r="N19" s="146"/>
    </row>
    <row r="20" spans="1:14" s="55" customFormat="1" ht="15.75">
      <c r="A20" s="102">
        <v>303</v>
      </c>
      <c r="B20" s="102" t="s">
        <v>271</v>
      </c>
      <c r="C20" s="32" t="s">
        <v>698</v>
      </c>
      <c r="D20" s="102" t="s">
        <v>235</v>
      </c>
      <c r="E20" s="75"/>
      <c r="F20" s="103">
        <v>43804.291666666664</v>
      </c>
      <c r="G20" s="104">
        <v>43804.291666666664</v>
      </c>
      <c r="H20" s="103">
        <v>43804.875</v>
      </c>
      <c r="I20" s="104">
        <v>43804.875</v>
      </c>
      <c r="J20" s="145">
        <v>1</v>
      </c>
      <c r="K20" s="145">
        <v>486</v>
      </c>
      <c r="L20" s="79">
        <f t="shared" si="0"/>
        <v>0</v>
      </c>
      <c r="M20" s="47">
        <v>0</v>
      </c>
      <c r="N20" s="146"/>
    </row>
    <row r="21" spans="1:14" s="55" customFormat="1" ht="15.75">
      <c r="A21" s="102">
        <v>303</v>
      </c>
      <c r="B21" s="102" t="s">
        <v>271</v>
      </c>
      <c r="C21" s="32" t="s">
        <v>698</v>
      </c>
      <c r="D21" s="102" t="s">
        <v>245</v>
      </c>
      <c r="E21" s="75"/>
      <c r="F21" s="103">
        <v>43804.291666666664</v>
      </c>
      <c r="G21" s="104">
        <v>43804.291666666664</v>
      </c>
      <c r="H21" s="103">
        <v>43804.875</v>
      </c>
      <c r="I21" s="104">
        <v>43804.875</v>
      </c>
      <c r="J21" s="145">
        <v>1</v>
      </c>
      <c r="K21" s="145">
        <v>486</v>
      </c>
      <c r="L21" s="79">
        <f t="shared" si="0"/>
        <v>0</v>
      </c>
      <c r="M21" s="47">
        <v>0</v>
      </c>
      <c r="N21" s="146"/>
    </row>
    <row r="22" spans="1:14" s="55" customFormat="1" ht="60">
      <c r="A22" s="102">
        <v>304</v>
      </c>
      <c r="B22" s="102" t="s">
        <v>270</v>
      </c>
      <c r="C22" s="32" t="s">
        <v>699</v>
      </c>
      <c r="D22" s="102" t="s">
        <v>176</v>
      </c>
      <c r="E22" s="75"/>
      <c r="F22" s="103">
        <v>43808.25</v>
      </c>
      <c r="G22" s="104">
        <v>43808.25</v>
      </c>
      <c r="H22" s="103">
        <v>43809.833333333336</v>
      </c>
      <c r="I22" s="104">
        <v>43809.833333333336</v>
      </c>
      <c r="J22" s="145">
        <v>2</v>
      </c>
      <c r="K22" s="145">
        <v>1986</v>
      </c>
      <c r="L22" s="79">
        <f t="shared" si="0"/>
        <v>0</v>
      </c>
      <c r="M22" s="47">
        <v>0</v>
      </c>
      <c r="N22" s="146"/>
    </row>
    <row r="23" spans="1:14" s="55" customFormat="1" ht="45">
      <c r="A23" s="102">
        <v>305</v>
      </c>
      <c r="B23" s="102" t="s">
        <v>689</v>
      </c>
      <c r="C23" s="32" t="s">
        <v>700</v>
      </c>
      <c r="D23" s="102" t="s">
        <v>203</v>
      </c>
      <c r="E23" s="81"/>
      <c r="F23" s="103">
        <v>43815.375</v>
      </c>
      <c r="G23" s="104">
        <v>43815.375</v>
      </c>
      <c r="H23" s="103">
        <v>43815.791666666664</v>
      </c>
      <c r="I23" s="104">
        <v>43815.791666666664</v>
      </c>
      <c r="J23" s="145">
        <v>0.5</v>
      </c>
      <c r="K23" s="145">
        <v>202.5</v>
      </c>
      <c r="L23" s="79">
        <f t="shared" si="0"/>
        <v>0</v>
      </c>
      <c r="M23" s="47">
        <v>0</v>
      </c>
      <c r="N23" s="146"/>
    </row>
    <row r="24" spans="1:14" s="55" customFormat="1" ht="45">
      <c r="A24" s="102">
        <v>305</v>
      </c>
      <c r="B24" s="102" t="s">
        <v>689</v>
      </c>
      <c r="C24" s="32" t="s">
        <v>700</v>
      </c>
      <c r="D24" s="102" t="s">
        <v>210</v>
      </c>
      <c r="E24" s="75"/>
      <c r="F24" s="103">
        <v>43815.375</v>
      </c>
      <c r="G24" s="104">
        <v>43815.375</v>
      </c>
      <c r="H24" s="103">
        <v>43815.791666666664</v>
      </c>
      <c r="I24" s="104">
        <v>43815.791666666664</v>
      </c>
      <c r="J24" s="145">
        <v>0.5</v>
      </c>
      <c r="K24" s="145">
        <v>243</v>
      </c>
      <c r="L24" s="79">
        <f t="shared" si="0"/>
        <v>0</v>
      </c>
      <c r="M24" s="47">
        <v>0</v>
      </c>
      <c r="N24" s="146"/>
    </row>
    <row r="25" spans="1:14" s="55" customFormat="1" ht="45">
      <c r="A25" s="102">
        <v>305</v>
      </c>
      <c r="B25" s="102" t="s">
        <v>689</v>
      </c>
      <c r="C25" s="32" t="s">
        <v>700</v>
      </c>
      <c r="D25" s="102" t="s">
        <v>237</v>
      </c>
      <c r="E25" s="75"/>
      <c r="F25" s="103">
        <v>43815.375</v>
      </c>
      <c r="G25" s="104">
        <v>43815.375</v>
      </c>
      <c r="H25" s="103">
        <v>43815.791666666664</v>
      </c>
      <c r="I25" s="104">
        <v>43815.791666666664</v>
      </c>
      <c r="J25" s="145">
        <v>0.5</v>
      </c>
      <c r="K25" s="145">
        <v>243</v>
      </c>
      <c r="L25" s="79">
        <f t="shared" si="0"/>
        <v>0</v>
      </c>
      <c r="M25" s="47">
        <v>0</v>
      </c>
      <c r="N25" s="146"/>
    </row>
    <row r="26" spans="1:14" ht="60">
      <c r="A26" s="102">
        <v>300</v>
      </c>
      <c r="B26" s="102" t="s">
        <v>174</v>
      </c>
      <c r="C26" s="105" t="s">
        <v>706</v>
      </c>
      <c r="D26" s="106" t="s">
        <v>248</v>
      </c>
      <c r="E26" s="102"/>
      <c r="F26" s="107">
        <v>43808</v>
      </c>
      <c r="G26" s="108">
        <v>0.64236111111111105</v>
      </c>
      <c r="H26" s="107">
        <v>43809</v>
      </c>
      <c r="I26" s="108">
        <v>0.79513888888888884</v>
      </c>
      <c r="J26" s="102">
        <v>1</v>
      </c>
      <c r="K26" s="47">
        <v>725</v>
      </c>
      <c r="L26" s="79">
        <f t="shared" si="0"/>
        <v>0.5</v>
      </c>
      <c r="M26" s="102">
        <v>362.5</v>
      </c>
      <c r="N26" s="146"/>
    </row>
    <row r="27" spans="1:14" s="97" customFormat="1" ht="15.75">
      <c r="C27" s="98"/>
      <c r="D27" s="96"/>
      <c r="F27" s="99"/>
      <c r="G27" s="100"/>
      <c r="H27" s="99"/>
      <c r="I27" s="100"/>
      <c r="L27" s="101"/>
    </row>
    <row r="28" spans="1:14" ht="21">
      <c r="C28" s="46" t="s">
        <v>708</v>
      </c>
      <c r="D28" s="47"/>
    </row>
    <row r="29" spans="1:14">
      <c r="C29" s="51" t="s">
        <v>600</v>
      </c>
      <c r="D29" s="72">
        <v>33.5</v>
      </c>
    </row>
    <row r="30" spans="1:14">
      <c r="C30" s="51" t="s">
        <v>601</v>
      </c>
      <c r="D30" s="72">
        <f>SUM(L5:L26)</f>
        <v>6</v>
      </c>
    </row>
    <row r="31" spans="1:14">
      <c r="C31" s="48" t="s">
        <v>3</v>
      </c>
      <c r="D31" s="50">
        <v>22</v>
      </c>
    </row>
    <row r="32" spans="1:14">
      <c r="C32" s="48" t="s">
        <v>4</v>
      </c>
      <c r="D32" s="50">
        <v>12</v>
      </c>
      <c r="G32" s="97"/>
    </row>
    <row r="33" spans="3:4">
      <c r="C33" s="51" t="s">
        <v>9</v>
      </c>
      <c r="D33" s="60">
        <f>SUM(K5:K26)</f>
        <v>23019.5</v>
      </c>
    </row>
    <row r="34" spans="3:4">
      <c r="C34" s="51" t="s">
        <v>598</v>
      </c>
      <c r="D34" s="60">
        <f>SUM(M5:M26)</f>
        <v>4286.5</v>
      </c>
    </row>
    <row r="35" spans="3:4">
      <c r="C35" s="51" t="s">
        <v>599</v>
      </c>
      <c r="D35" s="60">
        <f>SUM(D33:D34)</f>
        <v>27306</v>
      </c>
    </row>
  </sheetData>
  <autoFilter ref="A4:M26">
    <sortState ref="A5:M90">
      <sortCondition ref="A4:A62"/>
    </sortState>
  </autoFilter>
  <mergeCells count="7">
    <mergeCell ref="A1:M1"/>
    <mergeCell ref="A2:D3"/>
    <mergeCell ref="F2:I2"/>
    <mergeCell ref="J2:K3"/>
    <mergeCell ref="L2:M3"/>
    <mergeCell ref="F3:G3"/>
    <mergeCell ref="H3:I3"/>
  </mergeCells>
  <printOptions horizontalCentered="1"/>
  <pageMargins left="0.35433070866141736" right="0.19685039370078741" top="0.51181102362204722" bottom="0.39370078740157483" header="0.27559055118110237" footer="0"/>
  <pageSetup paperSize="9" scale="5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E247"/>
  <sheetViews>
    <sheetView zoomScale="90" zoomScaleNormal="90" workbookViewId="0">
      <selection activeCell="H16" sqref="H16"/>
    </sheetView>
  </sheetViews>
  <sheetFormatPr defaultRowHeight="1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c r="A1" s="116" t="s">
        <v>10</v>
      </c>
      <c r="B1" s="116"/>
      <c r="C1" s="116"/>
      <c r="D1" s="116"/>
      <c r="E1" s="116"/>
    </row>
    <row r="2" spans="1:5">
      <c r="A2" s="10" t="s">
        <v>38</v>
      </c>
      <c r="B2" s="11" t="s">
        <v>39</v>
      </c>
      <c r="C2" s="12" t="s">
        <v>40</v>
      </c>
      <c r="D2" s="13" t="s">
        <v>0</v>
      </c>
      <c r="E2" s="14">
        <f>D19+D4+D9+D14</f>
        <v>4152</v>
      </c>
    </row>
    <row r="3" spans="1:5">
      <c r="A3" s="117" t="s">
        <v>41</v>
      </c>
      <c r="B3" s="118"/>
      <c r="C3" s="119" t="s">
        <v>42</v>
      </c>
      <c r="D3" s="120"/>
      <c r="E3" s="120"/>
    </row>
    <row r="4" spans="1:5">
      <c r="A4" s="17" t="s">
        <v>13</v>
      </c>
      <c r="B4" s="18">
        <v>1.5</v>
      </c>
      <c r="C4" s="19" t="s">
        <v>14</v>
      </c>
      <c r="D4" s="20">
        <v>1038</v>
      </c>
      <c r="E4" s="21" t="s">
        <v>15</v>
      </c>
    </row>
    <row r="5" spans="1:5">
      <c r="A5" s="17" t="s">
        <v>16</v>
      </c>
      <c r="B5" s="21" t="s">
        <v>43</v>
      </c>
      <c r="C5" s="21"/>
      <c r="D5" s="21"/>
      <c r="E5" s="21"/>
    </row>
    <row r="6" spans="1:5">
      <c r="A6" s="17" t="s">
        <v>17</v>
      </c>
      <c r="B6" s="21" t="s">
        <v>44</v>
      </c>
      <c r="C6" s="21"/>
      <c r="D6" s="21"/>
      <c r="E6" s="21"/>
    </row>
    <row r="7" spans="1:5">
      <c r="A7" s="17" t="s">
        <v>18</v>
      </c>
      <c r="B7" s="121" t="s">
        <v>45</v>
      </c>
      <c r="C7" s="121"/>
      <c r="D7" s="121"/>
      <c r="E7" s="121"/>
    </row>
    <row r="8" spans="1:5">
      <c r="A8" s="117" t="s">
        <v>46</v>
      </c>
      <c r="B8" s="118"/>
      <c r="C8" s="119" t="s">
        <v>47</v>
      </c>
      <c r="D8" s="120"/>
      <c r="E8" s="120"/>
    </row>
    <row r="9" spans="1:5">
      <c r="A9" s="17" t="s">
        <v>13</v>
      </c>
      <c r="B9" s="18">
        <v>1.5</v>
      </c>
      <c r="C9" s="19" t="s">
        <v>14</v>
      </c>
      <c r="D9" s="20">
        <v>1038</v>
      </c>
      <c r="E9" s="21" t="s">
        <v>15</v>
      </c>
    </row>
    <row r="10" spans="1:5">
      <c r="A10" s="17" t="s">
        <v>16</v>
      </c>
      <c r="B10" s="21" t="s">
        <v>43</v>
      </c>
      <c r="C10" s="21"/>
      <c r="D10" s="21"/>
      <c r="E10" s="21"/>
    </row>
    <row r="11" spans="1:5">
      <c r="A11" s="17" t="s">
        <v>17</v>
      </c>
      <c r="B11" s="21" t="s">
        <v>44</v>
      </c>
      <c r="C11" s="21"/>
      <c r="D11" s="21"/>
      <c r="E11" s="21"/>
    </row>
    <row r="12" spans="1:5">
      <c r="A12" s="17" t="s">
        <v>18</v>
      </c>
      <c r="B12" s="121" t="s">
        <v>45</v>
      </c>
      <c r="C12" s="121"/>
      <c r="D12" s="121"/>
      <c r="E12" s="121"/>
    </row>
    <row r="13" spans="1:5">
      <c r="A13" s="117" t="s">
        <v>48</v>
      </c>
      <c r="B13" s="118"/>
      <c r="C13" s="119" t="s">
        <v>49</v>
      </c>
      <c r="D13" s="120"/>
      <c r="E13" s="120"/>
    </row>
    <row r="14" spans="1:5">
      <c r="A14" s="17" t="s">
        <v>13</v>
      </c>
      <c r="B14" s="18">
        <v>1.5</v>
      </c>
      <c r="C14" s="19" t="s">
        <v>14</v>
      </c>
      <c r="D14" s="20">
        <v>1038</v>
      </c>
      <c r="E14" s="21" t="s">
        <v>15</v>
      </c>
    </row>
    <row r="15" spans="1:5">
      <c r="A15" s="17" t="s">
        <v>16</v>
      </c>
      <c r="B15" s="21" t="s">
        <v>43</v>
      </c>
      <c r="C15" s="21"/>
      <c r="D15" s="21"/>
      <c r="E15" s="21"/>
    </row>
    <row r="16" spans="1:5">
      <c r="A16" s="17" t="s">
        <v>17</v>
      </c>
      <c r="B16" s="21" t="s">
        <v>44</v>
      </c>
      <c r="C16" s="21"/>
      <c r="D16" s="21"/>
      <c r="E16" s="21"/>
    </row>
    <row r="17" spans="1:5">
      <c r="A17" s="17" t="s">
        <v>18</v>
      </c>
      <c r="B17" s="121" t="s">
        <v>45</v>
      </c>
      <c r="C17" s="121"/>
      <c r="D17" s="121"/>
      <c r="E17" s="121"/>
    </row>
    <row r="18" spans="1:5">
      <c r="A18" s="117" t="s">
        <v>50</v>
      </c>
      <c r="B18" s="118"/>
      <c r="C18" s="119" t="s">
        <v>51</v>
      </c>
      <c r="D18" s="120"/>
      <c r="E18" s="120"/>
    </row>
    <row r="19" spans="1:5">
      <c r="A19" s="17" t="s">
        <v>13</v>
      </c>
      <c r="B19" s="18">
        <v>1.5</v>
      </c>
      <c r="C19" s="19" t="s">
        <v>14</v>
      </c>
      <c r="D19" s="20">
        <v>1038</v>
      </c>
      <c r="E19" s="21" t="s">
        <v>15</v>
      </c>
    </row>
    <row r="20" spans="1:5">
      <c r="A20" s="17" t="s">
        <v>16</v>
      </c>
      <c r="B20" s="21" t="s">
        <v>43</v>
      </c>
      <c r="C20" s="21"/>
      <c r="D20" s="21"/>
      <c r="E20" s="21"/>
    </row>
    <row r="21" spans="1:5">
      <c r="A21" s="17" t="s">
        <v>17</v>
      </c>
      <c r="B21" s="21" t="s">
        <v>44</v>
      </c>
      <c r="C21" s="21"/>
      <c r="D21" s="21"/>
      <c r="E21" s="21"/>
    </row>
    <row r="22" spans="1:5">
      <c r="A22" s="17" t="s">
        <v>18</v>
      </c>
      <c r="B22" s="121" t="s">
        <v>45</v>
      </c>
      <c r="C22" s="121"/>
      <c r="D22" s="121"/>
      <c r="E22" s="121"/>
    </row>
    <row r="23" spans="1:5">
      <c r="A23" s="10" t="s">
        <v>52</v>
      </c>
      <c r="B23" s="11" t="s">
        <v>53</v>
      </c>
      <c r="C23" s="12" t="s">
        <v>21</v>
      </c>
      <c r="D23" s="13" t="s">
        <v>0</v>
      </c>
      <c r="E23" s="14">
        <f>D25</f>
        <v>2844</v>
      </c>
    </row>
    <row r="24" spans="1:5">
      <c r="A24" s="117" t="s">
        <v>54</v>
      </c>
      <c r="B24" s="118"/>
      <c r="C24" s="119" t="s">
        <v>55</v>
      </c>
      <c r="D24" s="120"/>
      <c r="E24" s="120"/>
    </row>
    <row r="25" spans="1:5">
      <c r="A25" s="17" t="s">
        <v>13</v>
      </c>
      <c r="B25" s="18">
        <v>3</v>
      </c>
      <c r="C25" s="19" t="s">
        <v>14</v>
      </c>
      <c r="D25" s="20">
        <v>2844</v>
      </c>
      <c r="E25" s="21" t="s">
        <v>15</v>
      </c>
    </row>
    <row r="26" spans="1:5">
      <c r="A26" s="17" t="s">
        <v>16</v>
      </c>
      <c r="B26" s="21" t="s">
        <v>56</v>
      </c>
      <c r="C26" s="21"/>
      <c r="D26" s="21"/>
      <c r="E26" s="21"/>
    </row>
    <row r="27" spans="1:5">
      <c r="A27" s="17" t="s">
        <v>17</v>
      </c>
      <c r="B27" s="21" t="s">
        <v>57</v>
      </c>
      <c r="C27" s="21"/>
      <c r="D27" s="21"/>
      <c r="E27" s="21"/>
    </row>
    <row r="28" spans="1:5" ht="30" customHeight="1">
      <c r="A28" s="17" t="s">
        <v>18</v>
      </c>
      <c r="B28" s="121" t="s">
        <v>58</v>
      </c>
      <c r="C28" s="121"/>
      <c r="D28" s="121"/>
      <c r="E28" s="121"/>
    </row>
    <row r="29" spans="1:5">
      <c r="A29" s="10" t="s">
        <v>59</v>
      </c>
      <c r="B29" s="11" t="s">
        <v>60</v>
      </c>
      <c r="C29" s="12" t="s">
        <v>21</v>
      </c>
      <c r="D29" s="13" t="s">
        <v>0</v>
      </c>
      <c r="E29" s="14">
        <f>D31</f>
        <v>17401.72</v>
      </c>
    </row>
    <row r="30" spans="1:5">
      <c r="A30" s="117" t="s">
        <v>61</v>
      </c>
      <c r="B30" s="118"/>
      <c r="C30" s="119" t="s">
        <v>23</v>
      </c>
      <c r="D30" s="120"/>
      <c r="E30" s="120"/>
    </row>
    <row r="31" spans="1:5">
      <c r="A31" s="17" t="s">
        <v>13</v>
      </c>
      <c r="B31" s="18">
        <v>9.5</v>
      </c>
      <c r="C31" s="19" t="s">
        <v>14</v>
      </c>
      <c r="D31" s="20">
        <v>17401.72</v>
      </c>
      <c r="E31" s="21" t="s">
        <v>15</v>
      </c>
    </row>
    <row r="32" spans="1:5">
      <c r="A32" s="17" t="s">
        <v>16</v>
      </c>
      <c r="B32" s="21" t="s">
        <v>62</v>
      </c>
      <c r="C32" s="21"/>
      <c r="D32" s="21"/>
      <c r="E32" s="21"/>
    </row>
    <row r="33" spans="1:5">
      <c r="A33" s="17" t="s">
        <v>17</v>
      </c>
      <c r="B33" s="27" t="s">
        <v>66</v>
      </c>
      <c r="C33" s="21"/>
      <c r="D33" s="21"/>
      <c r="E33" s="21"/>
    </row>
    <row r="34" spans="1:5">
      <c r="A34" s="17" t="s">
        <v>18</v>
      </c>
      <c r="B34" s="121" t="s">
        <v>63</v>
      </c>
      <c r="C34" s="121"/>
      <c r="D34" s="121"/>
      <c r="E34" s="121"/>
    </row>
    <row r="35" spans="1:5">
      <c r="A35" s="10" t="s">
        <v>52</v>
      </c>
      <c r="B35" s="11" t="s">
        <v>65</v>
      </c>
      <c r="C35" s="12" t="s">
        <v>21</v>
      </c>
      <c r="D35" s="13" t="s">
        <v>0</v>
      </c>
      <c r="E35" s="14">
        <f>D37</f>
        <v>1422</v>
      </c>
    </row>
    <row r="36" spans="1:5">
      <c r="A36" s="117" t="s">
        <v>22</v>
      </c>
      <c r="B36" s="118"/>
      <c r="C36" s="119" t="s">
        <v>64</v>
      </c>
      <c r="D36" s="120"/>
      <c r="E36" s="120"/>
    </row>
    <row r="37" spans="1:5">
      <c r="A37" s="17" t="s">
        <v>13</v>
      </c>
      <c r="B37" s="18">
        <v>1.5</v>
      </c>
      <c r="C37" s="19" t="s">
        <v>14</v>
      </c>
      <c r="D37" s="20">
        <v>1422</v>
      </c>
      <c r="E37" s="21" t="s">
        <v>15</v>
      </c>
    </row>
    <row r="38" spans="1:5">
      <c r="A38" s="17" t="s">
        <v>16</v>
      </c>
      <c r="B38" s="21" t="s">
        <v>43</v>
      </c>
      <c r="C38" s="21"/>
      <c r="D38" s="21"/>
      <c r="E38" s="21"/>
    </row>
    <row r="39" spans="1:5">
      <c r="A39" s="17" t="s">
        <v>17</v>
      </c>
      <c r="B39" s="21" t="s">
        <v>44</v>
      </c>
      <c r="C39" s="21"/>
      <c r="D39" s="21"/>
      <c r="E39" s="21"/>
    </row>
    <row r="40" spans="1:5">
      <c r="A40" s="17" t="s">
        <v>18</v>
      </c>
      <c r="B40" s="121" t="s">
        <v>45</v>
      </c>
      <c r="C40" s="121"/>
      <c r="D40" s="121"/>
      <c r="E40" s="121"/>
    </row>
    <row r="41" spans="1:5">
      <c r="A41" s="10" t="s">
        <v>67</v>
      </c>
      <c r="B41" s="11" t="s">
        <v>53</v>
      </c>
      <c r="C41" s="12" t="s">
        <v>21</v>
      </c>
      <c r="D41" s="13" t="s">
        <v>0</v>
      </c>
      <c r="E41" s="14">
        <f>D43</f>
        <v>2076</v>
      </c>
    </row>
    <row r="42" spans="1:5">
      <c r="A42" s="117" t="s">
        <v>68</v>
      </c>
      <c r="B42" s="118"/>
      <c r="C42" s="119" t="s">
        <v>51</v>
      </c>
      <c r="D42" s="120"/>
      <c r="E42" s="120"/>
    </row>
    <row r="43" spans="1:5">
      <c r="A43" s="17" t="s">
        <v>13</v>
      </c>
      <c r="B43" s="18">
        <v>3</v>
      </c>
      <c r="C43" s="19" t="s">
        <v>14</v>
      </c>
      <c r="D43" s="20">
        <v>2076</v>
      </c>
      <c r="E43" s="21" t="s">
        <v>15</v>
      </c>
    </row>
    <row r="44" spans="1:5">
      <c r="A44" s="17" t="s">
        <v>16</v>
      </c>
      <c r="B44" s="21" t="s">
        <v>69</v>
      </c>
      <c r="C44" s="21"/>
      <c r="D44" s="21"/>
      <c r="E44" s="21"/>
    </row>
    <row r="45" spans="1:5">
      <c r="A45" s="17" t="s">
        <v>17</v>
      </c>
      <c r="B45" s="21" t="s">
        <v>19</v>
      </c>
      <c r="C45" s="21"/>
      <c r="D45" s="21"/>
      <c r="E45" s="21"/>
    </row>
    <row r="46" spans="1:5">
      <c r="A46" s="17" t="s">
        <v>18</v>
      </c>
      <c r="B46" s="121" t="s">
        <v>70</v>
      </c>
      <c r="C46" s="121"/>
      <c r="D46" s="121"/>
      <c r="E46" s="121"/>
    </row>
    <row r="47" spans="1:5">
      <c r="A47" s="10" t="s">
        <v>71</v>
      </c>
      <c r="B47" s="11" t="s">
        <v>65</v>
      </c>
      <c r="C47" s="12" t="s">
        <v>21</v>
      </c>
      <c r="D47" s="13" t="s">
        <v>0</v>
      </c>
      <c r="E47" s="14">
        <f>D130+D49+D54+D95</f>
        <v>1038</v>
      </c>
    </row>
    <row r="48" spans="1:5">
      <c r="A48" s="117" t="s">
        <v>72</v>
      </c>
      <c r="B48" s="118"/>
      <c r="C48" s="119" t="s">
        <v>51</v>
      </c>
      <c r="D48" s="120"/>
      <c r="E48" s="120"/>
    </row>
    <row r="49" spans="1:5">
      <c r="A49" s="17" t="s">
        <v>13</v>
      </c>
      <c r="B49" s="18">
        <v>1.5</v>
      </c>
      <c r="C49" s="19" t="s">
        <v>14</v>
      </c>
      <c r="D49" s="20">
        <v>1038</v>
      </c>
      <c r="E49" s="21" t="s">
        <v>15</v>
      </c>
    </row>
    <row r="50" spans="1:5">
      <c r="A50" s="17" t="s">
        <v>16</v>
      </c>
      <c r="B50" s="21" t="s">
        <v>73</v>
      </c>
      <c r="C50" s="21"/>
      <c r="D50" s="21"/>
      <c r="E50" s="21"/>
    </row>
    <row r="51" spans="1:5">
      <c r="A51" s="17" t="s">
        <v>17</v>
      </c>
      <c r="B51" s="21" t="s">
        <v>19</v>
      </c>
      <c r="C51" s="21"/>
      <c r="D51" s="21"/>
      <c r="E51" s="21"/>
    </row>
    <row r="52" spans="1:5">
      <c r="A52" s="17" t="s">
        <v>18</v>
      </c>
      <c r="B52" s="121" t="s">
        <v>70</v>
      </c>
      <c r="C52" s="121"/>
      <c r="D52" s="121"/>
      <c r="E52" s="121"/>
    </row>
    <row r="53" spans="1:5">
      <c r="A53" s="10" t="s">
        <v>74</v>
      </c>
      <c r="B53" s="11" t="s">
        <v>20</v>
      </c>
      <c r="C53" s="12" t="s">
        <v>21</v>
      </c>
      <c r="D53" s="13" t="s">
        <v>0</v>
      </c>
      <c r="E53" s="14">
        <f>D55</f>
        <v>1896</v>
      </c>
    </row>
    <row r="54" spans="1:5">
      <c r="A54" s="117" t="s">
        <v>75</v>
      </c>
      <c r="B54" s="118"/>
      <c r="C54" s="119" t="s">
        <v>55</v>
      </c>
      <c r="D54" s="120"/>
      <c r="E54" s="120"/>
    </row>
    <row r="55" spans="1:5">
      <c r="A55" s="17" t="s">
        <v>13</v>
      </c>
      <c r="B55" s="18">
        <v>2</v>
      </c>
      <c r="C55" s="19" t="s">
        <v>14</v>
      </c>
      <c r="D55" s="20">
        <v>1896</v>
      </c>
      <c r="E55" s="21" t="s">
        <v>15</v>
      </c>
    </row>
    <row r="56" spans="1:5">
      <c r="A56" s="17" t="s">
        <v>16</v>
      </c>
      <c r="B56" s="21" t="s">
        <v>76</v>
      </c>
      <c r="C56" s="21"/>
      <c r="D56" s="21"/>
      <c r="E56" s="21"/>
    </row>
    <row r="57" spans="1:5">
      <c r="A57" s="17" t="s">
        <v>17</v>
      </c>
      <c r="B57" s="21" t="s">
        <v>19</v>
      </c>
      <c r="C57" s="21"/>
      <c r="D57" s="21"/>
      <c r="E57" s="21"/>
    </row>
    <row r="58" spans="1:5">
      <c r="A58" s="17" t="s">
        <v>18</v>
      </c>
      <c r="B58" s="121" t="s">
        <v>70</v>
      </c>
      <c r="C58" s="121"/>
      <c r="D58" s="121"/>
      <c r="E58" s="121"/>
    </row>
    <row r="59" spans="1:5">
      <c r="A59" s="10" t="s">
        <v>77</v>
      </c>
      <c r="B59" s="11" t="s">
        <v>78</v>
      </c>
      <c r="C59" s="12" t="s">
        <v>79</v>
      </c>
      <c r="D59" s="13" t="s">
        <v>0</v>
      </c>
      <c r="E59" s="14">
        <f>D61+D66+D71</f>
        <v>6579</v>
      </c>
    </row>
    <row r="60" spans="1:5">
      <c r="A60" s="117" t="s">
        <v>80</v>
      </c>
      <c r="B60" s="118"/>
      <c r="C60" s="119" t="s">
        <v>51</v>
      </c>
      <c r="D60" s="120"/>
      <c r="E60" s="120"/>
    </row>
    <row r="61" spans="1:5">
      <c r="A61" s="17" t="s">
        <v>13</v>
      </c>
      <c r="B61" s="18">
        <v>5</v>
      </c>
      <c r="C61" s="19" t="s">
        <v>14</v>
      </c>
      <c r="D61" s="20">
        <v>2322</v>
      </c>
      <c r="E61" s="21" t="s">
        <v>81</v>
      </c>
    </row>
    <row r="62" spans="1:5">
      <c r="A62" s="17" t="s">
        <v>16</v>
      </c>
      <c r="B62" s="21" t="s">
        <v>82</v>
      </c>
      <c r="C62" s="21"/>
      <c r="D62" s="21"/>
      <c r="E62" s="21"/>
    </row>
    <row r="63" spans="1:5">
      <c r="A63" s="17" t="s">
        <v>17</v>
      </c>
      <c r="B63" s="21" t="s">
        <v>83</v>
      </c>
      <c r="C63" s="21"/>
      <c r="D63" s="21"/>
      <c r="E63" s="21"/>
    </row>
    <row r="64" spans="1:5" ht="27" customHeight="1">
      <c r="A64" s="17" t="s">
        <v>18</v>
      </c>
      <c r="B64" s="121" t="s">
        <v>84</v>
      </c>
      <c r="C64" s="121"/>
      <c r="D64" s="121"/>
      <c r="E64" s="121"/>
    </row>
    <row r="65" spans="1:5">
      <c r="A65" s="117" t="s">
        <v>85</v>
      </c>
      <c r="B65" s="118"/>
      <c r="C65" s="119" t="s">
        <v>51</v>
      </c>
      <c r="D65" s="120"/>
      <c r="E65" s="120"/>
    </row>
    <row r="66" spans="1:5">
      <c r="A66" s="17" t="s">
        <v>13</v>
      </c>
      <c r="B66" s="18">
        <v>5</v>
      </c>
      <c r="C66" s="19" t="s">
        <v>14</v>
      </c>
      <c r="D66" s="20">
        <v>2322</v>
      </c>
      <c r="E66" s="21" t="s">
        <v>81</v>
      </c>
    </row>
    <row r="67" spans="1:5">
      <c r="A67" s="17" t="s">
        <v>16</v>
      </c>
      <c r="B67" s="21" t="s">
        <v>82</v>
      </c>
      <c r="C67" s="21"/>
      <c r="D67" s="21"/>
      <c r="E67" s="21"/>
    </row>
    <row r="68" spans="1:5">
      <c r="A68" s="17" t="s">
        <v>17</v>
      </c>
      <c r="B68" s="21" t="s">
        <v>83</v>
      </c>
      <c r="C68" s="21"/>
      <c r="D68" s="21"/>
      <c r="E68" s="21"/>
    </row>
    <row r="69" spans="1:5" ht="28.5" customHeight="1">
      <c r="A69" s="17" t="s">
        <v>18</v>
      </c>
      <c r="B69" s="121" t="s">
        <v>84</v>
      </c>
      <c r="C69" s="121"/>
      <c r="D69" s="121"/>
      <c r="E69" s="121"/>
    </row>
    <row r="70" spans="1:5">
      <c r="A70" s="117" t="s">
        <v>86</v>
      </c>
      <c r="B70" s="118"/>
      <c r="C70" s="119" t="s">
        <v>87</v>
      </c>
      <c r="D70" s="120"/>
      <c r="E70" s="120"/>
    </row>
    <row r="71" spans="1:5">
      <c r="A71" s="17" t="s">
        <v>13</v>
      </c>
      <c r="B71" s="18">
        <v>5</v>
      </c>
      <c r="C71" s="19" t="s">
        <v>14</v>
      </c>
      <c r="D71" s="20">
        <v>1935</v>
      </c>
      <c r="E71" s="21" t="s">
        <v>81</v>
      </c>
    </row>
    <row r="72" spans="1:5">
      <c r="A72" s="17" t="s">
        <v>16</v>
      </c>
      <c r="B72" s="21" t="s">
        <v>82</v>
      </c>
      <c r="C72" s="21"/>
      <c r="D72" s="21"/>
      <c r="E72" s="21"/>
    </row>
    <row r="73" spans="1:5">
      <c r="A73" s="17" t="s">
        <v>17</v>
      </c>
      <c r="B73" s="21" t="s">
        <v>83</v>
      </c>
      <c r="C73" s="21"/>
      <c r="D73" s="21"/>
      <c r="E73" s="21"/>
    </row>
    <row r="74" spans="1:5" ht="36.75" customHeight="1">
      <c r="A74" s="17" t="s">
        <v>18</v>
      </c>
      <c r="B74" s="121" t="s">
        <v>88</v>
      </c>
      <c r="C74" s="121"/>
      <c r="D74" s="121"/>
      <c r="E74" s="121"/>
    </row>
    <row r="75" spans="1:5">
      <c r="A75" s="10" t="s">
        <v>89</v>
      </c>
      <c r="B75" s="11" t="s">
        <v>78</v>
      </c>
      <c r="C75" s="12" t="s">
        <v>79</v>
      </c>
      <c r="D75" s="13" t="s">
        <v>0</v>
      </c>
      <c r="E75" s="14">
        <f>D77+D82+D87</f>
        <v>6966</v>
      </c>
    </row>
    <row r="76" spans="1:5">
      <c r="A76" s="117" t="s">
        <v>93</v>
      </c>
      <c r="B76" s="118"/>
      <c r="C76" s="119" t="s">
        <v>51</v>
      </c>
      <c r="D76" s="120"/>
      <c r="E76" s="120"/>
    </row>
    <row r="77" spans="1:5">
      <c r="A77" s="17" t="s">
        <v>13</v>
      </c>
      <c r="B77" s="18">
        <v>5</v>
      </c>
      <c r="C77" s="19" t="s">
        <v>14</v>
      </c>
      <c r="D77" s="20">
        <v>2322</v>
      </c>
      <c r="E77" s="21" t="s">
        <v>81</v>
      </c>
    </row>
    <row r="78" spans="1:5">
      <c r="A78" s="17" t="s">
        <v>16</v>
      </c>
      <c r="B78" s="21" t="s">
        <v>90</v>
      </c>
      <c r="C78" s="21"/>
      <c r="D78" s="21"/>
      <c r="E78" s="21"/>
    </row>
    <row r="79" spans="1:5">
      <c r="A79" s="17" t="s">
        <v>17</v>
      </c>
      <c r="B79" s="21" t="s">
        <v>91</v>
      </c>
      <c r="C79" s="21"/>
      <c r="D79" s="21"/>
      <c r="E79" s="21"/>
    </row>
    <row r="80" spans="1:5" ht="39" customHeight="1">
      <c r="A80" s="17" t="s">
        <v>18</v>
      </c>
      <c r="B80" s="121" t="s">
        <v>92</v>
      </c>
      <c r="C80" s="121"/>
      <c r="D80" s="121"/>
      <c r="E80" s="121"/>
    </row>
    <row r="81" spans="1:5">
      <c r="A81" s="117" t="s">
        <v>94</v>
      </c>
      <c r="B81" s="118"/>
      <c r="C81" s="119" t="s">
        <v>51</v>
      </c>
      <c r="D81" s="120"/>
      <c r="E81" s="120"/>
    </row>
    <row r="82" spans="1:5">
      <c r="A82" s="17" t="s">
        <v>13</v>
      </c>
      <c r="B82" s="18">
        <v>5</v>
      </c>
      <c r="C82" s="19" t="s">
        <v>14</v>
      </c>
      <c r="D82" s="20">
        <v>2322</v>
      </c>
      <c r="E82" s="21" t="s">
        <v>81</v>
      </c>
    </row>
    <row r="83" spans="1:5">
      <c r="A83" s="17" t="s">
        <v>16</v>
      </c>
      <c r="B83" s="21" t="s">
        <v>90</v>
      </c>
      <c r="C83" s="21"/>
      <c r="D83" s="21"/>
      <c r="E83" s="21"/>
    </row>
    <row r="84" spans="1:5">
      <c r="A84" s="17" t="s">
        <v>17</v>
      </c>
      <c r="B84" s="21" t="s">
        <v>91</v>
      </c>
      <c r="C84" s="21"/>
      <c r="D84" s="21"/>
      <c r="E84" s="21"/>
    </row>
    <row r="85" spans="1:5" ht="39" customHeight="1">
      <c r="A85" s="17" t="s">
        <v>18</v>
      </c>
      <c r="B85" s="121" t="s">
        <v>92</v>
      </c>
      <c r="C85" s="121"/>
      <c r="D85" s="121"/>
      <c r="E85" s="121"/>
    </row>
    <row r="86" spans="1:5">
      <c r="A86" s="117" t="s">
        <v>95</v>
      </c>
      <c r="B86" s="118"/>
      <c r="C86" s="119" t="s">
        <v>51</v>
      </c>
      <c r="D86" s="120"/>
      <c r="E86" s="120"/>
    </row>
    <row r="87" spans="1:5">
      <c r="A87" s="17" t="s">
        <v>13</v>
      </c>
      <c r="B87" s="18">
        <v>5</v>
      </c>
      <c r="C87" s="19" t="s">
        <v>14</v>
      </c>
      <c r="D87" s="20">
        <v>2322</v>
      </c>
      <c r="E87" s="21" t="s">
        <v>81</v>
      </c>
    </row>
    <row r="88" spans="1:5">
      <c r="A88" s="17" t="s">
        <v>16</v>
      </c>
      <c r="B88" s="21" t="s">
        <v>90</v>
      </c>
      <c r="C88" s="21"/>
      <c r="D88" s="21"/>
      <c r="E88" s="21"/>
    </row>
    <row r="89" spans="1:5">
      <c r="A89" s="17" t="s">
        <v>17</v>
      </c>
      <c r="B89" s="21" t="s">
        <v>91</v>
      </c>
      <c r="C89" s="21"/>
      <c r="D89" s="21"/>
      <c r="E89" s="21"/>
    </row>
    <row r="90" spans="1:5" ht="40.5" customHeight="1">
      <c r="A90" s="17" t="s">
        <v>18</v>
      </c>
      <c r="B90" s="121" t="s">
        <v>92</v>
      </c>
      <c r="C90" s="121"/>
      <c r="D90" s="121"/>
      <c r="E90" s="121"/>
    </row>
    <row r="91" spans="1:5">
      <c r="A91" s="10" t="s">
        <v>96</v>
      </c>
      <c r="B91" s="11" t="s">
        <v>53</v>
      </c>
      <c r="C91" s="12" t="s">
        <v>12</v>
      </c>
      <c r="D91" s="13" t="s">
        <v>0</v>
      </c>
      <c r="E91" s="14">
        <f>D93+D98</f>
        <v>2076</v>
      </c>
    </row>
    <row r="92" spans="1:5">
      <c r="A92" s="117" t="s">
        <v>97</v>
      </c>
      <c r="B92" s="118"/>
      <c r="C92" s="119" t="s">
        <v>87</v>
      </c>
      <c r="D92" s="120"/>
      <c r="E92" s="120"/>
    </row>
    <row r="93" spans="1:5">
      <c r="A93" s="17" t="s">
        <v>13</v>
      </c>
      <c r="B93" s="18">
        <v>1.5</v>
      </c>
      <c r="C93" s="19" t="s">
        <v>14</v>
      </c>
      <c r="D93" s="20">
        <v>1038</v>
      </c>
      <c r="E93" s="21" t="s">
        <v>15</v>
      </c>
    </row>
    <row r="94" spans="1:5">
      <c r="A94" s="17" t="s">
        <v>16</v>
      </c>
      <c r="B94" s="21" t="s">
        <v>43</v>
      </c>
      <c r="C94" s="21"/>
      <c r="D94" s="21"/>
      <c r="E94" s="21"/>
    </row>
    <row r="95" spans="1:5">
      <c r="A95" s="17" t="s">
        <v>17</v>
      </c>
      <c r="B95" s="21" t="s">
        <v>44</v>
      </c>
      <c r="C95" s="21"/>
      <c r="D95" s="21"/>
      <c r="E95" s="21"/>
    </row>
    <row r="96" spans="1:5" ht="15" customHeight="1">
      <c r="A96" s="17" t="s">
        <v>18</v>
      </c>
      <c r="B96" s="121" t="s">
        <v>45</v>
      </c>
      <c r="C96" s="121"/>
      <c r="D96" s="121"/>
      <c r="E96" s="121"/>
    </row>
    <row r="97" spans="1:5" ht="15" customHeight="1">
      <c r="A97" s="117" t="s">
        <v>98</v>
      </c>
      <c r="B97" s="118"/>
      <c r="C97" s="119" t="s">
        <v>99</v>
      </c>
      <c r="D97" s="120"/>
      <c r="E97" s="120"/>
    </row>
    <row r="98" spans="1:5" ht="15" customHeight="1">
      <c r="A98" s="17" t="s">
        <v>13</v>
      </c>
      <c r="B98" s="18">
        <v>1.5</v>
      </c>
      <c r="C98" s="19" t="s">
        <v>14</v>
      </c>
      <c r="D98" s="20">
        <v>1038</v>
      </c>
      <c r="E98" s="21" t="s">
        <v>15</v>
      </c>
    </row>
    <row r="99" spans="1:5" ht="15" customHeight="1">
      <c r="A99" s="17" t="s">
        <v>16</v>
      </c>
      <c r="B99" s="21" t="s">
        <v>43</v>
      </c>
      <c r="C99" s="21"/>
      <c r="D99" s="21"/>
      <c r="E99" s="21"/>
    </row>
    <row r="100" spans="1:5" ht="15" customHeight="1">
      <c r="A100" s="17" t="s">
        <v>17</v>
      </c>
      <c r="B100" s="21" t="s">
        <v>44</v>
      </c>
      <c r="C100" s="21"/>
      <c r="D100" s="21"/>
      <c r="E100" s="21"/>
    </row>
    <row r="101" spans="1:5" ht="15" customHeight="1">
      <c r="A101" s="17" t="s">
        <v>18</v>
      </c>
      <c r="B101" s="121" t="s">
        <v>45</v>
      </c>
      <c r="C101" s="121"/>
      <c r="D101" s="121"/>
      <c r="E101" s="121"/>
    </row>
    <row r="102" spans="1:5" ht="15" customHeight="1">
      <c r="A102" s="10" t="s">
        <v>100</v>
      </c>
      <c r="B102" s="11" t="s">
        <v>101</v>
      </c>
      <c r="C102" s="12" t="s">
        <v>102</v>
      </c>
      <c r="D102" s="13" t="s">
        <v>0</v>
      </c>
      <c r="E102" s="14">
        <f>D104+D109+D114+D119+D124+D129</f>
        <v>10836</v>
      </c>
    </row>
    <row r="103" spans="1:5" ht="15" customHeight="1">
      <c r="A103" s="117" t="s">
        <v>103</v>
      </c>
      <c r="B103" s="118"/>
      <c r="C103" s="119" t="s">
        <v>51</v>
      </c>
      <c r="D103" s="120"/>
      <c r="E103" s="120"/>
    </row>
    <row r="104" spans="1:5" ht="15" customHeight="1">
      <c r="A104" s="17" t="s">
        <v>13</v>
      </c>
      <c r="B104" s="18">
        <v>4</v>
      </c>
      <c r="C104" s="19" t="s">
        <v>14</v>
      </c>
      <c r="D104" s="20">
        <v>1857.6</v>
      </c>
      <c r="E104" s="21" t="s">
        <v>81</v>
      </c>
    </row>
    <row r="105" spans="1:5" ht="15" customHeight="1">
      <c r="A105" s="17" t="s">
        <v>16</v>
      </c>
      <c r="B105" s="21" t="s">
        <v>104</v>
      </c>
      <c r="C105" s="21"/>
      <c r="D105" s="21"/>
      <c r="E105" s="21"/>
    </row>
    <row r="106" spans="1:5" ht="15" customHeight="1">
      <c r="A106" s="17" t="s">
        <v>17</v>
      </c>
      <c r="B106" s="21" t="s">
        <v>105</v>
      </c>
      <c r="C106" s="21"/>
      <c r="D106" s="21"/>
      <c r="E106" s="21"/>
    </row>
    <row r="107" spans="1:5" ht="15" customHeight="1">
      <c r="A107" s="17" t="s">
        <v>18</v>
      </c>
      <c r="B107" s="121" t="s">
        <v>106</v>
      </c>
      <c r="C107" s="121"/>
      <c r="D107" s="121"/>
      <c r="E107" s="121"/>
    </row>
    <row r="108" spans="1:5" ht="15" customHeight="1">
      <c r="A108" s="117" t="s">
        <v>107</v>
      </c>
      <c r="B108" s="118"/>
      <c r="C108" s="119" t="s">
        <v>51</v>
      </c>
      <c r="D108" s="120"/>
      <c r="E108" s="120"/>
    </row>
    <row r="109" spans="1:5" ht="15" customHeight="1">
      <c r="A109" s="17" t="s">
        <v>13</v>
      </c>
      <c r="B109" s="18">
        <v>4</v>
      </c>
      <c r="C109" s="19" t="s">
        <v>14</v>
      </c>
      <c r="D109" s="20">
        <v>1857.6</v>
      </c>
      <c r="E109" s="21" t="s">
        <v>81</v>
      </c>
    </row>
    <row r="110" spans="1:5" ht="15" customHeight="1">
      <c r="A110" s="17" t="s">
        <v>16</v>
      </c>
      <c r="B110" s="21" t="s">
        <v>104</v>
      </c>
      <c r="C110" s="21"/>
      <c r="D110" s="21"/>
      <c r="E110" s="21"/>
    </row>
    <row r="111" spans="1:5" ht="15" customHeight="1">
      <c r="A111" s="17" t="s">
        <v>17</v>
      </c>
      <c r="B111" s="21" t="s">
        <v>105</v>
      </c>
      <c r="C111" s="21"/>
      <c r="D111" s="21"/>
      <c r="E111" s="21"/>
    </row>
    <row r="112" spans="1:5" ht="15" customHeight="1">
      <c r="A112" s="17" t="s">
        <v>18</v>
      </c>
      <c r="B112" s="121" t="s">
        <v>106</v>
      </c>
      <c r="C112" s="121"/>
      <c r="D112" s="121"/>
      <c r="E112" s="121"/>
    </row>
    <row r="113" spans="1:5" ht="15" customHeight="1">
      <c r="A113" s="117" t="s">
        <v>108</v>
      </c>
      <c r="B113" s="118"/>
      <c r="C113" s="119" t="s">
        <v>51</v>
      </c>
      <c r="D113" s="120"/>
      <c r="E113" s="120"/>
    </row>
    <row r="114" spans="1:5" ht="15" customHeight="1">
      <c r="A114" s="17" t="s">
        <v>13</v>
      </c>
      <c r="B114" s="18">
        <v>4</v>
      </c>
      <c r="C114" s="19" t="s">
        <v>14</v>
      </c>
      <c r="D114" s="20">
        <v>1857.6</v>
      </c>
      <c r="E114" s="21" t="s">
        <v>81</v>
      </c>
    </row>
    <row r="115" spans="1:5" ht="15" customHeight="1">
      <c r="A115" s="17" t="s">
        <v>16</v>
      </c>
      <c r="B115" s="21" t="s">
        <v>104</v>
      </c>
      <c r="C115" s="21"/>
      <c r="D115" s="21"/>
      <c r="E115" s="21"/>
    </row>
    <row r="116" spans="1:5" ht="15" customHeight="1">
      <c r="A116" s="17" t="s">
        <v>17</v>
      </c>
      <c r="B116" s="21" t="s">
        <v>105</v>
      </c>
      <c r="C116" s="21"/>
      <c r="D116" s="21"/>
      <c r="E116" s="21"/>
    </row>
    <row r="117" spans="1:5" ht="15" customHeight="1">
      <c r="A117" s="17" t="s">
        <v>18</v>
      </c>
      <c r="B117" s="121" t="s">
        <v>106</v>
      </c>
      <c r="C117" s="121"/>
      <c r="D117" s="121"/>
      <c r="E117" s="121"/>
    </row>
    <row r="118" spans="1:5" ht="15" customHeight="1">
      <c r="A118" s="117" t="s">
        <v>109</v>
      </c>
      <c r="B118" s="118"/>
      <c r="C118" s="119" t="s">
        <v>51</v>
      </c>
      <c r="D118" s="120"/>
      <c r="E118" s="120"/>
    </row>
    <row r="119" spans="1:5" ht="15" customHeight="1">
      <c r="A119" s="17" t="s">
        <v>13</v>
      </c>
      <c r="B119" s="18">
        <v>4</v>
      </c>
      <c r="C119" s="19" t="s">
        <v>14</v>
      </c>
      <c r="D119" s="20">
        <v>1857.6</v>
      </c>
      <c r="E119" s="21" t="s">
        <v>81</v>
      </c>
    </row>
    <row r="120" spans="1:5" ht="15" customHeight="1">
      <c r="A120" s="17" t="s">
        <v>16</v>
      </c>
      <c r="B120" s="21" t="s">
        <v>104</v>
      </c>
      <c r="C120" s="21"/>
      <c r="D120" s="21"/>
      <c r="E120" s="21"/>
    </row>
    <row r="121" spans="1:5" ht="15" customHeight="1">
      <c r="A121" s="17" t="s">
        <v>17</v>
      </c>
      <c r="B121" s="21" t="s">
        <v>105</v>
      </c>
      <c r="C121" s="21"/>
      <c r="D121" s="21"/>
      <c r="E121" s="21"/>
    </row>
    <row r="122" spans="1:5" ht="15" customHeight="1">
      <c r="A122" s="17" t="s">
        <v>18</v>
      </c>
      <c r="B122" s="121" t="s">
        <v>106</v>
      </c>
      <c r="C122" s="121"/>
      <c r="D122" s="121"/>
      <c r="E122" s="121"/>
    </row>
    <row r="123" spans="1:5" ht="15" customHeight="1">
      <c r="A123" s="117" t="s">
        <v>110</v>
      </c>
      <c r="B123" s="118"/>
      <c r="C123" s="119" t="s">
        <v>51</v>
      </c>
      <c r="D123" s="120"/>
      <c r="E123" s="120"/>
    </row>
    <row r="124" spans="1:5" ht="15" customHeight="1">
      <c r="A124" s="17" t="s">
        <v>13</v>
      </c>
      <c r="B124" s="18">
        <v>4</v>
      </c>
      <c r="C124" s="19" t="s">
        <v>14</v>
      </c>
      <c r="D124" s="20">
        <v>1857.6</v>
      </c>
      <c r="E124" s="21" t="s">
        <v>81</v>
      </c>
    </row>
    <row r="125" spans="1:5" ht="15" customHeight="1">
      <c r="A125" s="17" t="s">
        <v>16</v>
      </c>
      <c r="B125" s="21" t="s">
        <v>104</v>
      </c>
      <c r="C125" s="21"/>
      <c r="D125" s="21"/>
      <c r="E125" s="21"/>
    </row>
    <row r="126" spans="1:5" ht="15" customHeight="1">
      <c r="A126" s="17" t="s">
        <v>17</v>
      </c>
      <c r="B126" s="21" t="s">
        <v>105</v>
      </c>
      <c r="C126" s="21"/>
      <c r="D126" s="21"/>
      <c r="E126" s="21"/>
    </row>
    <row r="127" spans="1:5">
      <c r="A127" s="17" t="s">
        <v>18</v>
      </c>
      <c r="B127" s="121" t="s">
        <v>106</v>
      </c>
      <c r="C127" s="121"/>
      <c r="D127" s="121"/>
      <c r="E127" s="121"/>
    </row>
    <row r="128" spans="1:5">
      <c r="A128" s="117" t="s">
        <v>111</v>
      </c>
      <c r="B128" s="118"/>
      <c r="C128" s="119" t="s">
        <v>25</v>
      </c>
      <c r="D128" s="120"/>
      <c r="E128" s="120"/>
    </row>
    <row r="129" spans="1:5">
      <c r="A129" s="17" t="s">
        <v>13</v>
      </c>
      <c r="B129" s="18">
        <v>4</v>
      </c>
      <c r="C129" s="19" t="s">
        <v>14</v>
      </c>
      <c r="D129" s="20">
        <v>1548</v>
      </c>
      <c r="E129" s="21" t="s">
        <v>81</v>
      </c>
    </row>
    <row r="130" spans="1:5">
      <c r="A130" s="17" t="s">
        <v>16</v>
      </c>
      <c r="B130" s="21" t="s">
        <v>104</v>
      </c>
      <c r="C130" s="21"/>
      <c r="D130" s="21"/>
      <c r="E130" s="21"/>
    </row>
    <row r="131" spans="1:5">
      <c r="A131" s="17" t="s">
        <v>17</v>
      </c>
      <c r="B131" s="21" t="s">
        <v>105</v>
      </c>
      <c r="C131" s="21"/>
      <c r="D131" s="21"/>
      <c r="E131" s="21"/>
    </row>
    <row r="132" spans="1:5" ht="28.5" customHeight="1">
      <c r="A132" s="17" t="s">
        <v>18</v>
      </c>
      <c r="B132" s="121" t="s">
        <v>112</v>
      </c>
      <c r="C132" s="121"/>
      <c r="D132" s="121"/>
      <c r="E132" s="121"/>
    </row>
    <row r="133" spans="1:5">
      <c r="A133" s="10" t="s">
        <v>113</v>
      </c>
      <c r="B133" s="11" t="s">
        <v>114</v>
      </c>
      <c r="C133" s="12" t="s">
        <v>12</v>
      </c>
      <c r="D133" s="13" t="s">
        <v>0</v>
      </c>
      <c r="E133" s="14">
        <f>D135+D140</f>
        <v>4644</v>
      </c>
    </row>
    <row r="134" spans="1:5">
      <c r="A134" s="117" t="s">
        <v>110</v>
      </c>
      <c r="B134" s="118"/>
      <c r="C134" s="119" t="s">
        <v>51</v>
      </c>
      <c r="D134" s="120"/>
      <c r="E134" s="120"/>
    </row>
    <row r="135" spans="1:5">
      <c r="A135" s="17" t="s">
        <v>13</v>
      </c>
      <c r="B135" s="18">
        <v>5</v>
      </c>
      <c r="C135" s="19" t="s">
        <v>14</v>
      </c>
      <c r="D135" s="20">
        <v>2322</v>
      </c>
      <c r="E135" s="21" t="s">
        <v>81</v>
      </c>
    </row>
    <row r="136" spans="1:5">
      <c r="A136" s="17" t="s">
        <v>16</v>
      </c>
      <c r="B136" s="21" t="s">
        <v>115</v>
      </c>
      <c r="C136" s="21"/>
      <c r="D136" s="21"/>
      <c r="E136" s="21"/>
    </row>
    <row r="137" spans="1:5">
      <c r="A137" s="17" t="s">
        <v>17</v>
      </c>
      <c r="B137" s="21" t="s">
        <v>116</v>
      </c>
      <c r="C137" s="21"/>
      <c r="D137" s="21"/>
      <c r="E137" s="21"/>
    </row>
    <row r="138" spans="1:5" ht="27.75" customHeight="1">
      <c r="A138" s="17" t="s">
        <v>18</v>
      </c>
      <c r="B138" s="121" t="s">
        <v>117</v>
      </c>
      <c r="C138" s="121"/>
      <c r="D138" s="121"/>
      <c r="E138" s="121"/>
    </row>
    <row r="139" spans="1:5">
      <c r="A139" s="117" t="s">
        <v>108</v>
      </c>
      <c r="B139" s="118"/>
      <c r="C139" s="119" t="s">
        <v>51</v>
      </c>
      <c r="D139" s="120"/>
      <c r="E139" s="120"/>
    </row>
    <row r="140" spans="1:5">
      <c r="A140" s="17" t="s">
        <v>13</v>
      </c>
      <c r="B140" s="18">
        <v>5</v>
      </c>
      <c r="C140" s="19" t="s">
        <v>14</v>
      </c>
      <c r="D140" s="20">
        <v>2322</v>
      </c>
      <c r="E140" s="21" t="s">
        <v>81</v>
      </c>
    </row>
    <row r="141" spans="1:5">
      <c r="A141" s="17" t="s">
        <v>16</v>
      </c>
      <c r="B141" s="21" t="s">
        <v>115</v>
      </c>
      <c r="C141" s="21"/>
      <c r="D141" s="21"/>
      <c r="E141" s="21"/>
    </row>
    <row r="142" spans="1:5">
      <c r="A142" s="17" t="s">
        <v>17</v>
      </c>
      <c r="B142" s="21" t="s">
        <v>116</v>
      </c>
      <c r="C142" s="21"/>
      <c r="D142" s="21"/>
      <c r="E142" s="21"/>
    </row>
    <row r="143" spans="1:5" ht="26.25" customHeight="1">
      <c r="A143" s="17" t="s">
        <v>18</v>
      </c>
      <c r="B143" s="121" t="s">
        <v>117</v>
      </c>
      <c r="C143" s="121"/>
      <c r="D143" s="121"/>
      <c r="E143" s="121"/>
    </row>
    <row r="144" spans="1:5">
      <c r="A144" s="10" t="s">
        <v>118</v>
      </c>
      <c r="B144" s="11" t="s">
        <v>119</v>
      </c>
      <c r="C144" s="12" t="s">
        <v>12</v>
      </c>
      <c r="D144" s="13" t="s">
        <v>0</v>
      </c>
      <c r="E144" s="14">
        <f>D146+D151</f>
        <v>387</v>
      </c>
    </row>
    <row r="145" spans="1:5">
      <c r="A145" s="117" t="s">
        <v>120</v>
      </c>
      <c r="B145" s="118"/>
      <c r="C145" s="119" t="s">
        <v>121</v>
      </c>
      <c r="D145" s="120"/>
      <c r="E145" s="120"/>
    </row>
    <row r="146" spans="1:5">
      <c r="A146" s="17" t="s">
        <v>13</v>
      </c>
      <c r="B146" s="18">
        <v>0.5</v>
      </c>
      <c r="C146" s="19" t="s">
        <v>14</v>
      </c>
      <c r="D146" s="20">
        <v>193.5</v>
      </c>
      <c r="E146" s="21" t="s">
        <v>15</v>
      </c>
    </row>
    <row r="147" spans="1:5">
      <c r="A147" s="17" t="s">
        <v>16</v>
      </c>
      <c r="B147" s="21" t="s">
        <v>134</v>
      </c>
      <c r="C147" s="21"/>
      <c r="D147" s="21"/>
      <c r="E147" s="21"/>
    </row>
    <row r="148" spans="1:5">
      <c r="A148" s="17" t="s">
        <v>17</v>
      </c>
      <c r="B148" s="21" t="s">
        <v>122</v>
      </c>
      <c r="C148" s="21"/>
      <c r="D148" s="21"/>
      <c r="E148" s="21"/>
    </row>
    <row r="149" spans="1:5" ht="28.5" customHeight="1">
      <c r="A149" s="17" t="s">
        <v>18</v>
      </c>
      <c r="B149" s="121" t="s">
        <v>123</v>
      </c>
      <c r="C149" s="121"/>
      <c r="D149" s="121"/>
      <c r="E149" s="121"/>
    </row>
    <row r="150" spans="1:5">
      <c r="A150" s="117" t="s">
        <v>124</v>
      </c>
      <c r="B150" s="118"/>
      <c r="C150" s="119" t="s">
        <v>125</v>
      </c>
      <c r="D150" s="120"/>
      <c r="E150" s="120"/>
    </row>
    <row r="151" spans="1:5">
      <c r="A151" s="17" t="s">
        <v>13</v>
      </c>
      <c r="B151" s="18">
        <v>0.5</v>
      </c>
      <c r="C151" s="19" t="s">
        <v>14</v>
      </c>
      <c r="D151" s="20">
        <v>193.5</v>
      </c>
      <c r="E151" s="21" t="s">
        <v>15</v>
      </c>
    </row>
    <row r="152" spans="1:5">
      <c r="A152" s="17" t="s">
        <v>16</v>
      </c>
      <c r="B152" s="21" t="s">
        <v>134</v>
      </c>
      <c r="C152" s="21"/>
      <c r="D152" s="21"/>
      <c r="E152" s="21"/>
    </row>
    <row r="153" spans="1:5">
      <c r="A153" s="17" t="s">
        <v>17</v>
      </c>
      <c r="B153" s="21" t="s">
        <v>122</v>
      </c>
      <c r="C153" s="21"/>
      <c r="D153" s="21"/>
      <c r="E153" s="21"/>
    </row>
    <row r="154" spans="1:5" ht="29.25" customHeight="1">
      <c r="A154" s="17" t="s">
        <v>18</v>
      </c>
      <c r="B154" s="121" t="s">
        <v>126</v>
      </c>
      <c r="C154" s="121"/>
      <c r="D154" s="121"/>
      <c r="E154" s="121"/>
    </row>
    <row r="155" spans="1:5">
      <c r="A155" s="10" t="s">
        <v>127</v>
      </c>
      <c r="B155" s="11" t="s">
        <v>128</v>
      </c>
      <c r="C155" s="12" t="s">
        <v>21</v>
      </c>
      <c r="D155" s="13" t="s">
        <v>0</v>
      </c>
      <c r="E155" s="14">
        <f>D157</f>
        <v>2370</v>
      </c>
    </row>
    <row r="156" spans="1:5">
      <c r="A156" s="117" t="s">
        <v>129</v>
      </c>
      <c r="B156" s="118"/>
      <c r="C156" s="119" t="s">
        <v>35</v>
      </c>
      <c r="D156" s="120"/>
      <c r="E156" s="120"/>
    </row>
    <row r="157" spans="1:5">
      <c r="A157" s="17" t="s">
        <v>13</v>
      </c>
      <c r="B157" s="18">
        <v>2.5</v>
      </c>
      <c r="C157" s="19" t="s">
        <v>14</v>
      </c>
      <c r="D157" s="20">
        <v>2370</v>
      </c>
      <c r="E157" s="21" t="s">
        <v>15</v>
      </c>
    </row>
    <row r="158" spans="1:5">
      <c r="A158" s="17" t="s">
        <v>16</v>
      </c>
      <c r="B158" s="21" t="s">
        <v>133</v>
      </c>
      <c r="C158" s="21"/>
      <c r="D158" s="21"/>
      <c r="E158" s="21"/>
    </row>
    <row r="159" spans="1:5">
      <c r="A159" s="17" t="s">
        <v>17</v>
      </c>
      <c r="B159" s="21" t="s">
        <v>44</v>
      </c>
      <c r="C159" s="21"/>
      <c r="D159" s="21"/>
      <c r="E159" s="21"/>
    </row>
    <row r="160" spans="1:5" ht="26.25" customHeight="1">
      <c r="A160" s="17" t="s">
        <v>18</v>
      </c>
      <c r="B160" s="121" t="s">
        <v>130</v>
      </c>
      <c r="C160" s="121"/>
      <c r="D160" s="121"/>
      <c r="E160" s="121"/>
    </row>
    <row r="161" spans="1:5">
      <c r="A161" s="10" t="s">
        <v>131</v>
      </c>
      <c r="B161" s="11" t="s">
        <v>65</v>
      </c>
      <c r="C161" s="12" t="s">
        <v>21</v>
      </c>
      <c r="D161" s="13" t="s">
        <v>0</v>
      </c>
      <c r="E161" s="14">
        <f>D163</f>
        <v>1422</v>
      </c>
    </row>
    <row r="162" spans="1:5">
      <c r="A162" s="117" t="s">
        <v>75</v>
      </c>
      <c r="B162" s="118"/>
      <c r="C162" s="119" t="s">
        <v>55</v>
      </c>
      <c r="D162" s="120"/>
      <c r="E162" s="120"/>
    </row>
    <row r="163" spans="1:5">
      <c r="A163" s="17" t="s">
        <v>13</v>
      </c>
      <c r="B163" s="18">
        <v>1.5</v>
      </c>
      <c r="C163" s="19" t="s">
        <v>14</v>
      </c>
      <c r="D163" s="20">
        <v>1422</v>
      </c>
      <c r="E163" s="21" t="s">
        <v>15</v>
      </c>
    </row>
    <row r="164" spans="1:5">
      <c r="A164" s="17" t="s">
        <v>16</v>
      </c>
      <c r="B164" s="21" t="s">
        <v>132</v>
      </c>
      <c r="C164" s="21"/>
      <c r="D164" s="21"/>
      <c r="E164" s="21"/>
    </row>
    <row r="165" spans="1:5">
      <c r="A165" s="17" t="s">
        <v>17</v>
      </c>
      <c r="B165" s="21" t="s">
        <v>19</v>
      </c>
      <c r="C165" s="21"/>
      <c r="D165" s="21"/>
      <c r="E165" s="21"/>
    </row>
    <row r="166" spans="1:5" ht="30" customHeight="1">
      <c r="A166" s="17" t="s">
        <v>18</v>
      </c>
      <c r="B166" s="121" t="s">
        <v>135</v>
      </c>
      <c r="C166" s="121"/>
      <c r="D166" s="121"/>
      <c r="E166" s="121"/>
    </row>
    <row r="167" spans="1:5">
      <c r="A167" s="10" t="s">
        <v>136</v>
      </c>
      <c r="B167" s="11" t="s">
        <v>137</v>
      </c>
      <c r="C167" s="12" t="s">
        <v>12</v>
      </c>
      <c r="D167" s="13" t="s">
        <v>0</v>
      </c>
      <c r="E167" s="14">
        <f>D169+D174</f>
        <v>3460</v>
      </c>
    </row>
    <row r="168" spans="1:5">
      <c r="A168" s="117" t="s">
        <v>138</v>
      </c>
      <c r="B168" s="118"/>
      <c r="C168" s="119" t="s">
        <v>51</v>
      </c>
      <c r="D168" s="120"/>
      <c r="E168" s="120"/>
    </row>
    <row r="169" spans="1:5">
      <c r="A169" s="17" t="s">
        <v>13</v>
      </c>
      <c r="B169" s="18">
        <v>2.5</v>
      </c>
      <c r="C169" s="19" t="s">
        <v>14</v>
      </c>
      <c r="D169" s="20">
        <v>1730</v>
      </c>
      <c r="E169" s="21" t="s">
        <v>15</v>
      </c>
    </row>
    <row r="170" spans="1:5">
      <c r="A170" s="17" t="s">
        <v>16</v>
      </c>
      <c r="B170" s="21" t="s">
        <v>139</v>
      </c>
      <c r="C170" s="21"/>
      <c r="D170" s="21"/>
      <c r="E170" s="21"/>
    </row>
    <row r="171" spans="1:5">
      <c r="A171" s="17" t="s">
        <v>17</v>
      </c>
      <c r="B171" s="21" t="s">
        <v>19</v>
      </c>
      <c r="C171" s="21"/>
      <c r="D171" s="21"/>
      <c r="E171" s="21"/>
    </row>
    <row r="172" spans="1:5" ht="25.5" customHeight="1">
      <c r="A172" s="17" t="s">
        <v>18</v>
      </c>
      <c r="B172" s="121" t="s">
        <v>140</v>
      </c>
      <c r="C172" s="121"/>
      <c r="D172" s="121"/>
      <c r="E172" s="121"/>
    </row>
    <row r="173" spans="1:5">
      <c r="A173" s="117" t="s">
        <v>141</v>
      </c>
      <c r="B173" s="118"/>
      <c r="C173" s="119" t="s">
        <v>51</v>
      </c>
      <c r="D173" s="120"/>
      <c r="E173" s="120"/>
    </row>
    <row r="174" spans="1:5">
      <c r="A174" s="17" t="s">
        <v>13</v>
      </c>
      <c r="B174" s="18">
        <v>2.5</v>
      </c>
      <c r="C174" s="19" t="s">
        <v>14</v>
      </c>
      <c r="D174" s="20">
        <v>1730</v>
      </c>
      <c r="E174" s="21" t="s">
        <v>15</v>
      </c>
    </row>
    <row r="175" spans="1:5">
      <c r="A175" s="17" t="s">
        <v>16</v>
      </c>
      <c r="B175" s="21" t="s">
        <v>139</v>
      </c>
      <c r="C175" s="21"/>
      <c r="D175" s="21"/>
      <c r="E175" s="21"/>
    </row>
    <row r="176" spans="1:5">
      <c r="A176" s="17" t="s">
        <v>17</v>
      </c>
      <c r="B176" s="21" t="s">
        <v>19</v>
      </c>
      <c r="C176" s="21"/>
      <c r="D176" s="21"/>
      <c r="E176" s="21"/>
    </row>
    <row r="177" spans="1:5" ht="27.75" customHeight="1">
      <c r="A177" s="17" t="s">
        <v>18</v>
      </c>
      <c r="B177" s="121" t="s">
        <v>140</v>
      </c>
      <c r="C177" s="121"/>
      <c r="D177" s="121"/>
      <c r="E177" s="121"/>
    </row>
    <row r="178" spans="1:5">
      <c r="A178" s="10" t="s">
        <v>142</v>
      </c>
      <c r="B178" s="11" t="s">
        <v>143</v>
      </c>
      <c r="C178" s="12" t="s">
        <v>12</v>
      </c>
      <c r="D178" s="13" t="s">
        <v>0</v>
      </c>
      <c r="E178" s="14">
        <f>D180+D185</f>
        <v>4844</v>
      </c>
    </row>
    <row r="179" spans="1:5">
      <c r="A179" s="117" t="s">
        <v>144</v>
      </c>
      <c r="B179" s="118"/>
      <c r="C179" s="119" t="s">
        <v>145</v>
      </c>
      <c r="D179" s="120"/>
      <c r="E179" s="120"/>
    </row>
    <row r="180" spans="1:5">
      <c r="A180" s="17" t="s">
        <v>13</v>
      </c>
      <c r="B180" s="18">
        <v>3.5</v>
      </c>
      <c r="C180" s="19" t="s">
        <v>14</v>
      </c>
      <c r="D180" s="20">
        <v>2422</v>
      </c>
      <c r="E180" s="21" t="s">
        <v>15</v>
      </c>
    </row>
    <row r="181" spans="1:5">
      <c r="A181" s="17" t="s">
        <v>16</v>
      </c>
      <c r="B181" s="21" t="s">
        <v>146</v>
      </c>
      <c r="C181" s="21"/>
      <c r="D181" s="21"/>
      <c r="E181" s="21"/>
    </row>
    <row r="182" spans="1:5">
      <c r="A182" s="17" t="s">
        <v>17</v>
      </c>
      <c r="B182" s="21" t="s">
        <v>19</v>
      </c>
      <c r="C182" s="21"/>
      <c r="D182" s="21"/>
      <c r="E182" s="21"/>
    </row>
    <row r="183" spans="1:5" ht="28.5" customHeight="1">
      <c r="A183" s="17" t="s">
        <v>18</v>
      </c>
      <c r="B183" s="121" t="s">
        <v>147</v>
      </c>
      <c r="C183" s="121"/>
      <c r="D183" s="121"/>
      <c r="E183" s="121"/>
    </row>
    <row r="184" spans="1:5">
      <c r="A184" s="117" t="s">
        <v>148</v>
      </c>
      <c r="B184" s="118"/>
      <c r="C184" s="119" t="s">
        <v>51</v>
      </c>
      <c r="D184" s="120"/>
      <c r="E184" s="120"/>
    </row>
    <row r="185" spans="1:5">
      <c r="A185" s="17" t="s">
        <v>13</v>
      </c>
      <c r="B185" s="18">
        <v>3.5</v>
      </c>
      <c r="C185" s="19" t="s">
        <v>14</v>
      </c>
      <c r="D185" s="20">
        <v>2422</v>
      </c>
      <c r="E185" s="21" t="s">
        <v>15</v>
      </c>
    </row>
    <row r="186" spans="1:5">
      <c r="A186" s="17" t="s">
        <v>16</v>
      </c>
      <c r="B186" s="21" t="s">
        <v>146</v>
      </c>
      <c r="C186" s="21"/>
      <c r="D186" s="21"/>
      <c r="E186" s="21"/>
    </row>
    <row r="187" spans="1:5">
      <c r="A187" s="17" t="s">
        <v>17</v>
      </c>
      <c r="B187" s="21" t="s">
        <v>19</v>
      </c>
      <c r="C187" s="21"/>
      <c r="D187" s="21"/>
      <c r="E187" s="21"/>
    </row>
    <row r="188" spans="1:5" ht="28.5" customHeight="1">
      <c r="A188" s="17" t="s">
        <v>18</v>
      </c>
      <c r="B188" s="121" t="s">
        <v>147</v>
      </c>
      <c r="C188" s="121"/>
      <c r="D188" s="121"/>
      <c r="E188" s="121"/>
    </row>
    <row r="189" spans="1:5">
      <c r="A189" s="10" t="s">
        <v>149</v>
      </c>
      <c r="B189" s="11" t="s">
        <v>65</v>
      </c>
      <c r="C189" s="12" t="s">
        <v>21</v>
      </c>
      <c r="D189" s="13" t="s">
        <v>0</v>
      </c>
      <c r="E189" s="14">
        <f>D191</f>
        <v>1422</v>
      </c>
    </row>
    <row r="190" spans="1:5">
      <c r="A190" s="117" t="s">
        <v>150</v>
      </c>
      <c r="B190" s="118"/>
      <c r="C190" s="119" t="s">
        <v>55</v>
      </c>
      <c r="D190" s="120"/>
      <c r="E190" s="120"/>
    </row>
    <row r="191" spans="1:5">
      <c r="A191" s="17" t="s">
        <v>13</v>
      </c>
      <c r="B191" s="18">
        <v>1.5</v>
      </c>
      <c r="C191" s="19" t="s">
        <v>14</v>
      </c>
      <c r="D191" s="20">
        <v>1422</v>
      </c>
      <c r="E191" s="21" t="s">
        <v>15</v>
      </c>
    </row>
    <row r="192" spans="1:5">
      <c r="A192" s="17" t="s">
        <v>16</v>
      </c>
      <c r="B192" s="21" t="s">
        <v>151</v>
      </c>
      <c r="C192" s="21"/>
      <c r="D192" s="21"/>
      <c r="E192" s="21"/>
    </row>
    <row r="193" spans="1:5">
      <c r="A193" s="17" t="s">
        <v>17</v>
      </c>
      <c r="B193" s="21" t="s">
        <v>19</v>
      </c>
      <c r="C193" s="21"/>
      <c r="D193" s="21"/>
      <c r="E193" s="21"/>
    </row>
    <row r="194" spans="1:5">
      <c r="A194" s="17" t="s">
        <v>18</v>
      </c>
      <c r="B194" s="121" t="s">
        <v>152</v>
      </c>
      <c r="C194" s="121"/>
      <c r="D194" s="121"/>
      <c r="E194" s="121"/>
    </row>
    <row r="195" spans="1:5">
      <c r="A195" s="10" t="s">
        <v>153</v>
      </c>
      <c r="B195" s="11" t="s">
        <v>65</v>
      </c>
      <c r="C195" s="12" t="s">
        <v>21</v>
      </c>
      <c r="D195" s="13" t="s">
        <v>0</v>
      </c>
      <c r="E195" s="14">
        <f>D197</f>
        <v>1422</v>
      </c>
    </row>
    <row r="196" spans="1:5">
      <c r="A196" s="117" t="s">
        <v>22</v>
      </c>
      <c r="B196" s="118"/>
      <c r="C196" s="119" t="s">
        <v>64</v>
      </c>
      <c r="D196" s="120"/>
      <c r="E196" s="120"/>
    </row>
    <row r="197" spans="1:5">
      <c r="A197" s="17" t="s">
        <v>13</v>
      </c>
      <c r="B197" s="18">
        <v>1.5</v>
      </c>
      <c r="C197" s="19" t="s">
        <v>14</v>
      </c>
      <c r="D197" s="20">
        <v>1422</v>
      </c>
      <c r="E197" s="21" t="s">
        <v>15</v>
      </c>
    </row>
    <row r="198" spans="1:5">
      <c r="A198" s="17" t="s">
        <v>16</v>
      </c>
      <c r="B198" s="21" t="s">
        <v>154</v>
      </c>
      <c r="C198" s="21"/>
      <c r="D198" s="21"/>
      <c r="E198" s="21"/>
    </row>
    <row r="199" spans="1:5">
      <c r="A199" s="17" t="s">
        <v>17</v>
      </c>
      <c r="B199" s="21" t="s">
        <v>19</v>
      </c>
      <c r="C199" s="21"/>
      <c r="D199" s="21"/>
      <c r="E199" s="21"/>
    </row>
    <row r="200" spans="1:5" ht="30.75" customHeight="1">
      <c r="A200" s="17" t="s">
        <v>18</v>
      </c>
      <c r="B200" s="121" t="s">
        <v>155</v>
      </c>
      <c r="C200" s="121"/>
      <c r="D200" s="121"/>
      <c r="E200" s="121"/>
    </row>
    <row r="201" spans="1:5" ht="30.75" customHeight="1">
      <c r="A201" s="17"/>
      <c r="B201" s="26"/>
      <c r="C201" s="26"/>
      <c r="D201" s="26"/>
      <c r="E201" s="26"/>
    </row>
    <row r="202" spans="1:5" ht="30.75" customHeight="1">
      <c r="A202" s="17"/>
      <c r="B202" s="26"/>
      <c r="C202" s="26"/>
      <c r="D202" s="26"/>
      <c r="E202" s="26"/>
    </row>
    <row r="203" spans="1:5" ht="30.75" customHeight="1">
      <c r="A203" s="17"/>
      <c r="B203" s="26"/>
      <c r="C203" s="26"/>
      <c r="D203" s="26"/>
      <c r="E203" s="26"/>
    </row>
    <row r="204" spans="1:5" ht="30.75" customHeight="1">
      <c r="A204" s="17"/>
      <c r="B204" s="26"/>
      <c r="C204" s="26"/>
      <c r="D204" s="26"/>
      <c r="E204" s="26"/>
    </row>
    <row r="205" spans="1:5" ht="30.75" customHeight="1">
      <c r="A205" s="17"/>
      <c r="B205" s="26"/>
      <c r="C205" s="26"/>
      <c r="D205" s="26"/>
      <c r="E205" s="26"/>
    </row>
    <row r="206" spans="1:5" ht="30.75" customHeight="1">
      <c r="A206" s="17"/>
      <c r="B206" s="26"/>
      <c r="C206" s="26"/>
      <c r="D206" s="26"/>
      <c r="E206" s="26"/>
    </row>
    <row r="207" spans="1:5" ht="15" customHeight="1">
      <c r="A207" s="123" t="s">
        <v>1</v>
      </c>
      <c r="B207" s="124"/>
      <c r="C207" s="122" t="s">
        <v>2</v>
      </c>
      <c r="D207" s="122"/>
      <c r="E207" s="5">
        <v>113.5</v>
      </c>
    </row>
    <row r="208" spans="1:5" ht="15" customHeight="1">
      <c r="A208" s="125"/>
      <c r="B208" s="126"/>
      <c r="C208" s="122" t="s">
        <v>3</v>
      </c>
      <c r="D208" s="122"/>
      <c r="E208" s="6">
        <v>32</v>
      </c>
    </row>
    <row r="209" spans="1:5" s="2" customFormat="1" ht="15" customHeight="1">
      <c r="A209" s="125"/>
      <c r="B209" s="126"/>
      <c r="C209" s="122" t="s">
        <v>4</v>
      </c>
      <c r="D209" s="122"/>
      <c r="E209" s="6">
        <v>19</v>
      </c>
    </row>
    <row r="210" spans="1:5" s="2" customFormat="1" ht="15" customHeight="1">
      <c r="A210" s="127"/>
      <c r="B210" s="128"/>
      <c r="C210" s="129" t="s">
        <v>9</v>
      </c>
      <c r="D210" s="122"/>
      <c r="E210" s="7">
        <f>SUM(E212:E243)</f>
        <v>77257.72</v>
      </c>
    </row>
    <row r="211" spans="1:5" s="2" customFormat="1">
      <c r="A211" s="112" t="s">
        <v>5</v>
      </c>
      <c r="B211" s="113"/>
      <c r="C211" s="25" t="s">
        <v>6</v>
      </c>
      <c r="D211" s="25" t="s">
        <v>7</v>
      </c>
      <c r="E211" s="8" t="s">
        <v>8</v>
      </c>
    </row>
    <row r="212" spans="1:5" s="2" customFormat="1">
      <c r="A212" s="114" t="s">
        <v>22</v>
      </c>
      <c r="B212" s="115"/>
      <c r="C212" s="3" t="s">
        <v>156</v>
      </c>
      <c r="D212" s="4">
        <v>3</v>
      </c>
      <c r="E212" s="9">
        <f>1422+1422</f>
        <v>2844</v>
      </c>
    </row>
    <row r="213" spans="1:5" s="2" customFormat="1">
      <c r="A213" s="114" t="s">
        <v>50</v>
      </c>
      <c r="B213" s="115"/>
      <c r="C213" s="3" t="s">
        <v>51</v>
      </c>
      <c r="D213" s="4">
        <v>1.5</v>
      </c>
      <c r="E213" s="9">
        <v>1038</v>
      </c>
    </row>
    <row r="214" spans="1:5" s="2" customFormat="1">
      <c r="A214" s="114" t="s">
        <v>107</v>
      </c>
      <c r="B214" s="115"/>
      <c r="C214" s="3" t="s">
        <v>51</v>
      </c>
      <c r="D214" s="4">
        <v>4</v>
      </c>
      <c r="E214" s="9">
        <v>1857.6</v>
      </c>
    </row>
    <row r="215" spans="1:5" s="2" customFormat="1">
      <c r="A215" s="114" t="s">
        <v>138</v>
      </c>
      <c r="B215" s="115"/>
      <c r="C215" s="3" t="s">
        <v>51</v>
      </c>
      <c r="D215" s="4">
        <v>2.5</v>
      </c>
      <c r="E215" s="9">
        <v>1730</v>
      </c>
    </row>
    <row r="216" spans="1:5" s="2" customFormat="1">
      <c r="A216" s="114" t="s">
        <v>148</v>
      </c>
      <c r="B216" s="115"/>
      <c r="C216" s="3" t="s">
        <v>51</v>
      </c>
      <c r="D216" s="4">
        <v>3.5</v>
      </c>
      <c r="E216" s="9">
        <v>2422</v>
      </c>
    </row>
    <row r="217" spans="1:5" s="2" customFormat="1">
      <c r="A217" s="114" t="s">
        <v>110</v>
      </c>
      <c r="B217" s="115"/>
      <c r="C217" s="3" t="s">
        <v>51</v>
      </c>
      <c r="D217" s="4">
        <v>9</v>
      </c>
      <c r="E217" s="9">
        <f>1857.6+2322</f>
        <v>4179.6000000000004</v>
      </c>
    </row>
    <row r="218" spans="1:5" s="2" customFormat="1">
      <c r="A218" s="114" t="s">
        <v>120</v>
      </c>
      <c r="B218" s="115"/>
      <c r="C218" s="3" t="s">
        <v>121</v>
      </c>
      <c r="D218" s="4">
        <v>0.5</v>
      </c>
      <c r="E218" s="9">
        <v>193.5</v>
      </c>
    </row>
    <row r="219" spans="1:5" s="2" customFormat="1">
      <c r="A219" s="114" t="s">
        <v>111</v>
      </c>
      <c r="B219" s="115"/>
      <c r="C219" s="3" t="s">
        <v>25</v>
      </c>
      <c r="D219" s="4">
        <v>4</v>
      </c>
      <c r="E219" s="9">
        <v>1548</v>
      </c>
    </row>
    <row r="220" spans="1:5" s="2" customFormat="1">
      <c r="A220" s="114" t="s">
        <v>129</v>
      </c>
      <c r="B220" s="115"/>
      <c r="C220" s="3" t="s">
        <v>35</v>
      </c>
      <c r="D220" s="4">
        <v>2.5</v>
      </c>
      <c r="E220" s="9">
        <v>2370</v>
      </c>
    </row>
    <row r="221" spans="1:5" s="2" customFormat="1">
      <c r="A221" s="114" t="s">
        <v>80</v>
      </c>
      <c r="B221" s="115"/>
      <c r="C221" s="3" t="s">
        <v>51</v>
      </c>
      <c r="D221" s="4">
        <v>5</v>
      </c>
      <c r="E221" s="9">
        <v>2322</v>
      </c>
    </row>
    <row r="222" spans="1:5" s="2" customFormat="1">
      <c r="A222" s="114" t="s">
        <v>61</v>
      </c>
      <c r="B222" s="115"/>
      <c r="C222" s="3" t="s">
        <v>26</v>
      </c>
      <c r="D222" s="4">
        <v>9.5</v>
      </c>
      <c r="E222" s="9">
        <v>17401.72</v>
      </c>
    </row>
    <row r="223" spans="1:5" s="2" customFormat="1">
      <c r="A223" s="114" t="s">
        <v>98</v>
      </c>
      <c r="B223" s="115"/>
      <c r="C223" s="3" t="s">
        <v>157</v>
      </c>
      <c r="D223" s="4">
        <v>1.5</v>
      </c>
      <c r="E223" s="9">
        <v>1038</v>
      </c>
    </row>
    <row r="224" spans="1:5" s="2" customFormat="1">
      <c r="A224" s="114" t="s">
        <v>150</v>
      </c>
      <c r="B224" s="115"/>
      <c r="C224" s="3" t="s">
        <v>55</v>
      </c>
      <c r="D224" s="4">
        <v>1.5</v>
      </c>
      <c r="E224" s="9">
        <v>1422</v>
      </c>
    </row>
    <row r="225" spans="1:5" s="2" customFormat="1">
      <c r="A225" s="114" t="s">
        <v>46</v>
      </c>
      <c r="B225" s="115"/>
      <c r="C225" s="3" t="s">
        <v>158</v>
      </c>
      <c r="D225" s="4">
        <v>1.5</v>
      </c>
      <c r="E225" s="9">
        <v>1038</v>
      </c>
    </row>
    <row r="226" spans="1:5" s="2" customFormat="1">
      <c r="A226" s="114" t="s">
        <v>95</v>
      </c>
      <c r="B226" s="115"/>
      <c r="C226" s="3" t="s">
        <v>51</v>
      </c>
      <c r="D226" s="4">
        <v>5</v>
      </c>
      <c r="E226" s="9">
        <v>2322</v>
      </c>
    </row>
    <row r="227" spans="1:5" s="2" customFormat="1">
      <c r="A227" s="114" t="s">
        <v>103</v>
      </c>
      <c r="B227" s="115"/>
      <c r="C227" s="3" t="s">
        <v>51</v>
      </c>
      <c r="D227" s="4">
        <v>4</v>
      </c>
      <c r="E227" s="9">
        <v>1857.6</v>
      </c>
    </row>
    <row r="228" spans="1:5" s="2" customFormat="1">
      <c r="A228" s="114" t="s">
        <v>109</v>
      </c>
      <c r="B228" s="115"/>
      <c r="C228" s="3" t="s">
        <v>51</v>
      </c>
      <c r="D228" s="4">
        <v>4</v>
      </c>
      <c r="E228" s="9">
        <v>1857.6</v>
      </c>
    </row>
    <row r="229" spans="1:5" s="2" customFormat="1">
      <c r="A229" s="114" t="s">
        <v>75</v>
      </c>
      <c r="B229" s="115"/>
      <c r="C229" s="3" t="s">
        <v>55</v>
      </c>
      <c r="D229" s="4">
        <v>3.5</v>
      </c>
      <c r="E229" s="9">
        <f>1422+1896</f>
        <v>3318</v>
      </c>
    </row>
    <row r="230" spans="1:5" s="2" customFormat="1">
      <c r="A230" s="114" t="s">
        <v>41</v>
      </c>
      <c r="B230" s="115"/>
      <c r="C230" s="3" t="s">
        <v>42</v>
      </c>
      <c r="D230" s="4">
        <v>1.5</v>
      </c>
      <c r="E230" s="9">
        <v>1038</v>
      </c>
    </row>
    <row r="231" spans="1:5" s="2" customFormat="1">
      <c r="A231" s="114" t="s">
        <v>85</v>
      </c>
      <c r="B231" s="115"/>
      <c r="C231" s="3" t="s">
        <v>51</v>
      </c>
      <c r="D231" s="4">
        <v>5</v>
      </c>
      <c r="E231" s="9">
        <v>2322</v>
      </c>
    </row>
    <row r="232" spans="1:5" s="2" customFormat="1">
      <c r="A232" s="114" t="s">
        <v>94</v>
      </c>
      <c r="B232" s="115"/>
      <c r="C232" s="3" t="s">
        <v>51</v>
      </c>
      <c r="D232" s="4">
        <v>5</v>
      </c>
      <c r="E232" s="9">
        <v>2322</v>
      </c>
    </row>
    <row r="233" spans="1:5" s="2" customFormat="1">
      <c r="A233" s="114" t="s">
        <v>108</v>
      </c>
      <c r="B233" s="115"/>
      <c r="C233" s="3" t="s">
        <v>51</v>
      </c>
      <c r="D233" s="4">
        <v>9</v>
      </c>
      <c r="E233" s="9">
        <f>1857.6+2322</f>
        <v>4179.6000000000004</v>
      </c>
    </row>
    <row r="234" spans="1:5" s="2" customFormat="1">
      <c r="A234" s="114" t="s">
        <v>48</v>
      </c>
      <c r="B234" s="115"/>
      <c r="C234" s="3" t="s">
        <v>49</v>
      </c>
      <c r="D234" s="4">
        <v>1.5</v>
      </c>
      <c r="E234" s="9">
        <v>1038</v>
      </c>
    </row>
    <row r="235" spans="1:5" s="2" customFormat="1">
      <c r="A235" s="114" t="s">
        <v>124</v>
      </c>
      <c r="B235" s="115"/>
      <c r="C235" s="3" t="s">
        <v>125</v>
      </c>
      <c r="D235" s="4">
        <v>0.5</v>
      </c>
      <c r="E235" s="9">
        <v>193.5</v>
      </c>
    </row>
    <row r="236" spans="1:5" s="2" customFormat="1">
      <c r="A236" s="114" t="s">
        <v>93</v>
      </c>
      <c r="B236" s="115"/>
      <c r="C236" s="3" t="s">
        <v>51</v>
      </c>
      <c r="D236" s="4">
        <v>5</v>
      </c>
      <c r="E236" s="9">
        <v>2322</v>
      </c>
    </row>
    <row r="237" spans="1:5" s="2" customFormat="1">
      <c r="A237" s="114" t="s">
        <v>72</v>
      </c>
      <c r="B237" s="115"/>
      <c r="C237" s="3" t="s">
        <v>51</v>
      </c>
      <c r="D237" s="4">
        <v>1.5</v>
      </c>
      <c r="E237" s="9">
        <v>1038</v>
      </c>
    </row>
    <row r="238" spans="1:5" s="2" customFormat="1">
      <c r="A238" s="114" t="s">
        <v>86</v>
      </c>
      <c r="B238" s="115"/>
      <c r="C238" s="3" t="s">
        <v>159</v>
      </c>
      <c r="D238" s="4">
        <v>5</v>
      </c>
      <c r="E238" s="9">
        <v>1935</v>
      </c>
    </row>
    <row r="239" spans="1:5" s="2" customFormat="1">
      <c r="A239" s="114" t="s">
        <v>68</v>
      </c>
      <c r="B239" s="115"/>
      <c r="C239" s="3" t="s">
        <v>51</v>
      </c>
      <c r="D239" s="4">
        <v>3</v>
      </c>
      <c r="E239" s="9">
        <v>2076</v>
      </c>
    </row>
    <row r="240" spans="1:5" s="2" customFormat="1">
      <c r="A240" s="114" t="s">
        <v>144</v>
      </c>
      <c r="B240" s="115"/>
      <c r="C240" s="3" t="s">
        <v>145</v>
      </c>
      <c r="D240" s="4">
        <v>3.5</v>
      </c>
      <c r="E240" s="9">
        <v>2422</v>
      </c>
    </row>
    <row r="241" spans="1:5" s="2" customFormat="1">
      <c r="A241" s="114" t="s">
        <v>141</v>
      </c>
      <c r="B241" s="115"/>
      <c r="C241" s="3" t="s">
        <v>51</v>
      </c>
      <c r="D241" s="4">
        <v>2.5</v>
      </c>
      <c r="E241" s="9">
        <v>1730</v>
      </c>
    </row>
    <row r="242" spans="1:5" s="2" customFormat="1">
      <c r="A242" s="114" t="s">
        <v>97</v>
      </c>
      <c r="B242" s="115"/>
      <c r="C242" s="3" t="s">
        <v>159</v>
      </c>
      <c r="D242" s="4">
        <v>1.5</v>
      </c>
      <c r="E242" s="9">
        <v>1038</v>
      </c>
    </row>
    <row r="243" spans="1:5" s="2" customFormat="1">
      <c r="A243" s="114" t="s">
        <v>54</v>
      </c>
      <c r="B243" s="115"/>
      <c r="C243" s="3" t="s">
        <v>55</v>
      </c>
      <c r="D243" s="4">
        <v>3</v>
      </c>
      <c r="E243" s="9">
        <v>2844</v>
      </c>
    </row>
    <row r="244" spans="1:5" s="2" customFormat="1">
      <c r="A244" s="109" t="s">
        <v>11</v>
      </c>
      <c r="B244" s="110"/>
      <c r="C244" s="110"/>
      <c r="D244" s="15">
        <f>SUM(D212:D243)</f>
        <v>113.5</v>
      </c>
      <c r="E244" s="23">
        <f>SUM(E212:E243)</f>
        <v>77257.72</v>
      </c>
    </row>
    <row r="245" spans="1:5" s="2" customFormat="1" ht="15" customHeight="1">
      <c r="A245" s="111" t="s">
        <v>160</v>
      </c>
      <c r="B245" s="111"/>
      <c r="C245" s="111"/>
      <c r="D245" s="111"/>
      <c r="E245" s="111"/>
    </row>
    <row r="246" spans="1:5">
      <c r="D246" s="16"/>
      <c r="E246" s="22"/>
    </row>
    <row r="247" spans="1:5">
      <c r="E247" s="22"/>
    </row>
  </sheetData>
  <mergeCells count="149">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1:E1"/>
    <mergeCell ref="A3:B3"/>
    <mergeCell ref="C3:E3"/>
    <mergeCell ref="B7:E7"/>
    <mergeCell ref="A18:B18"/>
    <mergeCell ref="C18:E18"/>
    <mergeCell ref="A8:B8"/>
    <mergeCell ref="C8:E8"/>
    <mergeCell ref="B12:E12"/>
    <mergeCell ref="A13:B13"/>
    <mergeCell ref="C13:E13"/>
    <mergeCell ref="B17:E17"/>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88:E188"/>
    <mergeCell ref="A190:B190"/>
    <mergeCell ref="C190:E190"/>
    <mergeCell ref="B194:E194"/>
    <mergeCell ref="A213:B213"/>
    <mergeCell ref="B177:E177"/>
    <mergeCell ref="A179:B179"/>
    <mergeCell ref="C179:E179"/>
    <mergeCell ref="B183:E183"/>
    <mergeCell ref="A184:B184"/>
    <mergeCell ref="C184:E184"/>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35:B235"/>
    <mergeCell ref="A236:B236"/>
    <mergeCell ref="A237:B237"/>
    <mergeCell ref="A238:B238"/>
    <mergeCell ref="A239:B239"/>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dimension ref="A1:M47"/>
  <sheetViews>
    <sheetView topLeftCell="A34" zoomScale="70" zoomScaleNormal="70" workbookViewId="0">
      <selection activeCell="G47" sqref="G47"/>
    </sheetView>
  </sheetViews>
  <sheetFormatPr defaultRowHeight="15"/>
  <cols>
    <col min="1" max="1" width="8.42578125" style="30" customWidth="1"/>
    <col min="2" max="2" width="14" style="28" customWidth="1"/>
    <col min="3" max="3" width="42.28515625" style="28" customWidth="1"/>
    <col min="4" max="4" width="24.28515625" style="28" bestFit="1"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c r="A1" s="130" t="s">
        <v>10</v>
      </c>
      <c r="B1" s="131"/>
      <c r="C1" s="131"/>
      <c r="D1" s="131"/>
      <c r="E1" s="132" t="s">
        <v>590</v>
      </c>
      <c r="F1" s="133"/>
      <c r="G1" s="133"/>
      <c r="H1" s="134"/>
      <c r="I1" s="135" t="s">
        <v>592</v>
      </c>
      <c r="J1" s="135"/>
      <c r="K1" s="135" t="s">
        <v>593</v>
      </c>
      <c r="L1" s="135"/>
    </row>
    <row r="2" spans="1:13" ht="18.75" customHeight="1">
      <c r="A2" s="136" t="s">
        <v>595</v>
      </c>
      <c r="B2" s="137"/>
      <c r="C2" s="137"/>
      <c r="D2" s="138"/>
      <c r="E2" s="135" t="s">
        <v>246</v>
      </c>
      <c r="F2" s="135"/>
      <c r="G2" s="135" t="s">
        <v>247</v>
      </c>
      <c r="H2" s="135"/>
      <c r="I2" s="135"/>
      <c r="J2" s="135"/>
      <c r="K2" s="135"/>
      <c r="L2" s="135"/>
    </row>
    <row r="3" spans="1:13">
      <c r="A3" s="43" t="s">
        <v>596</v>
      </c>
      <c r="B3" s="43" t="s">
        <v>212</v>
      </c>
      <c r="C3" s="43" t="s">
        <v>213</v>
      </c>
      <c r="D3" s="43" t="s">
        <v>214</v>
      </c>
      <c r="E3" s="43" t="s">
        <v>588</v>
      </c>
      <c r="F3" s="43" t="s">
        <v>589</v>
      </c>
      <c r="G3" s="43" t="s">
        <v>588</v>
      </c>
      <c r="H3" s="43" t="s">
        <v>589</v>
      </c>
      <c r="I3" s="43" t="s">
        <v>594</v>
      </c>
      <c r="J3" s="43" t="s">
        <v>597</v>
      </c>
      <c r="K3" s="44" t="s">
        <v>594</v>
      </c>
      <c r="L3" s="44" t="s">
        <v>597</v>
      </c>
    </row>
    <row r="4" spans="1:13" ht="75">
      <c r="A4" s="31">
        <v>23</v>
      </c>
      <c r="B4" s="32" t="s">
        <v>162</v>
      </c>
      <c r="C4" s="32" t="s">
        <v>166</v>
      </c>
      <c r="D4" s="32" t="s">
        <v>163</v>
      </c>
      <c r="E4" s="34">
        <v>43536.732638888891</v>
      </c>
      <c r="F4" s="53">
        <v>43536.732638888891</v>
      </c>
      <c r="G4" s="34">
        <v>43539.979166666664</v>
      </c>
      <c r="H4" s="53">
        <v>43539.979166666664</v>
      </c>
      <c r="I4" s="39">
        <v>3.5</v>
      </c>
      <c r="J4" s="33">
        <v>2422</v>
      </c>
      <c r="K4" s="54">
        <v>0.5</v>
      </c>
      <c r="L4" s="68">
        <v>346</v>
      </c>
      <c r="M4" s="71"/>
    </row>
    <row r="5" spans="1:13" ht="45">
      <c r="A5" s="31">
        <v>24</v>
      </c>
      <c r="B5" s="32" t="s">
        <v>164</v>
      </c>
      <c r="C5" s="32" t="s">
        <v>165</v>
      </c>
      <c r="D5" s="32" t="s">
        <v>163</v>
      </c>
      <c r="E5" s="34">
        <v>43548.385416666664</v>
      </c>
      <c r="F5" s="53">
        <v>43548.385416666664</v>
      </c>
      <c r="G5" s="34">
        <v>43551.645833333336</v>
      </c>
      <c r="H5" s="53">
        <v>43551.645833333336</v>
      </c>
      <c r="I5" s="39">
        <v>3.5</v>
      </c>
      <c r="J5" s="33">
        <v>2422</v>
      </c>
      <c r="K5" s="54">
        <v>0.5</v>
      </c>
      <c r="L5" s="69">
        <v>346</v>
      </c>
      <c r="M5" s="71"/>
    </row>
    <row r="6" spans="1:13">
      <c r="A6" s="31">
        <v>32</v>
      </c>
      <c r="B6" s="32" t="s">
        <v>167</v>
      </c>
      <c r="C6" s="32" t="s">
        <v>168</v>
      </c>
      <c r="D6" s="32" t="s">
        <v>169</v>
      </c>
      <c r="E6" s="34">
        <v>43543.25</v>
      </c>
      <c r="F6" s="53">
        <v>43543.25</v>
      </c>
      <c r="G6" s="34">
        <v>43543.958333333336</v>
      </c>
      <c r="H6" s="53">
        <v>43543.958333333336</v>
      </c>
      <c r="I6" s="39">
        <v>1</v>
      </c>
      <c r="J6" s="33">
        <v>692</v>
      </c>
      <c r="K6" s="54">
        <v>0</v>
      </c>
      <c r="L6" s="69">
        <v>0</v>
      </c>
      <c r="M6" s="71"/>
    </row>
    <row r="7" spans="1:13">
      <c r="A7" s="31">
        <v>32</v>
      </c>
      <c r="B7" s="32" t="s">
        <v>167</v>
      </c>
      <c r="C7" s="32" t="s">
        <v>168</v>
      </c>
      <c r="D7" s="32" t="s">
        <v>171</v>
      </c>
      <c r="E7" s="34">
        <v>43543.25</v>
      </c>
      <c r="F7" s="53">
        <v>43543.25</v>
      </c>
      <c r="G7" s="34">
        <v>43543.958333333336</v>
      </c>
      <c r="H7" s="53">
        <v>43543.958333333336</v>
      </c>
      <c r="I7" s="39">
        <v>1</v>
      </c>
      <c r="J7" s="33">
        <v>692</v>
      </c>
      <c r="K7" s="54">
        <v>0</v>
      </c>
      <c r="L7" s="68">
        <v>0</v>
      </c>
      <c r="M7" s="71"/>
    </row>
    <row r="8" spans="1:13">
      <c r="A8" s="31">
        <v>32</v>
      </c>
      <c r="B8" s="32" t="s">
        <v>167</v>
      </c>
      <c r="C8" s="32" t="s">
        <v>168</v>
      </c>
      <c r="D8" s="32" t="s">
        <v>170</v>
      </c>
      <c r="E8" s="34">
        <v>43543.25</v>
      </c>
      <c r="F8" s="53">
        <v>43543.25</v>
      </c>
      <c r="G8" s="34">
        <v>43543.958333333336</v>
      </c>
      <c r="H8" s="53">
        <v>43543.958333333336</v>
      </c>
      <c r="I8" s="39">
        <v>1</v>
      </c>
      <c r="J8" s="33">
        <v>692</v>
      </c>
      <c r="K8" s="54">
        <v>0</v>
      </c>
      <c r="L8" s="69">
        <v>0</v>
      </c>
      <c r="M8" s="71"/>
    </row>
    <row r="9" spans="1:13" ht="30">
      <c r="A9" s="31">
        <v>33</v>
      </c>
      <c r="B9" s="32" t="s">
        <v>167</v>
      </c>
      <c r="C9" s="32" t="s">
        <v>168</v>
      </c>
      <c r="D9" s="32" t="s">
        <v>173</v>
      </c>
      <c r="E9" s="34">
        <v>43543.25</v>
      </c>
      <c r="F9" s="53">
        <v>43543.25</v>
      </c>
      <c r="G9" s="34">
        <v>43543.958333333336</v>
      </c>
      <c r="H9" s="53">
        <v>43543.958333333336</v>
      </c>
      <c r="I9" s="39">
        <v>1</v>
      </c>
      <c r="J9" s="33">
        <v>692</v>
      </c>
      <c r="K9" s="54">
        <v>0</v>
      </c>
      <c r="L9" s="69">
        <v>0</v>
      </c>
      <c r="M9" s="71"/>
    </row>
    <row r="10" spans="1:13" ht="45">
      <c r="A10" s="31">
        <v>34</v>
      </c>
      <c r="B10" s="32" t="s">
        <v>174</v>
      </c>
      <c r="C10" s="32" t="s">
        <v>175</v>
      </c>
      <c r="D10" s="32" t="s">
        <v>176</v>
      </c>
      <c r="E10" s="34">
        <v>43536.194444444445</v>
      </c>
      <c r="F10" s="53">
        <v>43536.194444444445</v>
      </c>
      <c r="G10" s="34">
        <v>43536.927083333336</v>
      </c>
      <c r="H10" s="53">
        <v>43536.927083333336</v>
      </c>
      <c r="I10" s="39">
        <v>1</v>
      </c>
      <c r="J10" s="33">
        <v>948</v>
      </c>
      <c r="K10" s="54">
        <v>0.5</v>
      </c>
      <c r="L10" s="68">
        <v>474</v>
      </c>
      <c r="M10" s="71"/>
    </row>
    <row r="11" spans="1:13">
      <c r="A11" s="31">
        <v>35</v>
      </c>
      <c r="B11" s="32" t="s">
        <v>167</v>
      </c>
      <c r="C11" s="32" t="s">
        <v>168</v>
      </c>
      <c r="D11" s="32" t="s">
        <v>178</v>
      </c>
      <c r="E11" s="34">
        <v>43543.25</v>
      </c>
      <c r="F11" s="53">
        <v>43543.25</v>
      </c>
      <c r="G11" s="34">
        <v>43543.958333333336</v>
      </c>
      <c r="H11" s="53">
        <v>43543.958333333336</v>
      </c>
      <c r="I11" s="39">
        <v>1</v>
      </c>
      <c r="J11" s="33">
        <v>692</v>
      </c>
      <c r="K11" s="54">
        <v>0</v>
      </c>
      <c r="L11" s="69">
        <v>0</v>
      </c>
      <c r="M11" s="71"/>
    </row>
    <row r="12" spans="1:13">
      <c r="A12" s="31">
        <v>35</v>
      </c>
      <c r="B12" s="32" t="s">
        <v>167</v>
      </c>
      <c r="C12" s="32" t="s">
        <v>168</v>
      </c>
      <c r="D12" s="32" t="s">
        <v>177</v>
      </c>
      <c r="E12" s="34">
        <v>43543.25</v>
      </c>
      <c r="F12" s="53">
        <v>43543.25</v>
      </c>
      <c r="G12" s="34">
        <v>43543.958333333336</v>
      </c>
      <c r="H12" s="53">
        <v>43543.958333333336</v>
      </c>
      <c r="I12" s="39">
        <v>1</v>
      </c>
      <c r="J12" s="33">
        <v>692</v>
      </c>
      <c r="K12" s="54">
        <v>0</v>
      </c>
      <c r="L12" s="68">
        <v>0</v>
      </c>
      <c r="M12" s="71"/>
    </row>
    <row r="13" spans="1:13" ht="30">
      <c r="A13" s="31">
        <v>36</v>
      </c>
      <c r="B13" s="32" t="s">
        <v>179</v>
      </c>
      <c r="C13" s="32" t="s">
        <v>180</v>
      </c>
      <c r="D13" s="32" t="s">
        <v>181</v>
      </c>
      <c r="E13" s="34">
        <v>43538.1875</v>
      </c>
      <c r="F13" s="53">
        <v>43538.1875</v>
      </c>
      <c r="G13" s="34">
        <v>43540.003472222219</v>
      </c>
      <c r="H13" s="53">
        <v>43540.003472222219</v>
      </c>
      <c r="I13" s="39">
        <v>2</v>
      </c>
      <c r="J13" s="33">
        <v>1384</v>
      </c>
      <c r="K13" s="54">
        <v>0.5</v>
      </c>
      <c r="L13" s="69">
        <v>346</v>
      </c>
      <c r="M13" s="71"/>
    </row>
    <row r="14" spans="1:13" ht="30">
      <c r="A14" s="31">
        <v>36</v>
      </c>
      <c r="B14" s="32" t="s">
        <v>179</v>
      </c>
      <c r="C14" s="32" t="s">
        <v>180</v>
      </c>
      <c r="D14" s="32" t="s">
        <v>178</v>
      </c>
      <c r="E14" s="34">
        <v>43538.1875</v>
      </c>
      <c r="F14" s="53">
        <v>43538.1875</v>
      </c>
      <c r="G14" s="34">
        <v>43540.003472222219</v>
      </c>
      <c r="H14" s="53">
        <v>43540.003472222219</v>
      </c>
      <c r="I14" s="39">
        <v>2</v>
      </c>
      <c r="J14" s="33">
        <v>1384</v>
      </c>
      <c r="K14" s="54">
        <v>0.5</v>
      </c>
      <c r="L14" s="68">
        <v>346</v>
      </c>
      <c r="M14" s="71"/>
    </row>
    <row r="15" spans="1:13" ht="30">
      <c r="A15" s="31">
        <v>36</v>
      </c>
      <c r="B15" s="32" t="s">
        <v>179</v>
      </c>
      <c r="C15" s="32" t="s">
        <v>180</v>
      </c>
      <c r="D15" s="32" t="s">
        <v>170</v>
      </c>
      <c r="E15" s="34">
        <v>43538.1875</v>
      </c>
      <c r="F15" s="53">
        <v>43538.1875</v>
      </c>
      <c r="G15" s="34">
        <v>43540.003472222219</v>
      </c>
      <c r="H15" s="53">
        <v>43540.003472222219</v>
      </c>
      <c r="I15" s="39">
        <v>2</v>
      </c>
      <c r="J15" s="33">
        <v>1384</v>
      </c>
      <c r="K15" s="54">
        <v>0.5</v>
      </c>
      <c r="L15" s="69">
        <v>346</v>
      </c>
      <c r="M15" s="71"/>
    </row>
    <row r="16" spans="1:13" ht="30">
      <c r="A16" s="31">
        <v>37</v>
      </c>
      <c r="B16" s="32" t="s">
        <v>179</v>
      </c>
      <c r="C16" s="32" t="s">
        <v>180</v>
      </c>
      <c r="D16" s="32" t="s">
        <v>176</v>
      </c>
      <c r="E16" s="34">
        <v>43538.270833333336</v>
      </c>
      <c r="F16" s="53">
        <v>43538.270833333336</v>
      </c>
      <c r="G16" s="34">
        <v>43538.940972222219</v>
      </c>
      <c r="H16" s="53">
        <v>43538.940972222219</v>
      </c>
      <c r="I16" s="39">
        <v>1</v>
      </c>
      <c r="J16" s="33">
        <v>948</v>
      </c>
      <c r="K16" s="54">
        <v>0.5</v>
      </c>
      <c r="L16" s="69">
        <v>474</v>
      </c>
      <c r="M16" s="71"/>
    </row>
    <row r="17" spans="1:13" ht="30">
      <c r="A17" s="31">
        <v>38</v>
      </c>
      <c r="B17" s="32" t="s">
        <v>182</v>
      </c>
      <c r="C17" s="32" t="s">
        <v>183</v>
      </c>
      <c r="D17" s="32" t="s">
        <v>178</v>
      </c>
      <c r="E17" s="34">
        <v>43552.211805555555</v>
      </c>
      <c r="F17" s="53">
        <v>43552.211805555555</v>
      </c>
      <c r="G17" s="34">
        <v>43553.795138888891</v>
      </c>
      <c r="H17" s="53">
        <v>43553.795138888891</v>
      </c>
      <c r="I17" s="39">
        <v>2</v>
      </c>
      <c r="J17" s="33">
        <v>1384</v>
      </c>
      <c r="K17" s="54">
        <v>0.5</v>
      </c>
      <c r="L17" s="68">
        <v>346</v>
      </c>
      <c r="M17" s="71"/>
    </row>
    <row r="18" spans="1:13" ht="30">
      <c r="A18" s="31">
        <v>38</v>
      </c>
      <c r="B18" s="32" t="s">
        <v>182</v>
      </c>
      <c r="C18" s="32" t="s">
        <v>183</v>
      </c>
      <c r="D18" s="32" t="s">
        <v>184</v>
      </c>
      <c r="E18" s="34">
        <v>43552.211805555555</v>
      </c>
      <c r="F18" s="53">
        <v>43552.211805555555</v>
      </c>
      <c r="G18" s="34">
        <v>43553.795138888891</v>
      </c>
      <c r="H18" s="53">
        <v>43553.795138888891</v>
      </c>
      <c r="I18" s="39">
        <v>2</v>
      </c>
      <c r="J18" s="33">
        <v>1384</v>
      </c>
      <c r="K18" s="54">
        <v>0.5</v>
      </c>
      <c r="L18" s="68">
        <v>346</v>
      </c>
      <c r="M18" s="71"/>
    </row>
    <row r="19" spans="1:13" ht="30">
      <c r="A19" s="31">
        <v>38</v>
      </c>
      <c r="B19" s="32" t="s">
        <v>182</v>
      </c>
      <c r="C19" s="32" t="s">
        <v>183</v>
      </c>
      <c r="D19" s="32" t="s">
        <v>177</v>
      </c>
      <c r="E19" s="34">
        <v>43552.211805555555</v>
      </c>
      <c r="F19" s="53">
        <v>43552.211805555555</v>
      </c>
      <c r="G19" s="34">
        <v>43553.795138888891</v>
      </c>
      <c r="H19" s="53">
        <v>43553.795138888891</v>
      </c>
      <c r="I19" s="39">
        <v>2</v>
      </c>
      <c r="J19" s="33">
        <v>1384</v>
      </c>
      <c r="K19" s="54">
        <v>0.5</v>
      </c>
      <c r="L19" s="69">
        <v>346</v>
      </c>
      <c r="M19" s="71"/>
    </row>
    <row r="20" spans="1:13" ht="30">
      <c r="A20" s="31">
        <v>38</v>
      </c>
      <c r="B20" s="32" t="s">
        <v>182</v>
      </c>
      <c r="C20" s="32" t="s">
        <v>183</v>
      </c>
      <c r="D20" s="32" t="s">
        <v>170</v>
      </c>
      <c r="E20" s="34">
        <v>43552.211805555555</v>
      </c>
      <c r="F20" s="53">
        <v>43552.211805555555</v>
      </c>
      <c r="G20" s="34">
        <v>43553.795138888891</v>
      </c>
      <c r="H20" s="53">
        <v>43553.795138888891</v>
      </c>
      <c r="I20" s="39">
        <v>2</v>
      </c>
      <c r="J20" s="33">
        <v>1384</v>
      </c>
      <c r="K20" s="54">
        <v>0.5</v>
      </c>
      <c r="L20" s="68">
        <v>346</v>
      </c>
      <c r="M20" s="71"/>
    </row>
    <row r="21" spans="1:13" ht="45">
      <c r="A21" s="31">
        <v>39</v>
      </c>
      <c r="B21" s="32" t="s">
        <v>185</v>
      </c>
      <c r="C21" s="32" t="s">
        <v>186</v>
      </c>
      <c r="D21" s="32" t="s">
        <v>188</v>
      </c>
      <c r="E21" s="34">
        <v>43550.25</v>
      </c>
      <c r="F21" s="53">
        <v>43550.25</v>
      </c>
      <c r="G21" s="34">
        <v>43554.875</v>
      </c>
      <c r="H21" s="53">
        <v>43554.875</v>
      </c>
      <c r="I21" s="39">
        <v>5</v>
      </c>
      <c r="J21" s="33">
        <v>6375.6</v>
      </c>
      <c r="K21" s="54">
        <v>0</v>
      </c>
      <c r="L21" s="69">
        <v>0</v>
      </c>
      <c r="M21" s="71"/>
    </row>
    <row r="22" spans="1:13" ht="45">
      <c r="A22" s="31">
        <v>39</v>
      </c>
      <c r="B22" s="32" t="s">
        <v>185</v>
      </c>
      <c r="C22" s="32" t="s">
        <v>186</v>
      </c>
      <c r="D22" s="32" t="s">
        <v>187</v>
      </c>
      <c r="E22" s="34">
        <v>43550.25</v>
      </c>
      <c r="F22" s="53">
        <v>43550.25</v>
      </c>
      <c r="G22" s="34">
        <v>43554.875</v>
      </c>
      <c r="H22" s="53">
        <v>43554.875</v>
      </c>
      <c r="I22" s="39">
        <v>5</v>
      </c>
      <c r="J22" s="33">
        <v>8415</v>
      </c>
      <c r="K22" s="54">
        <v>0</v>
      </c>
      <c r="L22" s="68">
        <v>0</v>
      </c>
      <c r="M22" s="71"/>
    </row>
    <row r="23" spans="1:13" ht="45">
      <c r="A23" s="31">
        <v>40</v>
      </c>
      <c r="B23" s="32" t="s">
        <v>189</v>
      </c>
      <c r="C23" s="32" t="s">
        <v>192</v>
      </c>
      <c r="D23" s="32" t="s">
        <v>191</v>
      </c>
      <c r="E23" s="34">
        <v>43538.666666666664</v>
      </c>
      <c r="F23" s="53">
        <v>43538.666666666664</v>
      </c>
      <c r="G23" s="34">
        <v>43539.833333333336</v>
      </c>
      <c r="H23" s="53">
        <v>43539.833333333336</v>
      </c>
      <c r="I23" s="39">
        <v>1.5</v>
      </c>
      <c r="J23" s="33">
        <v>580.5</v>
      </c>
      <c r="K23" s="54">
        <v>0</v>
      </c>
      <c r="L23" s="69">
        <v>0</v>
      </c>
      <c r="M23" s="71"/>
    </row>
    <row r="24" spans="1:13" ht="45">
      <c r="A24" s="31">
        <v>40</v>
      </c>
      <c r="B24" s="32" t="s">
        <v>189</v>
      </c>
      <c r="C24" s="32" t="s">
        <v>192</v>
      </c>
      <c r="D24" s="32" t="s">
        <v>190</v>
      </c>
      <c r="E24" s="34">
        <v>43538.666666666664</v>
      </c>
      <c r="F24" s="53">
        <v>43538.666666666664</v>
      </c>
      <c r="G24" s="34">
        <v>43539.833333333336</v>
      </c>
      <c r="H24" s="53">
        <v>43539.833333333336</v>
      </c>
      <c r="I24" s="39">
        <v>1.5</v>
      </c>
      <c r="J24" s="33">
        <v>580.5</v>
      </c>
      <c r="K24" s="54">
        <v>0</v>
      </c>
      <c r="L24" s="68">
        <v>0</v>
      </c>
      <c r="M24" s="71"/>
    </row>
    <row r="25" spans="1:13" ht="45">
      <c r="A25" s="31">
        <v>42</v>
      </c>
      <c r="B25" s="32" t="s">
        <v>174</v>
      </c>
      <c r="C25" s="32" t="s">
        <v>193</v>
      </c>
      <c r="D25" s="32" t="s">
        <v>194</v>
      </c>
      <c r="E25" s="34">
        <v>43542.822916666664</v>
      </c>
      <c r="F25" s="53">
        <v>43542.822916666664</v>
      </c>
      <c r="G25" s="34">
        <v>43544.045138888891</v>
      </c>
      <c r="H25" s="53">
        <v>43544.045138888891</v>
      </c>
      <c r="I25" s="39">
        <v>1.5</v>
      </c>
      <c r="J25" s="33">
        <v>1422</v>
      </c>
      <c r="K25" s="54">
        <v>0.5</v>
      </c>
      <c r="L25" s="69">
        <v>474</v>
      </c>
      <c r="M25" s="71"/>
    </row>
    <row r="26" spans="1:13" ht="30">
      <c r="A26" s="31">
        <v>43</v>
      </c>
      <c r="B26" s="32" t="s">
        <v>174</v>
      </c>
      <c r="C26" s="32" t="s">
        <v>195</v>
      </c>
      <c r="D26" s="32" t="s">
        <v>176</v>
      </c>
      <c r="E26" s="34">
        <v>43543.583333333336</v>
      </c>
      <c r="F26" s="53">
        <v>43543.583333333336</v>
      </c>
      <c r="G26" s="34">
        <v>43544.486111111109</v>
      </c>
      <c r="H26" s="53">
        <v>43544.486111111109</v>
      </c>
      <c r="I26" s="39">
        <v>1</v>
      </c>
      <c r="J26" s="33">
        <v>948</v>
      </c>
      <c r="K26" s="54">
        <v>0.5</v>
      </c>
      <c r="L26" s="68">
        <v>474</v>
      </c>
      <c r="M26" s="71"/>
    </row>
    <row r="27" spans="1:13" ht="60">
      <c r="A27" s="31">
        <v>45</v>
      </c>
      <c r="B27" s="32" t="s">
        <v>196</v>
      </c>
      <c r="C27" s="32" t="s">
        <v>197</v>
      </c>
      <c r="D27" s="32" t="s">
        <v>199</v>
      </c>
      <c r="E27" s="34">
        <v>43549.291666666664</v>
      </c>
      <c r="F27" s="53">
        <v>43549.291666666664</v>
      </c>
      <c r="G27" s="34">
        <v>43553.791666666664</v>
      </c>
      <c r="H27" s="53">
        <v>43553.791666666664</v>
      </c>
      <c r="I27" s="39">
        <v>5</v>
      </c>
      <c r="J27" s="33">
        <v>2322</v>
      </c>
      <c r="K27" s="54">
        <v>0</v>
      </c>
      <c r="L27" s="68">
        <v>0</v>
      </c>
      <c r="M27" s="71"/>
    </row>
    <row r="28" spans="1:13" ht="60">
      <c r="A28" s="31">
        <v>45</v>
      </c>
      <c r="B28" s="32" t="s">
        <v>196</v>
      </c>
      <c r="C28" s="32" t="s">
        <v>197</v>
      </c>
      <c r="D28" s="32" t="s">
        <v>200</v>
      </c>
      <c r="E28" s="34">
        <v>43549.291666666664</v>
      </c>
      <c r="F28" s="53">
        <v>43549.291666666664</v>
      </c>
      <c r="G28" s="34">
        <v>43553.791666666664</v>
      </c>
      <c r="H28" s="53">
        <v>43553.791666666664</v>
      </c>
      <c r="I28" s="39">
        <v>5</v>
      </c>
      <c r="J28" s="33">
        <v>2322</v>
      </c>
      <c r="K28" s="54">
        <v>0</v>
      </c>
      <c r="L28" s="69">
        <v>0</v>
      </c>
      <c r="M28" s="71"/>
    </row>
    <row r="29" spans="1:13" ht="60">
      <c r="A29" s="31">
        <v>45</v>
      </c>
      <c r="B29" s="32" t="s">
        <v>196</v>
      </c>
      <c r="C29" s="32" t="s">
        <v>197</v>
      </c>
      <c r="D29" s="32" t="s">
        <v>198</v>
      </c>
      <c r="E29" s="34">
        <v>43549.291666666664</v>
      </c>
      <c r="F29" s="53">
        <v>43549.291666666664</v>
      </c>
      <c r="G29" s="34">
        <v>43553.791666666664</v>
      </c>
      <c r="H29" s="53">
        <v>43553.791666666664</v>
      </c>
      <c r="I29" s="39">
        <v>5</v>
      </c>
      <c r="J29" s="33">
        <v>1935</v>
      </c>
      <c r="K29" s="54">
        <v>0</v>
      </c>
      <c r="L29" s="68">
        <v>0</v>
      </c>
      <c r="M29" s="71"/>
    </row>
    <row r="30" spans="1:13" ht="45">
      <c r="A30" s="31">
        <v>46</v>
      </c>
      <c r="B30" s="32" t="s">
        <v>162</v>
      </c>
      <c r="C30" s="32" t="s">
        <v>201</v>
      </c>
      <c r="D30" s="32" t="s">
        <v>191</v>
      </c>
      <c r="E30" s="34">
        <v>43546.194444444445</v>
      </c>
      <c r="F30" s="53">
        <v>43546.194444444445</v>
      </c>
      <c r="G30" s="34">
        <v>43546.729166666664</v>
      </c>
      <c r="H30" s="53">
        <v>43546.729166666664</v>
      </c>
      <c r="I30" s="39">
        <v>1</v>
      </c>
      <c r="J30" s="33">
        <v>692</v>
      </c>
      <c r="K30" s="54">
        <v>0.5</v>
      </c>
      <c r="L30" s="69">
        <v>346</v>
      </c>
      <c r="M30" s="71"/>
    </row>
    <row r="31" spans="1:13" ht="45">
      <c r="A31" s="31">
        <v>47</v>
      </c>
      <c r="B31" s="32" t="s">
        <v>202</v>
      </c>
      <c r="C31" s="32" t="s">
        <v>204</v>
      </c>
      <c r="D31" s="32" t="s">
        <v>206</v>
      </c>
      <c r="E31" s="34">
        <v>43555.583333333336</v>
      </c>
      <c r="F31" s="53">
        <v>43555.583333333336</v>
      </c>
      <c r="G31" s="34">
        <v>43560.833333333336</v>
      </c>
      <c r="H31" s="53">
        <v>43560.833333333336</v>
      </c>
      <c r="I31" s="39">
        <v>5.5</v>
      </c>
      <c r="J31" s="33">
        <v>2554.1999999999998</v>
      </c>
      <c r="K31" s="54">
        <v>0</v>
      </c>
      <c r="L31" s="68">
        <v>0</v>
      </c>
      <c r="M31" s="71"/>
    </row>
    <row r="32" spans="1:13" ht="45">
      <c r="A32" s="31">
        <v>47</v>
      </c>
      <c r="B32" s="32" t="s">
        <v>202</v>
      </c>
      <c r="C32" s="32" t="s">
        <v>204</v>
      </c>
      <c r="D32" s="32" t="s">
        <v>203</v>
      </c>
      <c r="E32" s="34">
        <v>43555.583333333336</v>
      </c>
      <c r="F32" s="53">
        <v>43555.583333333336</v>
      </c>
      <c r="G32" s="34">
        <v>43560.833333333336</v>
      </c>
      <c r="H32" s="53">
        <v>43560.833333333336</v>
      </c>
      <c r="I32" s="39">
        <v>5.5</v>
      </c>
      <c r="J32" s="33">
        <v>2128.5</v>
      </c>
      <c r="K32" s="54">
        <v>0</v>
      </c>
      <c r="L32" s="69">
        <v>0</v>
      </c>
      <c r="M32" s="71"/>
    </row>
    <row r="33" spans="1:13" ht="45">
      <c r="A33" s="31">
        <v>47</v>
      </c>
      <c r="B33" s="32" t="s">
        <v>202</v>
      </c>
      <c r="C33" s="32" t="s">
        <v>204</v>
      </c>
      <c r="D33" s="32" t="s">
        <v>205</v>
      </c>
      <c r="E33" s="34">
        <v>43555.583333333336</v>
      </c>
      <c r="F33" s="53">
        <v>43555.583333333336</v>
      </c>
      <c r="G33" s="34">
        <v>43560.833333333336</v>
      </c>
      <c r="H33" s="53">
        <v>43560.833333333336</v>
      </c>
      <c r="I33" s="39">
        <v>5.5</v>
      </c>
      <c r="J33" s="33">
        <v>2554.1999999999998</v>
      </c>
      <c r="K33" s="54">
        <v>0</v>
      </c>
      <c r="L33" s="68">
        <v>0</v>
      </c>
      <c r="M33" s="71"/>
    </row>
    <row r="34" spans="1:13" ht="45">
      <c r="A34" s="31">
        <v>48</v>
      </c>
      <c r="B34" s="32" t="s">
        <v>207</v>
      </c>
      <c r="C34" s="32" t="s">
        <v>208</v>
      </c>
      <c r="D34" s="32" t="s">
        <v>210</v>
      </c>
      <c r="E34" s="34">
        <v>43556.291666666664</v>
      </c>
      <c r="F34" s="53">
        <v>43556.291666666664</v>
      </c>
      <c r="G34" s="34">
        <v>43560.791666666664</v>
      </c>
      <c r="H34" s="53">
        <v>43560.791666666664</v>
      </c>
      <c r="I34" s="39">
        <v>5</v>
      </c>
      <c r="J34" s="33">
        <v>2322</v>
      </c>
      <c r="K34" s="54">
        <v>0</v>
      </c>
      <c r="L34" s="68">
        <v>0</v>
      </c>
      <c r="M34" s="71"/>
    </row>
    <row r="35" spans="1:13" ht="45">
      <c r="A35" s="31">
        <v>48</v>
      </c>
      <c r="B35" s="32" t="s">
        <v>207</v>
      </c>
      <c r="C35" s="32" t="s">
        <v>208</v>
      </c>
      <c r="D35" s="32" t="s">
        <v>209</v>
      </c>
      <c r="E35" s="34">
        <v>43556.291666666664</v>
      </c>
      <c r="F35" s="53">
        <v>43556.291666666664</v>
      </c>
      <c r="G35" s="34">
        <v>43560.791666666664</v>
      </c>
      <c r="H35" s="53">
        <v>43560.791666666664</v>
      </c>
      <c r="I35" s="39">
        <v>5</v>
      </c>
      <c r="J35" s="33">
        <v>2322</v>
      </c>
      <c r="K35" s="54">
        <v>0</v>
      </c>
      <c r="L35" s="69">
        <v>0</v>
      </c>
      <c r="M35" s="71"/>
    </row>
    <row r="36" spans="1:13" ht="45">
      <c r="A36" s="31">
        <v>48</v>
      </c>
      <c r="B36" s="32" t="s">
        <v>207</v>
      </c>
      <c r="C36" s="32" t="s">
        <v>208</v>
      </c>
      <c r="D36" s="32" t="s">
        <v>190</v>
      </c>
      <c r="E36" s="34">
        <v>43556.291666666664</v>
      </c>
      <c r="F36" s="53">
        <v>43556.291666666664</v>
      </c>
      <c r="G36" s="34">
        <v>43560.791666666664</v>
      </c>
      <c r="H36" s="53">
        <v>43560.791666666664</v>
      </c>
      <c r="I36" s="39">
        <v>5</v>
      </c>
      <c r="J36" s="33">
        <v>1935</v>
      </c>
      <c r="K36" s="54">
        <v>0</v>
      </c>
      <c r="L36" s="69">
        <v>0</v>
      </c>
      <c r="M36" s="71"/>
    </row>
    <row r="37" spans="1:13" ht="45">
      <c r="A37" s="31">
        <v>49</v>
      </c>
      <c r="B37" s="32" t="s">
        <v>185</v>
      </c>
      <c r="C37" s="32" t="s">
        <v>186</v>
      </c>
      <c r="D37" s="32" t="s">
        <v>211</v>
      </c>
      <c r="E37" s="34">
        <v>43550.25</v>
      </c>
      <c r="F37" s="53">
        <v>43550.25</v>
      </c>
      <c r="G37" s="34">
        <v>43554.875</v>
      </c>
      <c r="H37" s="53">
        <v>43554.875</v>
      </c>
      <c r="I37" s="39">
        <v>5</v>
      </c>
      <c r="J37" s="33">
        <v>6375.6</v>
      </c>
      <c r="K37" s="54">
        <v>0</v>
      </c>
      <c r="L37" s="69">
        <v>0</v>
      </c>
      <c r="M37" s="71"/>
    </row>
    <row r="38" spans="1:13">
      <c r="A38" s="28"/>
      <c r="E38"/>
      <c r="F38"/>
      <c r="G38"/>
      <c r="H38"/>
    </row>
    <row r="39" spans="1:13">
      <c r="E39"/>
      <c r="F39"/>
      <c r="G39"/>
      <c r="H39"/>
    </row>
    <row r="40" spans="1:13" ht="21">
      <c r="C40" s="46" t="s">
        <v>616</v>
      </c>
      <c r="D40" s="47"/>
      <c r="E40"/>
      <c r="F40"/>
      <c r="G40"/>
      <c r="H40"/>
    </row>
    <row r="41" spans="1:13">
      <c r="C41" s="51" t="s">
        <v>600</v>
      </c>
      <c r="D41" s="72">
        <f>SUM(I4:I37)</f>
        <v>97</v>
      </c>
    </row>
    <row r="42" spans="1:13">
      <c r="C42" s="51" t="s">
        <v>601</v>
      </c>
      <c r="D42" s="49">
        <f>SUM(K4:K37)*2</f>
        <v>14</v>
      </c>
    </row>
    <row r="43" spans="1:13" customFormat="1">
      <c r="C43" s="48" t="s">
        <v>3</v>
      </c>
      <c r="D43" s="50"/>
    </row>
    <row r="44" spans="1:13" customFormat="1">
      <c r="C44" s="48" t="s">
        <v>4</v>
      </c>
      <c r="D44" s="50"/>
    </row>
    <row r="45" spans="1:13" customFormat="1">
      <c r="C45" s="51" t="s">
        <v>9</v>
      </c>
      <c r="D45" s="60">
        <f>SUM(J4:J37)</f>
        <v>66364.099999999991</v>
      </c>
    </row>
    <row r="46" spans="1:13" customFormat="1">
      <c r="C46" s="51" t="s">
        <v>598</v>
      </c>
      <c r="D46" s="60">
        <f>SUM(L4:L37)</f>
        <v>5356</v>
      </c>
    </row>
    <row r="47" spans="1:13">
      <c r="C47" s="51" t="s">
        <v>599</v>
      </c>
      <c r="D47" s="60">
        <f>SUM(D45:D46)</f>
        <v>71720.099999999991</v>
      </c>
    </row>
  </sheetData>
  <autoFilter ref="A3:M3">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M36"/>
  <sheetViews>
    <sheetView showGridLines="0" zoomScale="70" zoomScaleNormal="70" workbookViewId="0">
      <pane ySplit="2" topLeftCell="A25" activePane="bottomLeft" state="frozen"/>
      <selection pane="bottomLeft" activeCell="G34" sqref="G34"/>
    </sheetView>
  </sheetViews>
  <sheetFormatPr defaultRowHeight="1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c r="A1" s="130" t="s">
        <v>10</v>
      </c>
      <c r="B1" s="131"/>
      <c r="C1" s="131"/>
      <c r="D1" s="131"/>
      <c r="E1" s="132" t="s">
        <v>590</v>
      </c>
      <c r="F1" s="133"/>
      <c r="G1" s="133"/>
      <c r="H1" s="134"/>
      <c r="I1" s="135" t="s">
        <v>592</v>
      </c>
      <c r="J1" s="135"/>
      <c r="K1" s="135" t="s">
        <v>593</v>
      </c>
      <c r="L1" s="135"/>
    </row>
    <row r="2" spans="1:12" ht="18.75">
      <c r="A2" s="136" t="s">
        <v>595</v>
      </c>
      <c r="B2" s="137"/>
      <c r="C2" s="137"/>
      <c r="D2" s="138"/>
      <c r="E2" s="135" t="s">
        <v>246</v>
      </c>
      <c r="F2" s="135"/>
      <c r="G2" s="135" t="s">
        <v>247</v>
      </c>
      <c r="H2" s="135"/>
      <c r="I2" s="135"/>
      <c r="J2" s="135"/>
      <c r="K2" s="135"/>
      <c r="L2" s="135"/>
    </row>
    <row r="3" spans="1:12">
      <c r="A3" s="43" t="s">
        <v>596</v>
      </c>
      <c r="B3" s="43" t="s">
        <v>212</v>
      </c>
      <c r="C3" s="43" t="s">
        <v>213</v>
      </c>
      <c r="D3" s="43" t="s">
        <v>214</v>
      </c>
      <c r="E3" s="43" t="s">
        <v>588</v>
      </c>
      <c r="F3" s="43" t="s">
        <v>589</v>
      </c>
      <c r="G3" s="43" t="s">
        <v>588</v>
      </c>
      <c r="H3" s="43" t="s">
        <v>589</v>
      </c>
      <c r="I3" s="43" t="s">
        <v>594</v>
      </c>
      <c r="J3" s="43" t="s">
        <v>597</v>
      </c>
      <c r="K3" s="43" t="s">
        <v>594</v>
      </c>
      <c r="L3" s="44" t="s">
        <v>597</v>
      </c>
    </row>
    <row r="4" spans="1:12" ht="105">
      <c r="A4" s="31">
        <v>50</v>
      </c>
      <c r="B4" s="32" t="s">
        <v>174</v>
      </c>
      <c r="C4" s="32" t="s">
        <v>603</v>
      </c>
      <c r="D4" s="32" t="s">
        <v>215</v>
      </c>
      <c r="E4" s="34">
        <v>43565.590277777781</v>
      </c>
      <c r="F4" s="53">
        <v>43565.590277777781</v>
      </c>
      <c r="G4" s="34">
        <v>43567.927083333336</v>
      </c>
      <c r="H4" s="53">
        <v>43567.927083333336</v>
      </c>
      <c r="I4" s="37">
        <v>2.5</v>
      </c>
      <c r="J4" s="33">
        <v>1730</v>
      </c>
      <c r="K4" s="37">
        <v>0.5</v>
      </c>
      <c r="L4" s="33">
        <v>346</v>
      </c>
    </row>
    <row r="5" spans="1:12" ht="105">
      <c r="A5" s="31">
        <v>50</v>
      </c>
      <c r="B5" s="32" t="s">
        <v>174</v>
      </c>
      <c r="C5" s="32" t="s">
        <v>603</v>
      </c>
      <c r="D5" s="32" t="s">
        <v>615</v>
      </c>
      <c r="E5" s="34">
        <v>43565.590277777781</v>
      </c>
      <c r="F5" s="53">
        <v>43565.590277777781</v>
      </c>
      <c r="G5" s="34">
        <v>43567.927083333336</v>
      </c>
      <c r="H5" s="53">
        <v>43567.927083333336</v>
      </c>
      <c r="I5" s="37">
        <v>2.5</v>
      </c>
      <c r="J5" s="33">
        <v>1730</v>
      </c>
      <c r="K5" s="37">
        <v>0.5</v>
      </c>
      <c r="L5" s="33">
        <v>346</v>
      </c>
    </row>
    <row r="6" spans="1:12" ht="30">
      <c r="A6" s="31">
        <v>51</v>
      </c>
      <c r="B6" s="32" t="s">
        <v>265</v>
      </c>
      <c r="C6" s="32" t="s">
        <v>604</v>
      </c>
      <c r="D6" s="32" t="s">
        <v>216</v>
      </c>
      <c r="E6" s="34">
        <v>43559.333333333336</v>
      </c>
      <c r="F6" s="53">
        <v>43559.333333333336</v>
      </c>
      <c r="G6" s="34">
        <v>43559.791666666664</v>
      </c>
      <c r="H6" s="53">
        <v>43559.791666666664</v>
      </c>
      <c r="I6" s="37">
        <v>0.5</v>
      </c>
      <c r="J6" s="33">
        <v>193.5</v>
      </c>
      <c r="K6" s="37">
        <v>0</v>
      </c>
      <c r="L6" s="33">
        <v>0</v>
      </c>
    </row>
    <row r="7" spans="1:12" ht="30">
      <c r="A7" s="31">
        <v>51</v>
      </c>
      <c r="B7" s="32" t="s">
        <v>265</v>
      </c>
      <c r="C7" s="32" t="s">
        <v>604</v>
      </c>
      <c r="D7" s="32" t="s">
        <v>217</v>
      </c>
      <c r="E7" s="34">
        <v>43559.333333333336</v>
      </c>
      <c r="F7" s="53">
        <v>43559.333333333336</v>
      </c>
      <c r="G7" s="34">
        <v>43559.791666666664</v>
      </c>
      <c r="H7" s="53">
        <v>43559.791666666664</v>
      </c>
      <c r="I7" s="37">
        <v>0.5</v>
      </c>
      <c r="J7" s="33">
        <v>232.2</v>
      </c>
      <c r="K7" s="37">
        <v>0</v>
      </c>
      <c r="L7" s="33">
        <v>0</v>
      </c>
    </row>
    <row r="8" spans="1:12" ht="30">
      <c r="A8" s="31">
        <v>51</v>
      </c>
      <c r="B8" s="32" t="s">
        <v>265</v>
      </c>
      <c r="C8" s="32" t="s">
        <v>604</v>
      </c>
      <c r="D8" s="32" t="s">
        <v>218</v>
      </c>
      <c r="E8" s="34">
        <v>43559.333333333336</v>
      </c>
      <c r="F8" s="53">
        <v>43559.333333333336</v>
      </c>
      <c r="G8" s="34">
        <v>43559.791666666664</v>
      </c>
      <c r="H8" s="53">
        <v>43559.791666666664</v>
      </c>
      <c r="I8" s="37">
        <v>0.5</v>
      </c>
      <c r="J8" s="33">
        <v>232.2</v>
      </c>
      <c r="K8" s="37">
        <v>0</v>
      </c>
      <c r="L8" s="33">
        <v>0</v>
      </c>
    </row>
    <row r="9" spans="1:12" ht="75">
      <c r="A9" s="31">
        <v>52</v>
      </c>
      <c r="B9" s="32" t="s">
        <v>269</v>
      </c>
      <c r="C9" s="32" t="s">
        <v>605</v>
      </c>
      <c r="D9" s="32" t="s">
        <v>219</v>
      </c>
      <c r="E9" s="34">
        <v>43558.3125</v>
      </c>
      <c r="F9" s="53">
        <v>43558.3125</v>
      </c>
      <c r="G9" s="34">
        <v>43558.625</v>
      </c>
      <c r="H9" s="53">
        <v>43558.625</v>
      </c>
      <c r="I9" s="37">
        <v>0.5</v>
      </c>
      <c r="J9" s="33">
        <v>193.5</v>
      </c>
      <c r="K9" s="37">
        <v>0</v>
      </c>
      <c r="L9" s="33">
        <v>0</v>
      </c>
    </row>
    <row r="10" spans="1:12" ht="75">
      <c r="A10" s="31">
        <v>52</v>
      </c>
      <c r="B10" s="32" t="s">
        <v>269</v>
      </c>
      <c r="C10" s="32" t="s">
        <v>605</v>
      </c>
      <c r="D10" s="32" t="s">
        <v>220</v>
      </c>
      <c r="E10" s="34">
        <v>43558.3125</v>
      </c>
      <c r="F10" s="53">
        <v>43558.3125</v>
      </c>
      <c r="G10" s="34">
        <v>43558.625</v>
      </c>
      <c r="H10" s="53">
        <v>43558.625</v>
      </c>
      <c r="I10" s="37">
        <v>0.5</v>
      </c>
      <c r="J10" s="33">
        <v>285.5</v>
      </c>
      <c r="K10" s="37">
        <v>0</v>
      </c>
      <c r="L10" s="33">
        <v>0</v>
      </c>
    </row>
    <row r="11" spans="1:12" ht="105">
      <c r="A11" s="31">
        <v>54</v>
      </c>
      <c r="B11" s="32" t="s">
        <v>162</v>
      </c>
      <c r="C11" s="32" t="s">
        <v>606</v>
      </c>
      <c r="D11" s="32" t="s">
        <v>221</v>
      </c>
      <c r="E11" s="34">
        <v>43577.590277777781</v>
      </c>
      <c r="F11" s="53">
        <v>43577.590277777781</v>
      </c>
      <c r="G11" s="34">
        <v>43579.961805555555</v>
      </c>
      <c r="H11" s="53">
        <v>43579.961805555555</v>
      </c>
      <c r="I11" s="37">
        <v>3</v>
      </c>
      <c r="J11" s="33">
        <v>2076</v>
      </c>
      <c r="K11" s="37">
        <v>0.5</v>
      </c>
      <c r="L11" s="33">
        <v>346</v>
      </c>
    </row>
    <row r="12" spans="1:12" ht="105">
      <c r="A12" s="31">
        <v>54</v>
      </c>
      <c r="B12" s="32" t="s">
        <v>162</v>
      </c>
      <c r="C12" s="32" t="s">
        <v>606</v>
      </c>
      <c r="D12" s="32" t="s">
        <v>222</v>
      </c>
      <c r="E12" s="34">
        <v>43577.590277777781</v>
      </c>
      <c r="F12" s="53">
        <v>43577.590277777781</v>
      </c>
      <c r="G12" s="34">
        <v>43579.961805555555</v>
      </c>
      <c r="H12" s="53">
        <v>43579.961805555555</v>
      </c>
      <c r="I12" s="37">
        <v>3</v>
      </c>
      <c r="J12" s="33">
        <v>2076</v>
      </c>
      <c r="K12" s="37">
        <v>0.5</v>
      </c>
      <c r="L12" s="33">
        <v>346</v>
      </c>
    </row>
    <row r="13" spans="1:12" ht="105">
      <c r="A13" s="31">
        <v>54</v>
      </c>
      <c r="B13" s="32" t="s">
        <v>162</v>
      </c>
      <c r="C13" s="32" t="s">
        <v>606</v>
      </c>
      <c r="D13" s="32" t="s">
        <v>223</v>
      </c>
      <c r="E13" s="34">
        <v>43577.590277777781</v>
      </c>
      <c r="F13" s="53">
        <v>43577.590277777781</v>
      </c>
      <c r="G13" s="34">
        <v>43579.961805555555</v>
      </c>
      <c r="H13" s="53">
        <v>43579.961805555555</v>
      </c>
      <c r="I13" s="37">
        <v>3</v>
      </c>
      <c r="J13" s="33">
        <v>2076</v>
      </c>
      <c r="K13" s="37">
        <v>0.5</v>
      </c>
      <c r="L13" s="33">
        <v>346</v>
      </c>
    </row>
    <row r="14" spans="1:12" ht="105">
      <c r="A14" s="31">
        <v>54</v>
      </c>
      <c r="B14" s="32" t="s">
        <v>162</v>
      </c>
      <c r="C14" s="32" t="s">
        <v>606</v>
      </c>
      <c r="D14" s="32" t="s">
        <v>224</v>
      </c>
      <c r="E14" s="34">
        <v>43577.590277777781</v>
      </c>
      <c r="F14" s="53">
        <v>43577.590277777781</v>
      </c>
      <c r="G14" s="34">
        <v>43579.961805555555</v>
      </c>
      <c r="H14" s="53">
        <v>43579.961805555555</v>
      </c>
      <c r="I14" s="37">
        <v>3</v>
      </c>
      <c r="J14" s="33">
        <v>2076</v>
      </c>
      <c r="K14" s="37">
        <v>0.5</v>
      </c>
      <c r="L14" s="33">
        <v>346</v>
      </c>
    </row>
    <row r="15" spans="1:12" ht="135">
      <c r="A15" s="31">
        <v>56</v>
      </c>
      <c r="B15" s="32" t="s">
        <v>162</v>
      </c>
      <c r="C15" s="32" t="s">
        <v>607</v>
      </c>
      <c r="D15" s="32" t="s">
        <v>235</v>
      </c>
      <c r="E15" s="34">
        <v>43586.732638888891</v>
      </c>
      <c r="F15" s="53">
        <v>43586.732638888891</v>
      </c>
      <c r="G15" s="34">
        <v>43588.979166666664</v>
      </c>
      <c r="H15" s="53">
        <v>43588.979166666664</v>
      </c>
      <c r="I15" s="37">
        <v>3</v>
      </c>
      <c r="J15" s="33">
        <v>2076</v>
      </c>
      <c r="K15" s="37">
        <v>0.5</v>
      </c>
      <c r="L15" s="33">
        <v>346</v>
      </c>
    </row>
    <row r="16" spans="1:12" ht="135">
      <c r="A16" s="31">
        <v>56</v>
      </c>
      <c r="B16" s="32" t="s">
        <v>162</v>
      </c>
      <c r="C16" s="32" t="s">
        <v>607</v>
      </c>
      <c r="D16" s="32" t="s">
        <v>181</v>
      </c>
      <c r="E16" s="34">
        <v>43586.732638888891</v>
      </c>
      <c r="F16" s="53">
        <v>43586.732638888891</v>
      </c>
      <c r="G16" s="34">
        <v>43588.979166666664</v>
      </c>
      <c r="H16" s="53">
        <v>43588.979166666664</v>
      </c>
      <c r="I16" s="37">
        <v>3</v>
      </c>
      <c r="J16" s="33">
        <v>2076</v>
      </c>
      <c r="K16" s="37">
        <v>0.5</v>
      </c>
      <c r="L16" s="33">
        <v>346</v>
      </c>
    </row>
    <row r="17" spans="1:13" ht="120">
      <c r="A17" s="31">
        <v>60</v>
      </c>
      <c r="B17" s="32" t="s">
        <v>174</v>
      </c>
      <c r="C17" s="32" t="s">
        <v>608</v>
      </c>
      <c r="D17" s="32" t="s">
        <v>194</v>
      </c>
      <c r="E17" s="34">
        <v>43577.732638888891</v>
      </c>
      <c r="F17" s="53">
        <v>43577.732638888891</v>
      </c>
      <c r="G17" s="34">
        <v>43581.024305555555</v>
      </c>
      <c r="H17" s="53">
        <v>43581.024305555555</v>
      </c>
      <c r="I17" s="37">
        <v>4</v>
      </c>
      <c r="J17" s="33">
        <v>3792</v>
      </c>
      <c r="K17" s="37">
        <v>0.5</v>
      </c>
      <c r="L17" s="33">
        <v>474</v>
      </c>
    </row>
    <row r="18" spans="1:13" ht="90">
      <c r="A18" s="31">
        <v>61</v>
      </c>
      <c r="B18" s="32" t="s">
        <v>174</v>
      </c>
      <c r="C18" s="32" t="s">
        <v>609</v>
      </c>
      <c r="D18" s="32" t="s">
        <v>225</v>
      </c>
      <c r="E18" s="34">
        <v>43580.25</v>
      </c>
      <c r="F18" s="53">
        <v>43580.25</v>
      </c>
      <c r="G18" s="34">
        <v>43581.774305555555</v>
      </c>
      <c r="H18" s="53">
        <v>43581.774305555555</v>
      </c>
      <c r="I18" s="37">
        <v>2.5</v>
      </c>
      <c r="J18" s="33">
        <v>2370</v>
      </c>
      <c r="K18" s="37">
        <v>0.5</v>
      </c>
      <c r="L18" s="33">
        <v>474</v>
      </c>
    </row>
    <row r="19" spans="1:13" ht="90">
      <c r="A19" s="31">
        <v>62</v>
      </c>
      <c r="B19" s="32" t="s">
        <v>174</v>
      </c>
      <c r="C19" s="32" t="s">
        <v>610</v>
      </c>
      <c r="D19" s="32" t="s">
        <v>226</v>
      </c>
      <c r="E19" s="34">
        <v>43580.194444444445</v>
      </c>
      <c r="F19" s="53">
        <v>43580.194444444445</v>
      </c>
      <c r="G19" s="34">
        <v>43581.791666666664</v>
      </c>
      <c r="H19" s="53">
        <v>43581.791666666664</v>
      </c>
      <c r="I19" s="37">
        <v>2.5</v>
      </c>
      <c r="J19" s="33">
        <v>1730</v>
      </c>
      <c r="K19" s="37">
        <v>0.5</v>
      </c>
      <c r="L19" s="33">
        <v>346</v>
      </c>
    </row>
    <row r="20" spans="1:13" ht="75">
      <c r="A20" s="31">
        <v>66</v>
      </c>
      <c r="B20" s="32" t="s">
        <v>174</v>
      </c>
      <c r="C20" s="32" t="s">
        <v>611</v>
      </c>
      <c r="D20" s="32" t="s">
        <v>176</v>
      </c>
      <c r="E20" s="34">
        <v>43581.333333333336</v>
      </c>
      <c r="F20" s="53">
        <v>43581.333333333336</v>
      </c>
      <c r="G20" s="34">
        <v>43582.024305555555</v>
      </c>
      <c r="H20" s="53">
        <v>43582.024305555555</v>
      </c>
      <c r="I20" s="37">
        <v>1.5</v>
      </c>
      <c r="J20" s="33">
        <v>1422</v>
      </c>
      <c r="K20" s="37">
        <v>0.5</v>
      </c>
      <c r="L20" s="33">
        <v>474</v>
      </c>
    </row>
    <row r="21" spans="1:13" ht="75">
      <c r="A21" s="31">
        <v>67</v>
      </c>
      <c r="B21" s="32" t="s">
        <v>227</v>
      </c>
      <c r="C21" s="32" t="s">
        <v>612</v>
      </c>
      <c r="D21" s="32" t="s">
        <v>228</v>
      </c>
      <c r="E21" s="34">
        <v>43581.291666666664</v>
      </c>
      <c r="F21" s="53">
        <v>43581.291666666664</v>
      </c>
      <c r="G21" s="34">
        <v>43581.583333333336</v>
      </c>
      <c r="H21" s="53">
        <v>43581.583333333336</v>
      </c>
      <c r="I21" s="37">
        <v>0.5</v>
      </c>
      <c r="J21" s="33">
        <v>193.5</v>
      </c>
      <c r="K21" s="37">
        <v>0</v>
      </c>
      <c r="L21" s="33">
        <v>0</v>
      </c>
    </row>
    <row r="22" spans="1:13" ht="60">
      <c r="A22" s="31">
        <v>68</v>
      </c>
      <c r="B22" s="32" t="s">
        <v>353</v>
      </c>
      <c r="C22" s="32" t="s">
        <v>613</v>
      </c>
      <c r="D22" s="32" t="s">
        <v>219</v>
      </c>
      <c r="E22" s="34">
        <v>43580.25</v>
      </c>
      <c r="F22" s="53">
        <v>43580.25</v>
      </c>
      <c r="G22" s="34">
        <v>43580.645833333336</v>
      </c>
      <c r="H22" s="53">
        <v>43580.645833333336</v>
      </c>
      <c r="I22" s="37">
        <v>0.5</v>
      </c>
      <c r="J22" s="33">
        <v>193.5</v>
      </c>
      <c r="K22" s="37">
        <v>0</v>
      </c>
      <c r="L22" s="33">
        <v>0</v>
      </c>
    </row>
    <row r="23" spans="1:13" ht="60">
      <c r="A23" s="31">
        <v>68</v>
      </c>
      <c r="B23" s="32" t="s">
        <v>353</v>
      </c>
      <c r="C23" s="32" t="s">
        <v>613</v>
      </c>
      <c r="D23" s="32" t="s">
        <v>220</v>
      </c>
      <c r="E23" s="34">
        <v>43580.25</v>
      </c>
      <c r="F23" s="53">
        <v>43580.25</v>
      </c>
      <c r="G23" s="34">
        <v>43580.645833333336</v>
      </c>
      <c r="H23" s="53">
        <v>43580.645833333336</v>
      </c>
      <c r="I23" s="37">
        <v>0.5</v>
      </c>
      <c r="J23" s="33">
        <v>285.5</v>
      </c>
      <c r="K23" s="37">
        <v>0</v>
      </c>
      <c r="L23" s="33">
        <v>0</v>
      </c>
    </row>
    <row r="24" spans="1:13" ht="90">
      <c r="A24" s="31">
        <v>73</v>
      </c>
      <c r="B24" s="32" t="s">
        <v>350</v>
      </c>
      <c r="C24" s="32" t="s">
        <v>614</v>
      </c>
      <c r="D24" s="32" t="s">
        <v>216</v>
      </c>
      <c r="E24" s="34">
        <v>43586.583333333336</v>
      </c>
      <c r="F24" s="53">
        <v>43586.583333333336</v>
      </c>
      <c r="G24" s="34">
        <v>43588.833333333336</v>
      </c>
      <c r="H24" s="53">
        <v>43588.833333333336</v>
      </c>
      <c r="I24" s="37">
        <v>2.5</v>
      </c>
      <c r="J24" s="33">
        <v>967.5</v>
      </c>
      <c r="K24" s="37">
        <v>0</v>
      </c>
      <c r="L24" s="33">
        <v>0</v>
      </c>
    </row>
    <row r="25" spans="1:13" ht="90">
      <c r="A25" s="31">
        <v>73</v>
      </c>
      <c r="B25" s="32" t="s">
        <v>350</v>
      </c>
      <c r="C25" s="32" t="s">
        <v>614</v>
      </c>
      <c r="D25" s="32" t="s">
        <v>228</v>
      </c>
      <c r="E25" s="34">
        <v>43586.583333333336</v>
      </c>
      <c r="F25" s="53">
        <v>43586.583333333336</v>
      </c>
      <c r="G25" s="34">
        <v>43588.833333333336</v>
      </c>
      <c r="H25" s="53">
        <v>43588.833333333336</v>
      </c>
      <c r="I25" s="37">
        <v>2.5</v>
      </c>
      <c r="J25" s="33">
        <v>967.5</v>
      </c>
      <c r="K25" s="37">
        <v>0</v>
      </c>
      <c r="L25" s="33">
        <v>0</v>
      </c>
    </row>
    <row r="26" spans="1:13" customFormat="1" ht="105">
      <c r="A26" s="31">
        <v>114</v>
      </c>
      <c r="B26" s="32" t="s">
        <v>351</v>
      </c>
      <c r="C26" s="32" t="s">
        <v>284</v>
      </c>
      <c r="D26" s="32" t="s">
        <v>307</v>
      </c>
      <c r="E26" s="34">
        <v>43641.333333333336</v>
      </c>
      <c r="F26" s="53">
        <v>43641.333333333336</v>
      </c>
      <c r="G26" s="34">
        <v>43641.8125</v>
      </c>
      <c r="H26" s="53">
        <v>43641.8125</v>
      </c>
      <c r="I26" s="37">
        <v>0.5</v>
      </c>
      <c r="J26" s="33">
        <v>193.5</v>
      </c>
      <c r="K26" s="37">
        <v>0</v>
      </c>
      <c r="L26" s="33">
        <v>0</v>
      </c>
      <c r="M26" s="28"/>
    </row>
    <row r="27" spans="1:13" customFormat="1"/>
    <row r="28" spans="1:13" customFormat="1"/>
    <row r="29" spans="1:13" customFormat="1" ht="21">
      <c r="C29" s="46" t="s">
        <v>229</v>
      </c>
      <c r="D29" s="47"/>
    </row>
    <row r="30" spans="1:13" customFormat="1">
      <c r="C30" s="51" t="s">
        <v>600</v>
      </c>
      <c r="D30" s="72">
        <f>SUM(I4:I26)</f>
        <v>43</v>
      </c>
    </row>
    <row r="31" spans="1:13">
      <c r="C31" s="51" t="s">
        <v>601</v>
      </c>
      <c r="D31" s="49">
        <f>SUM(K4:K26)*2</f>
        <v>12</v>
      </c>
    </row>
    <row r="32" spans="1:13">
      <c r="C32" s="48" t="s">
        <v>3</v>
      </c>
      <c r="D32" s="50">
        <v>19</v>
      </c>
    </row>
    <row r="33" spans="3:4">
      <c r="C33" s="48" t="s">
        <v>4</v>
      </c>
      <c r="D33" s="50">
        <v>13</v>
      </c>
    </row>
    <row r="34" spans="3:4">
      <c r="C34" s="51" t="s">
        <v>9</v>
      </c>
      <c r="D34" s="60">
        <f>SUM(J4:J26)</f>
        <v>29167.9</v>
      </c>
    </row>
    <row r="35" spans="3:4">
      <c r="C35" s="51" t="s">
        <v>598</v>
      </c>
      <c r="D35" s="60">
        <f>SUM(L4:L26)</f>
        <v>4536</v>
      </c>
    </row>
    <row r="36" spans="3:4">
      <c r="C36" s="51" t="s">
        <v>599</v>
      </c>
      <c r="D36" s="60">
        <f>SUM(D34:D35)</f>
        <v>33703.9</v>
      </c>
    </row>
  </sheetData>
  <autoFilter ref="A3:M26"/>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dimension ref="A1:M57"/>
  <sheetViews>
    <sheetView showGridLines="0" zoomScale="70" zoomScaleNormal="70" workbookViewId="0">
      <pane ySplit="3" topLeftCell="A21" activePane="bottomLeft" state="frozen"/>
      <selection pane="bottomLeft" activeCell="A24" sqref="A24:XFD24"/>
    </sheetView>
  </sheetViews>
  <sheetFormatPr defaultRowHeight="1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c r="A1" s="130" t="s">
        <v>10</v>
      </c>
      <c r="B1" s="131"/>
      <c r="C1" s="131"/>
      <c r="D1" s="131"/>
      <c r="E1" s="132" t="s">
        <v>590</v>
      </c>
      <c r="F1" s="133"/>
      <c r="G1" s="133"/>
      <c r="H1" s="134"/>
      <c r="I1" s="135" t="s">
        <v>592</v>
      </c>
      <c r="J1" s="135"/>
      <c r="K1" s="135" t="s">
        <v>593</v>
      </c>
      <c r="L1" s="135"/>
    </row>
    <row r="2" spans="1:13" ht="18.75" customHeight="1">
      <c r="A2" s="136" t="s">
        <v>595</v>
      </c>
      <c r="B2" s="137"/>
      <c r="C2" s="137"/>
      <c r="D2" s="138"/>
      <c r="E2" s="135" t="s">
        <v>246</v>
      </c>
      <c r="F2" s="135"/>
      <c r="G2" s="135" t="s">
        <v>247</v>
      </c>
      <c r="H2" s="135"/>
      <c r="I2" s="135"/>
      <c r="J2" s="135"/>
      <c r="K2" s="135"/>
      <c r="L2" s="135"/>
    </row>
    <row r="3" spans="1:13" ht="34.5" customHeight="1">
      <c r="A3" s="43" t="s">
        <v>596</v>
      </c>
      <c r="B3" s="43" t="s">
        <v>212</v>
      </c>
      <c r="C3" s="43" t="s">
        <v>213</v>
      </c>
      <c r="D3" s="43" t="s">
        <v>214</v>
      </c>
      <c r="E3" s="43" t="s">
        <v>588</v>
      </c>
      <c r="F3" s="43" t="s">
        <v>589</v>
      </c>
      <c r="G3" s="43" t="s">
        <v>588</v>
      </c>
      <c r="H3" s="43" t="s">
        <v>589</v>
      </c>
      <c r="I3" s="43" t="s">
        <v>594</v>
      </c>
      <c r="J3" s="43" t="s">
        <v>597</v>
      </c>
      <c r="K3" s="44" t="s">
        <v>594</v>
      </c>
      <c r="L3" s="44" t="s">
        <v>597</v>
      </c>
    </row>
    <row r="4" spans="1:13" s="36" customFormat="1" ht="30">
      <c r="A4" s="31">
        <v>58</v>
      </c>
      <c r="B4" s="32" t="s">
        <v>174</v>
      </c>
      <c r="C4" s="32" t="s">
        <v>342</v>
      </c>
      <c r="D4" s="32" t="s">
        <v>248</v>
      </c>
      <c r="E4" s="34">
        <v>43591.555555555555</v>
      </c>
      <c r="F4" s="53">
        <v>43591.555555555555</v>
      </c>
      <c r="G4" s="34">
        <v>43595.868055555555</v>
      </c>
      <c r="H4" s="53">
        <v>43595.868055555555</v>
      </c>
      <c r="I4" s="37">
        <v>4.5</v>
      </c>
      <c r="J4" s="33">
        <v>3114</v>
      </c>
      <c r="K4" s="37">
        <v>0.5</v>
      </c>
      <c r="L4" s="33">
        <v>346</v>
      </c>
      <c r="M4" s="70"/>
    </row>
    <row r="5" spans="1:13" s="36" customFormat="1" ht="30">
      <c r="A5" s="31">
        <v>58</v>
      </c>
      <c r="B5" s="32" t="s">
        <v>174</v>
      </c>
      <c r="C5" s="32" t="s">
        <v>342</v>
      </c>
      <c r="D5" s="32" t="s">
        <v>249</v>
      </c>
      <c r="E5" s="34">
        <v>43591.555555555555</v>
      </c>
      <c r="F5" s="53">
        <v>43591.555555555555</v>
      </c>
      <c r="G5" s="34">
        <v>43595.868055555555</v>
      </c>
      <c r="H5" s="53">
        <v>43595.868055555555</v>
      </c>
      <c r="I5" s="37">
        <v>4.5</v>
      </c>
      <c r="J5" s="33">
        <v>3114</v>
      </c>
      <c r="K5" s="37">
        <v>0.5</v>
      </c>
      <c r="L5" s="33">
        <v>346</v>
      </c>
      <c r="M5" s="70"/>
    </row>
    <row r="6" spans="1:13" s="36" customFormat="1" ht="30">
      <c r="A6" s="31">
        <v>58</v>
      </c>
      <c r="B6" s="32" t="s">
        <v>174</v>
      </c>
      <c r="C6" s="32" t="s">
        <v>342</v>
      </c>
      <c r="D6" s="32" t="s">
        <v>250</v>
      </c>
      <c r="E6" s="34">
        <v>43591.555555555555</v>
      </c>
      <c r="F6" s="53">
        <v>43591.555555555555</v>
      </c>
      <c r="G6" s="34">
        <v>43595.868055555555</v>
      </c>
      <c r="H6" s="53">
        <v>43595.868055555555</v>
      </c>
      <c r="I6" s="37">
        <v>4.5</v>
      </c>
      <c r="J6" s="33">
        <v>3114</v>
      </c>
      <c r="K6" s="37">
        <v>0.5</v>
      </c>
      <c r="L6" s="33">
        <v>346</v>
      </c>
      <c r="M6" s="70"/>
    </row>
    <row r="7" spans="1:13" s="36" customFormat="1" ht="30">
      <c r="A7" s="31">
        <v>58</v>
      </c>
      <c r="B7" s="32" t="s">
        <v>174</v>
      </c>
      <c r="C7" s="32" t="s">
        <v>342</v>
      </c>
      <c r="D7" s="32" t="s">
        <v>251</v>
      </c>
      <c r="E7" s="34">
        <v>43591.555555555555</v>
      </c>
      <c r="F7" s="53">
        <v>43591.555555555555</v>
      </c>
      <c r="G7" s="34">
        <v>43595.868055555555</v>
      </c>
      <c r="H7" s="53">
        <v>43595.868055555555</v>
      </c>
      <c r="I7" s="37">
        <v>4.5</v>
      </c>
      <c r="J7" s="33">
        <v>3114</v>
      </c>
      <c r="K7" s="37">
        <v>0.5</v>
      </c>
      <c r="L7" s="33">
        <v>346</v>
      </c>
      <c r="M7" s="70"/>
    </row>
    <row r="8" spans="1:13" s="36" customFormat="1" ht="75">
      <c r="A8" s="31">
        <v>59</v>
      </c>
      <c r="B8" s="32" t="s">
        <v>162</v>
      </c>
      <c r="C8" s="32" t="s">
        <v>341</v>
      </c>
      <c r="D8" s="32" t="s">
        <v>171</v>
      </c>
      <c r="E8" s="34">
        <v>43590.760416666664</v>
      </c>
      <c r="F8" s="53">
        <v>43590.760416666664</v>
      </c>
      <c r="G8" s="34">
        <v>43593.961805555555</v>
      </c>
      <c r="H8" s="53">
        <v>43593.961805555555</v>
      </c>
      <c r="I8" s="37">
        <v>3.5</v>
      </c>
      <c r="J8" s="33">
        <v>2422</v>
      </c>
      <c r="K8" s="37">
        <v>0.5</v>
      </c>
      <c r="L8" s="33">
        <v>346</v>
      </c>
      <c r="M8" s="70"/>
    </row>
    <row r="9" spans="1:13" s="36" customFormat="1" ht="75">
      <c r="A9" s="31">
        <v>59</v>
      </c>
      <c r="B9" s="32" t="s">
        <v>162</v>
      </c>
      <c r="C9" s="32" t="s">
        <v>341</v>
      </c>
      <c r="D9" s="32" t="s">
        <v>252</v>
      </c>
      <c r="E9" s="34">
        <v>43590.760416666664</v>
      </c>
      <c r="F9" s="53">
        <v>43590.760416666664</v>
      </c>
      <c r="G9" s="34">
        <v>43593.961805555555</v>
      </c>
      <c r="H9" s="53">
        <v>43593.961805555555</v>
      </c>
      <c r="I9" s="37">
        <v>3.5</v>
      </c>
      <c r="J9" s="33">
        <v>2422</v>
      </c>
      <c r="K9" s="37">
        <v>0.5</v>
      </c>
      <c r="L9" s="33">
        <v>346</v>
      </c>
      <c r="M9" s="70"/>
    </row>
    <row r="10" spans="1:13" s="36" customFormat="1" ht="210">
      <c r="A10" s="31">
        <v>69</v>
      </c>
      <c r="B10" s="32" t="s">
        <v>167</v>
      </c>
      <c r="C10" s="32" t="s">
        <v>333</v>
      </c>
      <c r="D10" s="32" t="s">
        <v>203</v>
      </c>
      <c r="E10" s="34">
        <v>43594.75</v>
      </c>
      <c r="F10" s="53">
        <v>43594.75</v>
      </c>
      <c r="G10" s="34">
        <v>43596.75</v>
      </c>
      <c r="H10" s="53">
        <v>43596.75</v>
      </c>
      <c r="I10" s="37">
        <v>2</v>
      </c>
      <c r="J10" s="33">
        <v>1384</v>
      </c>
      <c r="K10" s="37">
        <v>0</v>
      </c>
      <c r="L10" s="33">
        <v>0</v>
      </c>
      <c r="M10" s="70"/>
    </row>
    <row r="11" spans="1:13" s="36" customFormat="1" ht="210">
      <c r="A11" s="31">
        <v>69</v>
      </c>
      <c r="B11" s="32" t="s">
        <v>167</v>
      </c>
      <c r="C11" s="32" t="s">
        <v>333</v>
      </c>
      <c r="D11" s="32" t="s">
        <v>238</v>
      </c>
      <c r="E11" s="34">
        <v>43594.75</v>
      </c>
      <c r="F11" s="53">
        <v>43594.75</v>
      </c>
      <c r="G11" s="34">
        <v>43596.75</v>
      </c>
      <c r="H11" s="53">
        <v>43596.75</v>
      </c>
      <c r="I11" s="37">
        <v>2</v>
      </c>
      <c r="J11" s="33">
        <v>1384</v>
      </c>
      <c r="K11" s="37">
        <v>0</v>
      </c>
      <c r="L11" s="33">
        <v>0</v>
      </c>
      <c r="M11" s="70"/>
    </row>
    <row r="12" spans="1:13" s="36" customFormat="1" ht="210">
      <c r="A12" s="31">
        <v>69</v>
      </c>
      <c r="B12" s="32" t="s">
        <v>167</v>
      </c>
      <c r="C12" s="32" t="s">
        <v>333</v>
      </c>
      <c r="D12" s="32" t="s">
        <v>170</v>
      </c>
      <c r="E12" s="34">
        <v>43594.75</v>
      </c>
      <c r="F12" s="53">
        <v>43594.75</v>
      </c>
      <c r="G12" s="34">
        <v>43596.75</v>
      </c>
      <c r="H12" s="53">
        <v>43596.75</v>
      </c>
      <c r="I12" s="37">
        <v>2</v>
      </c>
      <c r="J12" s="33">
        <v>1384</v>
      </c>
      <c r="K12" s="37">
        <v>0</v>
      </c>
      <c r="L12" s="33">
        <v>0</v>
      </c>
      <c r="M12" s="70"/>
    </row>
    <row r="13" spans="1:13" s="36" customFormat="1" ht="210">
      <c r="A13" s="31">
        <v>69</v>
      </c>
      <c r="B13" s="32" t="s">
        <v>167</v>
      </c>
      <c r="C13" s="32" t="s">
        <v>333</v>
      </c>
      <c r="D13" s="32" t="s">
        <v>239</v>
      </c>
      <c r="E13" s="34">
        <v>43594.75</v>
      </c>
      <c r="F13" s="53">
        <v>43594.75</v>
      </c>
      <c r="G13" s="34">
        <v>43596.75</v>
      </c>
      <c r="H13" s="53">
        <v>43596.75</v>
      </c>
      <c r="I13" s="37">
        <v>2</v>
      </c>
      <c r="J13" s="33">
        <v>1384</v>
      </c>
      <c r="K13" s="37">
        <v>0</v>
      </c>
      <c r="L13" s="33">
        <v>0</v>
      </c>
      <c r="M13" s="70"/>
    </row>
    <row r="14" spans="1:13" s="36" customFormat="1" ht="210">
      <c r="A14" s="31">
        <v>69</v>
      </c>
      <c r="B14" s="32" t="s">
        <v>167</v>
      </c>
      <c r="C14" s="32" t="s">
        <v>333</v>
      </c>
      <c r="D14" s="32" t="s">
        <v>240</v>
      </c>
      <c r="E14" s="34">
        <v>43594.75</v>
      </c>
      <c r="F14" s="53">
        <v>43594.75</v>
      </c>
      <c r="G14" s="34">
        <v>43596.75</v>
      </c>
      <c r="H14" s="53">
        <v>43596.75</v>
      </c>
      <c r="I14" s="37">
        <v>2</v>
      </c>
      <c r="J14" s="33">
        <v>1384</v>
      </c>
      <c r="K14" s="37">
        <v>0</v>
      </c>
      <c r="L14" s="33">
        <v>0</v>
      </c>
      <c r="M14" s="70"/>
    </row>
    <row r="15" spans="1:13" s="36" customFormat="1" ht="210">
      <c r="A15" s="31">
        <v>69</v>
      </c>
      <c r="B15" s="32" t="s">
        <v>167</v>
      </c>
      <c r="C15" s="32" t="s">
        <v>333</v>
      </c>
      <c r="D15" s="32" t="s">
        <v>241</v>
      </c>
      <c r="E15" s="34">
        <v>43594.75</v>
      </c>
      <c r="F15" s="53">
        <v>43594.75</v>
      </c>
      <c r="G15" s="34">
        <v>43596.75</v>
      </c>
      <c r="H15" s="53">
        <v>43596.75</v>
      </c>
      <c r="I15" s="37">
        <v>2</v>
      </c>
      <c r="J15" s="33">
        <v>1384</v>
      </c>
      <c r="K15" s="37">
        <v>0</v>
      </c>
      <c r="L15" s="33">
        <v>0</v>
      </c>
      <c r="M15" s="70"/>
    </row>
    <row r="16" spans="1:13" s="36" customFormat="1" ht="210">
      <c r="A16" s="31">
        <v>69</v>
      </c>
      <c r="B16" s="32" t="s">
        <v>167</v>
      </c>
      <c r="C16" s="32" t="s">
        <v>333</v>
      </c>
      <c r="D16" s="32" t="s">
        <v>242</v>
      </c>
      <c r="E16" s="34">
        <v>43594.75</v>
      </c>
      <c r="F16" s="53">
        <v>43594.75</v>
      </c>
      <c r="G16" s="34">
        <v>43596.75</v>
      </c>
      <c r="H16" s="53">
        <v>43596.75</v>
      </c>
      <c r="I16" s="37">
        <v>2</v>
      </c>
      <c r="J16" s="33">
        <v>1384</v>
      </c>
      <c r="K16" s="37">
        <v>0</v>
      </c>
      <c r="L16" s="33">
        <v>0</v>
      </c>
      <c r="M16" s="70"/>
    </row>
    <row r="17" spans="1:13" s="36" customFormat="1" ht="60">
      <c r="A17" s="31">
        <v>70</v>
      </c>
      <c r="B17" s="32" t="s">
        <v>162</v>
      </c>
      <c r="C17" s="32" t="s">
        <v>339</v>
      </c>
      <c r="D17" s="32" t="s">
        <v>253</v>
      </c>
      <c r="E17" s="34">
        <v>43607.732638888891</v>
      </c>
      <c r="F17" s="53">
        <v>43607.732638888891</v>
      </c>
      <c r="G17" s="34">
        <v>43609.979166666664</v>
      </c>
      <c r="H17" s="53">
        <v>43609.979166666664</v>
      </c>
      <c r="I17" s="37">
        <v>2.5</v>
      </c>
      <c r="J17" s="33">
        <v>1730</v>
      </c>
      <c r="K17" s="37">
        <v>0.5</v>
      </c>
      <c r="L17" s="33">
        <v>346</v>
      </c>
      <c r="M17" s="70"/>
    </row>
    <row r="18" spans="1:13" s="36" customFormat="1" ht="60">
      <c r="A18" s="31">
        <v>70</v>
      </c>
      <c r="B18" s="32" t="s">
        <v>162</v>
      </c>
      <c r="C18" s="32" t="s">
        <v>339</v>
      </c>
      <c r="D18" s="32" t="s">
        <v>245</v>
      </c>
      <c r="E18" s="34">
        <v>43607.732638888891</v>
      </c>
      <c r="F18" s="53">
        <v>43607.732638888891</v>
      </c>
      <c r="G18" s="34">
        <v>43609.979166666664</v>
      </c>
      <c r="H18" s="53">
        <v>43609.979166666664</v>
      </c>
      <c r="I18" s="37">
        <v>2.5</v>
      </c>
      <c r="J18" s="33">
        <v>1730</v>
      </c>
      <c r="K18" s="37">
        <v>0.5</v>
      </c>
      <c r="L18" s="33">
        <v>346</v>
      </c>
      <c r="M18" s="70"/>
    </row>
    <row r="19" spans="1:13" s="36" customFormat="1" ht="90">
      <c r="A19" s="31">
        <v>72</v>
      </c>
      <c r="B19" s="32" t="s">
        <v>167</v>
      </c>
      <c r="C19" s="32" t="s">
        <v>340</v>
      </c>
      <c r="D19" s="32" t="s">
        <v>254</v>
      </c>
      <c r="E19" s="34">
        <v>43608.541666666664</v>
      </c>
      <c r="F19" s="53">
        <v>43608.541666666664</v>
      </c>
      <c r="G19" s="34">
        <v>43610.5</v>
      </c>
      <c r="H19" s="53">
        <v>43610.5</v>
      </c>
      <c r="I19" s="37">
        <v>2</v>
      </c>
      <c r="J19" s="33">
        <v>1384</v>
      </c>
      <c r="K19" s="37">
        <v>0</v>
      </c>
      <c r="L19" s="33">
        <v>0</v>
      </c>
      <c r="M19" s="70"/>
    </row>
    <row r="20" spans="1:13" s="36" customFormat="1" ht="90">
      <c r="A20" s="31">
        <v>74</v>
      </c>
      <c r="B20" s="32" t="s">
        <v>162</v>
      </c>
      <c r="C20" s="32" t="s">
        <v>338</v>
      </c>
      <c r="D20" s="32" t="s">
        <v>233</v>
      </c>
      <c r="E20" s="34">
        <v>43612.684027777781</v>
      </c>
      <c r="F20" s="53">
        <v>43612.684027777781</v>
      </c>
      <c r="G20" s="34">
        <v>43613.961805555555</v>
      </c>
      <c r="H20" s="53">
        <v>43613.961805555555</v>
      </c>
      <c r="I20" s="37">
        <v>1.5</v>
      </c>
      <c r="J20" s="33">
        <v>1038</v>
      </c>
      <c r="K20" s="37">
        <v>0.5</v>
      </c>
      <c r="L20" s="33">
        <v>346</v>
      </c>
      <c r="M20" s="70"/>
    </row>
    <row r="21" spans="1:13" s="36" customFormat="1" ht="90">
      <c r="A21" s="31">
        <v>74</v>
      </c>
      <c r="B21" s="32" t="s">
        <v>162</v>
      </c>
      <c r="C21" s="32" t="s">
        <v>338</v>
      </c>
      <c r="D21" s="32" t="s">
        <v>234</v>
      </c>
      <c r="E21" s="34">
        <v>43612.684027777781</v>
      </c>
      <c r="F21" s="53">
        <v>43612.684027777781</v>
      </c>
      <c r="G21" s="34">
        <v>43613.961805555555</v>
      </c>
      <c r="H21" s="53">
        <v>43613.961805555555</v>
      </c>
      <c r="I21" s="37">
        <v>1.5</v>
      </c>
      <c r="J21" s="33">
        <v>1038</v>
      </c>
      <c r="K21" s="37">
        <v>0.5</v>
      </c>
      <c r="L21" s="33">
        <v>346</v>
      </c>
      <c r="M21" s="70"/>
    </row>
    <row r="22" spans="1:13" s="36" customFormat="1" ht="75">
      <c r="A22" s="31">
        <v>75</v>
      </c>
      <c r="B22" s="32" t="s">
        <v>174</v>
      </c>
      <c r="C22" s="32" t="s">
        <v>337</v>
      </c>
      <c r="D22" s="32" t="s">
        <v>257</v>
      </c>
      <c r="E22" s="34">
        <v>43619.822916666664</v>
      </c>
      <c r="F22" s="53">
        <v>43619.822916666664</v>
      </c>
      <c r="G22" s="34">
        <v>43622.961805555555</v>
      </c>
      <c r="H22" s="53">
        <v>43622.961805555555</v>
      </c>
      <c r="I22" s="37">
        <v>3</v>
      </c>
      <c r="J22" s="33">
        <v>2076</v>
      </c>
      <c r="K22" s="37">
        <v>0.5</v>
      </c>
      <c r="L22" s="33">
        <v>346</v>
      </c>
      <c r="M22" s="70"/>
    </row>
    <row r="23" spans="1:13" s="36" customFormat="1" ht="75">
      <c r="A23" s="31">
        <v>75</v>
      </c>
      <c r="B23" s="32" t="s">
        <v>174</v>
      </c>
      <c r="C23" s="32" t="s">
        <v>337</v>
      </c>
      <c r="D23" s="32" t="s">
        <v>258</v>
      </c>
      <c r="E23" s="34">
        <v>43619.822916666664</v>
      </c>
      <c r="F23" s="53">
        <v>43619.822916666664</v>
      </c>
      <c r="G23" s="34">
        <v>43622.961805555555</v>
      </c>
      <c r="H23" s="53">
        <v>43622.961805555555</v>
      </c>
      <c r="I23" s="37">
        <v>3</v>
      </c>
      <c r="J23" s="33">
        <v>2076</v>
      </c>
      <c r="K23" s="37">
        <v>0.5</v>
      </c>
      <c r="L23" s="33">
        <v>346</v>
      </c>
      <c r="M23" s="70"/>
    </row>
    <row r="24" spans="1:13" s="36" customFormat="1" ht="90">
      <c r="A24" s="31">
        <v>76</v>
      </c>
      <c r="B24" s="32" t="s">
        <v>591</v>
      </c>
      <c r="C24" s="32" t="s">
        <v>587</v>
      </c>
      <c r="D24" s="32" t="s">
        <v>176</v>
      </c>
      <c r="E24" s="34">
        <v>43597.798611111109</v>
      </c>
      <c r="F24" s="53">
        <v>43597.798611111109</v>
      </c>
      <c r="G24" s="34">
        <v>43604.517361111109</v>
      </c>
      <c r="H24" s="53">
        <v>43604.517361111109</v>
      </c>
      <c r="I24" s="37">
        <v>7</v>
      </c>
      <c r="J24" s="33">
        <v>13595.820000000002</v>
      </c>
      <c r="K24" s="37">
        <v>0.5</v>
      </c>
      <c r="L24" s="33">
        <v>971.13</v>
      </c>
      <c r="M24" s="70"/>
    </row>
    <row r="25" spans="1:13" s="36" customFormat="1" ht="90">
      <c r="A25" s="31">
        <v>77</v>
      </c>
      <c r="B25" s="32" t="s">
        <v>174</v>
      </c>
      <c r="C25" s="32" t="s">
        <v>336</v>
      </c>
      <c r="D25" s="32" t="s">
        <v>184</v>
      </c>
      <c r="E25" s="34">
        <v>43594.822916666664</v>
      </c>
      <c r="F25" s="53">
        <v>43594.822916666664</v>
      </c>
      <c r="G25" s="34">
        <v>43595.961805555555</v>
      </c>
      <c r="H25" s="53">
        <v>43595.961805555555</v>
      </c>
      <c r="I25" s="37">
        <v>1</v>
      </c>
      <c r="J25" s="33">
        <v>692</v>
      </c>
      <c r="K25" s="37">
        <v>0.5</v>
      </c>
      <c r="L25" s="33">
        <v>346</v>
      </c>
      <c r="M25" s="70"/>
    </row>
    <row r="26" spans="1:13" s="36" customFormat="1" ht="90">
      <c r="A26" s="31">
        <v>77</v>
      </c>
      <c r="B26" s="32" t="s">
        <v>174</v>
      </c>
      <c r="C26" s="32" t="s">
        <v>336</v>
      </c>
      <c r="D26" s="32" t="s">
        <v>235</v>
      </c>
      <c r="E26" s="34">
        <v>43594.822916666664</v>
      </c>
      <c r="F26" s="53">
        <v>43594.822916666664</v>
      </c>
      <c r="G26" s="34">
        <v>43595.961805555555</v>
      </c>
      <c r="H26" s="53">
        <v>43595.961805555555</v>
      </c>
      <c r="I26" s="37">
        <v>1</v>
      </c>
      <c r="J26" s="33">
        <v>692</v>
      </c>
      <c r="K26" s="37">
        <v>0.5</v>
      </c>
      <c r="L26" s="33">
        <v>346</v>
      </c>
      <c r="M26" s="70"/>
    </row>
    <row r="27" spans="1:13" ht="90">
      <c r="A27" s="31">
        <v>77</v>
      </c>
      <c r="B27" s="32" t="s">
        <v>174</v>
      </c>
      <c r="C27" s="32" t="s">
        <v>336</v>
      </c>
      <c r="D27" s="32" t="s">
        <v>236</v>
      </c>
      <c r="E27" s="34">
        <v>43594.822916666664</v>
      </c>
      <c r="F27" s="53">
        <v>43594.822916666664</v>
      </c>
      <c r="G27" s="34">
        <v>43595.961805555555</v>
      </c>
      <c r="H27" s="53">
        <v>43595.961805555555</v>
      </c>
      <c r="I27" s="37">
        <v>1</v>
      </c>
      <c r="J27" s="33">
        <v>692</v>
      </c>
      <c r="K27" s="37">
        <v>0.5</v>
      </c>
      <c r="L27" s="33">
        <v>346</v>
      </c>
      <c r="M27" s="70"/>
    </row>
    <row r="28" spans="1:13" ht="60">
      <c r="A28" s="31">
        <v>79</v>
      </c>
      <c r="B28" s="32" t="s">
        <v>230</v>
      </c>
      <c r="C28" s="32" t="s">
        <v>335</v>
      </c>
      <c r="D28" s="32" t="s">
        <v>210</v>
      </c>
      <c r="E28" s="34">
        <v>43598.291666666664</v>
      </c>
      <c r="F28" s="53">
        <v>43598.291666666664</v>
      </c>
      <c r="G28" s="34">
        <v>43602.791666666664</v>
      </c>
      <c r="H28" s="53">
        <v>43602.791666666664</v>
      </c>
      <c r="I28" s="37">
        <v>5</v>
      </c>
      <c r="J28" s="33">
        <v>2322</v>
      </c>
      <c r="K28" s="37">
        <v>0</v>
      </c>
      <c r="L28" s="33">
        <v>0</v>
      </c>
      <c r="M28" s="70"/>
    </row>
    <row r="29" spans="1:13" ht="60">
      <c r="A29" s="31">
        <v>79</v>
      </c>
      <c r="B29" s="32" t="s">
        <v>230</v>
      </c>
      <c r="C29" s="32" t="s">
        <v>335</v>
      </c>
      <c r="D29" s="32" t="s">
        <v>237</v>
      </c>
      <c r="E29" s="34">
        <v>43598.291666666664</v>
      </c>
      <c r="F29" s="53">
        <v>43598.291666666664</v>
      </c>
      <c r="G29" s="34">
        <v>43602.791666666664</v>
      </c>
      <c r="H29" s="53">
        <v>43602.791666666664</v>
      </c>
      <c r="I29" s="37">
        <v>5</v>
      </c>
      <c r="J29" s="33">
        <v>2322</v>
      </c>
      <c r="K29" s="37">
        <v>0</v>
      </c>
      <c r="L29" s="33">
        <v>0</v>
      </c>
      <c r="M29" s="70"/>
    </row>
    <row r="30" spans="1:13" ht="30">
      <c r="A30" s="31">
        <v>81</v>
      </c>
      <c r="B30" s="32" t="s">
        <v>162</v>
      </c>
      <c r="C30" s="32" t="s">
        <v>334</v>
      </c>
      <c r="D30" s="32" t="s">
        <v>225</v>
      </c>
      <c r="E30" s="34">
        <v>43612.621527777781</v>
      </c>
      <c r="F30" s="53">
        <v>43612.621527777781</v>
      </c>
      <c r="G30" s="34">
        <v>43614.510416666664</v>
      </c>
      <c r="H30" s="53">
        <v>43614.510416666664</v>
      </c>
      <c r="I30" s="37">
        <v>2</v>
      </c>
      <c r="J30" s="33">
        <v>1896</v>
      </c>
      <c r="K30" s="37">
        <v>0.5</v>
      </c>
      <c r="L30" s="33">
        <v>474</v>
      </c>
      <c r="M30" s="70"/>
    </row>
    <row r="31" spans="1:13" ht="210">
      <c r="A31" s="31">
        <v>83</v>
      </c>
      <c r="B31" s="32" t="s">
        <v>167</v>
      </c>
      <c r="C31" s="32" t="s">
        <v>333</v>
      </c>
      <c r="D31" s="32" t="s">
        <v>203</v>
      </c>
      <c r="E31" s="34">
        <v>43596.75</v>
      </c>
      <c r="F31" s="53">
        <v>43596.75</v>
      </c>
      <c r="G31" s="34">
        <v>43596.9375</v>
      </c>
      <c r="H31" s="53">
        <v>43596.9375</v>
      </c>
      <c r="I31" s="37">
        <v>0.5</v>
      </c>
      <c r="J31" s="33">
        <v>346</v>
      </c>
      <c r="K31" s="37">
        <v>0</v>
      </c>
      <c r="L31" s="33">
        <v>0</v>
      </c>
      <c r="M31" s="70"/>
    </row>
    <row r="32" spans="1:13" ht="210">
      <c r="A32" s="31">
        <v>83</v>
      </c>
      <c r="B32" s="32" t="s">
        <v>167</v>
      </c>
      <c r="C32" s="32" t="s">
        <v>333</v>
      </c>
      <c r="D32" s="32" t="s">
        <v>238</v>
      </c>
      <c r="E32" s="34">
        <v>43596.75</v>
      </c>
      <c r="F32" s="53">
        <v>43596.75</v>
      </c>
      <c r="G32" s="34">
        <v>43596.9375</v>
      </c>
      <c r="H32" s="53">
        <v>43596.9375</v>
      </c>
      <c r="I32" s="37">
        <v>0.5</v>
      </c>
      <c r="J32" s="33">
        <v>346</v>
      </c>
      <c r="K32" s="37">
        <v>0</v>
      </c>
      <c r="L32" s="33">
        <v>0</v>
      </c>
      <c r="M32" s="70"/>
    </row>
    <row r="33" spans="1:13" ht="210">
      <c r="A33" s="31">
        <v>83</v>
      </c>
      <c r="B33" s="32" t="s">
        <v>167</v>
      </c>
      <c r="C33" s="32" t="s">
        <v>333</v>
      </c>
      <c r="D33" s="32" t="s">
        <v>170</v>
      </c>
      <c r="E33" s="34">
        <v>43596.75</v>
      </c>
      <c r="F33" s="53">
        <v>43596.75</v>
      </c>
      <c r="G33" s="34">
        <v>43596.9375</v>
      </c>
      <c r="H33" s="53">
        <v>43596.9375</v>
      </c>
      <c r="I33" s="37">
        <v>0.5</v>
      </c>
      <c r="J33" s="33">
        <v>346</v>
      </c>
      <c r="K33" s="37">
        <v>0</v>
      </c>
      <c r="L33" s="33">
        <v>0</v>
      </c>
      <c r="M33" s="70"/>
    </row>
    <row r="34" spans="1:13" ht="210">
      <c r="A34" s="31">
        <v>83</v>
      </c>
      <c r="B34" s="32" t="s">
        <v>167</v>
      </c>
      <c r="C34" s="32" t="s">
        <v>333</v>
      </c>
      <c r="D34" s="32" t="s">
        <v>239</v>
      </c>
      <c r="E34" s="34">
        <v>43596.75</v>
      </c>
      <c r="F34" s="53">
        <v>43596.75</v>
      </c>
      <c r="G34" s="34">
        <v>43596.9375</v>
      </c>
      <c r="H34" s="53">
        <v>43596.9375</v>
      </c>
      <c r="I34" s="37">
        <v>0.5</v>
      </c>
      <c r="J34" s="33">
        <v>346</v>
      </c>
      <c r="K34" s="37">
        <v>0</v>
      </c>
      <c r="L34" s="33">
        <v>0</v>
      </c>
      <c r="M34" s="70"/>
    </row>
    <row r="35" spans="1:13" ht="210">
      <c r="A35" s="31">
        <v>83</v>
      </c>
      <c r="B35" s="32" t="s">
        <v>167</v>
      </c>
      <c r="C35" s="32" t="s">
        <v>333</v>
      </c>
      <c r="D35" s="32" t="s">
        <v>240</v>
      </c>
      <c r="E35" s="34">
        <v>43596.75</v>
      </c>
      <c r="F35" s="53">
        <v>43596.75</v>
      </c>
      <c r="G35" s="34">
        <v>43596.9375</v>
      </c>
      <c r="H35" s="53">
        <v>43596.9375</v>
      </c>
      <c r="I35" s="37">
        <v>0.5</v>
      </c>
      <c r="J35" s="33">
        <v>346</v>
      </c>
      <c r="K35" s="37">
        <v>0</v>
      </c>
      <c r="L35" s="33">
        <v>0</v>
      </c>
      <c r="M35" s="70"/>
    </row>
    <row r="36" spans="1:13" ht="210">
      <c r="A36" s="31">
        <v>83</v>
      </c>
      <c r="B36" s="32" t="s">
        <v>167</v>
      </c>
      <c r="C36" s="32" t="s">
        <v>333</v>
      </c>
      <c r="D36" s="32" t="s">
        <v>241</v>
      </c>
      <c r="E36" s="34">
        <v>43596.75</v>
      </c>
      <c r="F36" s="53">
        <v>43596.75</v>
      </c>
      <c r="G36" s="34">
        <v>43596.9375</v>
      </c>
      <c r="H36" s="53">
        <v>43596.9375</v>
      </c>
      <c r="I36" s="37">
        <v>0.5</v>
      </c>
      <c r="J36" s="33">
        <v>346</v>
      </c>
      <c r="K36" s="37">
        <v>0</v>
      </c>
      <c r="L36" s="33">
        <v>0</v>
      </c>
      <c r="M36" s="70"/>
    </row>
    <row r="37" spans="1:13" ht="210">
      <c r="A37" s="31">
        <v>83</v>
      </c>
      <c r="B37" s="32" t="s">
        <v>167</v>
      </c>
      <c r="C37" s="32" t="s">
        <v>333</v>
      </c>
      <c r="D37" s="32" t="s">
        <v>242</v>
      </c>
      <c r="E37" s="34">
        <v>43596.75</v>
      </c>
      <c r="F37" s="53">
        <v>43596.75</v>
      </c>
      <c r="G37" s="34">
        <v>43596.9375</v>
      </c>
      <c r="H37" s="53">
        <v>43596.9375</v>
      </c>
      <c r="I37" s="37">
        <v>0.5</v>
      </c>
      <c r="J37" s="33">
        <v>346</v>
      </c>
      <c r="K37" s="37">
        <v>0</v>
      </c>
      <c r="L37" s="33">
        <v>0</v>
      </c>
      <c r="M37" s="70"/>
    </row>
    <row r="38" spans="1:13" ht="60">
      <c r="A38" s="31">
        <v>84</v>
      </c>
      <c r="B38" s="32" t="s">
        <v>174</v>
      </c>
      <c r="C38" s="32" t="s">
        <v>332</v>
      </c>
      <c r="D38" s="32" t="s">
        <v>170</v>
      </c>
      <c r="E38" s="34">
        <v>43619.822916666664</v>
      </c>
      <c r="F38" s="53">
        <v>43619.822916666664</v>
      </c>
      <c r="G38" s="34">
        <v>43622.961805555555</v>
      </c>
      <c r="H38" s="53">
        <v>43622.961805555555</v>
      </c>
      <c r="I38" s="37">
        <v>3</v>
      </c>
      <c r="J38" s="33">
        <v>2076</v>
      </c>
      <c r="K38" s="37">
        <v>0.5</v>
      </c>
      <c r="L38" s="33">
        <v>346</v>
      </c>
      <c r="M38" s="70"/>
    </row>
    <row r="39" spans="1:13" ht="150">
      <c r="A39" s="31">
        <v>85</v>
      </c>
      <c r="B39" s="32" t="s">
        <v>231</v>
      </c>
      <c r="C39" s="32" t="s">
        <v>331</v>
      </c>
      <c r="D39" s="32" t="s">
        <v>243</v>
      </c>
      <c r="E39" s="34">
        <v>43605.291666666664</v>
      </c>
      <c r="F39" s="53">
        <v>43605.291666666664</v>
      </c>
      <c r="G39" s="34">
        <v>43608.791666666664</v>
      </c>
      <c r="H39" s="53">
        <v>43608.791666666664</v>
      </c>
      <c r="I39" s="37">
        <v>4</v>
      </c>
      <c r="J39" s="33">
        <v>1857.6</v>
      </c>
      <c r="K39" s="37">
        <v>0</v>
      </c>
      <c r="L39" s="33">
        <v>0</v>
      </c>
      <c r="M39" s="70"/>
    </row>
    <row r="40" spans="1:13" ht="150">
      <c r="A40" s="31">
        <v>85</v>
      </c>
      <c r="B40" s="32" t="s">
        <v>231</v>
      </c>
      <c r="C40" s="32" t="s">
        <v>331</v>
      </c>
      <c r="D40" s="32" t="s">
        <v>200</v>
      </c>
      <c r="E40" s="34">
        <v>43605.291666666664</v>
      </c>
      <c r="F40" s="53">
        <v>43605.291666666664</v>
      </c>
      <c r="G40" s="34">
        <v>43608.791666666664</v>
      </c>
      <c r="H40" s="53">
        <v>43608.791666666664</v>
      </c>
      <c r="I40" s="37">
        <v>4</v>
      </c>
      <c r="J40" s="33">
        <v>1857.6</v>
      </c>
      <c r="K40" s="37">
        <v>0</v>
      </c>
      <c r="L40" s="33">
        <v>0</v>
      </c>
      <c r="M40" s="70"/>
    </row>
    <row r="41" spans="1:13" ht="45">
      <c r="A41" s="31">
        <v>86</v>
      </c>
      <c r="B41" s="32" t="s">
        <v>232</v>
      </c>
      <c r="C41" s="32" t="s">
        <v>330</v>
      </c>
      <c r="D41" s="32" t="s">
        <v>198</v>
      </c>
      <c r="E41" s="34">
        <v>43606.333333333336</v>
      </c>
      <c r="F41" s="53">
        <v>43606.333333333336</v>
      </c>
      <c r="G41" s="34">
        <v>43606.833333333336</v>
      </c>
      <c r="H41" s="53">
        <v>43606.833333333336</v>
      </c>
      <c r="I41" s="37">
        <v>1</v>
      </c>
      <c r="J41" s="33">
        <v>387</v>
      </c>
      <c r="K41" s="37">
        <v>0</v>
      </c>
      <c r="L41" s="33">
        <v>0</v>
      </c>
      <c r="M41" s="70"/>
    </row>
    <row r="42" spans="1:13" ht="45">
      <c r="A42" s="31">
        <v>86</v>
      </c>
      <c r="B42" s="32" t="s">
        <v>232</v>
      </c>
      <c r="C42" s="32" t="s">
        <v>330</v>
      </c>
      <c r="D42" s="32" t="s">
        <v>244</v>
      </c>
      <c r="E42" s="34">
        <v>43606.333333333336</v>
      </c>
      <c r="F42" s="53">
        <v>43606.333333333336</v>
      </c>
      <c r="G42" s="34">
        <v>43606.833333333336</v>
      </c>
      <c r="H42" s="53">
        <v>43606.833333333336</v>
      </c>
      <c r="I42" s="37">
        <v>1</v>
      </c>
      <c r="J42" s="33">
        <v>387</v>
      </c>
      <c r="K42" s="37">
        <v>0</v>
      </c>
      <c r="L42" s="33">
        <v>0</v>
      </c>
      <c r="M42" s="70"/>
    </row>
    <row r="43" spans="1:13" ht="30">
      <c r="A43" s="31">
        <v>89</v>
      </c>
      <c r="B43" s="32" t="s">
        <v>174</v>
      </c>
      <c r="C43" s="32" t="s">
        <v>329</v>
      </c>
      <c r="D43" s="32" t="s">
        <v>248</v>
      </c>
      <c r="E43" s="34">
        <v>43619.600694444445</v>
      </c>
      <c r="F43" s="53">
        <v>43619.600694444445</v>
      </c>
      <c r="G43" s="34">
        <v>43621.868055555555</v>
      </c>
      <c r="H43" s="53">
        <v>43621.868055555555</v>
      </c>
      <c r="I43" s="37">
        <v>2.5</v>
      </c>
      <c r="J43" s="33">
        <v>1730</v>
      </c>
      <c r="K43" s="37">
        <v>0.5</v>
      </c>
      <c r="L43" s="33">
        <v>346</v>
      </c>
      <c r="M43" s="70"/>
    </row>
    <row r="44" spans="1:13" ht="225">
      <c r="A44" s="31">
        <v>90</v>
      </c>
      <c r="B44" s="32" t="s">
        <v>167</v>
      </c>
      <c r="C44" s="32" t="s">
        <v>328</v>
      </c>
      <c r="D44" s="32" t="s">
        <v>245</v>
      </c>
      <c r="E44" s="34">
        <v>43596.75</v>
      </c>
      <c r="F44" s="53">
        <v>43596.75</v>
      </c>
      <c r="G44" s="34">
        <v>43596.9375</v>
      </c>
      <c r="H44" s="53">
        <v>43596.9375</v>
      </c>
      <c r="I44" s="37">
        <v>0.5</v>
      </c>
      <c r="J44" s="33">
        <v>346</v>
      </c>
      <c r="K44" s="37">
        <v>0</v>
      </c>
      <c r="L44" s="33">
        <v>0</v>
      </c>
      <c r="M44" s="70"/>
    </row>
    <row r="45" spans="1:13">
      <c r="A45" s="31">
        <v>91</v>
      </c>
      <c r="B45" s="32" t="s">
        <v>255</v>
      </c>
      <c r="C45" s="32" t="s">
        <v>278</v>
      </c>
      <c r="D45" s="32" t="s">
        <v>198</v>
      </c>
      <c r="E45" s="34">
        <v>43618.291666666664</v>
      </c>
      <c r="F45" s="53">
        <v>43618.291666666664</v>
      </c>
      <c r="G45" s="34">
        <v>43623.833333333336</v>
      </c>
      <c r="H45" s="53">
        <v>43623.833333333336</v>
      </c>
      <c r="I45" s="37">
        <v>6</v>
      </c>
      <c r="J45" s="33">
        <v>2322</v>
      </c>
      <c r="K45" s="37">
        <v>0</v>
      </c>
      <c r="L45" s="33">
        <v>0</v>
      </c>
      <c r="M45" s="70"/>
    </row>
    <row r="46" spans="1:13">
      <c r="A46" s="31">
        <v>91</v>
      </c>
      <c r="B46" s="32" t="s">
        <v>255</v>
      </c>
      <c r="C46" s="32" t="s">
        <v>278</v>
      </c>
      <c r="D46" s="32" t="s">
        <v>253</v>
      </c>
      <c r="E46" s="34">
        <v>43618.291666666664</v>
      </c>
      <c r="F46" s="53">
        <v>43618.291666666664</v>
      </c>
      <c r="G46" s="34">
        <v>43623.833333333336</v>
      </c>
      <c r="H46" s="53">
        <v>43623.833333333336</v>
      </c>
      <c r="I46" s="37">
        <v>6</v>
      </c>
      <c r="J46" s="33">
        <v>2786.4</v>
      </c>
      <c r="K46" s="37">
        <v>0</v>
      </c>
      <c r="L46" s="33">
        <v>0</v>
      </c>
      <c r="M46" s="70"/>
    </row>
    <row r="47" spans="1:13" ht="30">
      <c r="A47" s="31">
        <v>92</v>
      </c>
      <c r="B47" s="32" t="s">
        <v>256</v>
      </c>
      <c r="C47" s="32" t="s">
        <v>278</v>
      </c>
      <c r="D47" s="32" t="s">
        <v>216</v>
      </c>
      <c r="E47" s="34">
        <v>43619.291666666664</v>
      </c>
      <c r="F47" s="53">
        <v>43619.291666666664</v>
      </c>
      <c r="G47" s="34">
        <v>43623.833333333336</v>
      </c>
      <c r="H47" s="53">
        <v>43623.833333333336</v>
      </c>
      <c r="I47" s="37">
        <v>5</v>
      </c>
      <c r="J47" s="33">
        <v>1935</v>
      </c>
      <c r="K47" s="37">
        <v>0</v>
      </c>
      <c r="L47" s="33">
        <v>0</v>
      </c>
      <c r="M47" s="70"/>
    </row>
    <row r="48" spans="1:13" ht="30">
      <c r="A48" s="31">
        <v>92</v>
      </c>
      <c r="B48" s="32" t="s">
        <v>256</v>
      </c>
      <c r="C48" s="32" t="s">
        <v>278</v>
      </c>
      <c r="D48" s="32" t="s">
        <v>245</v>
      </c>
      <c r="E48" s="34">
        <v>43619.291666666664</v>
      </c>
      <c r="F48" s="53">
        <v>43619.291666666664</v>
      </c>
      <c r="G48" s="34">
        <v>43623.833333333336</v>
      </c>
      <c r="H48" s="53">
        <v>43623.833333333336</v>
      </c>
      <c r="I48" s="37">
        <v>5</v>
      </c>
      <c r="J48" s="33">
        <v>2322</v>
      </c>
      <c r="K48" s="37">
        <v>0</v>
      </c>
      <c r="L48" s="33">
        <v>0</v>
      </c>
      <c r="M48" s="70"/>
    </row>
    <row r="50" spans="3:4" customFormat="1" ht="21">
      <c r="C50" s="46" t="s">
        <v>326</v>
      </c>
      <c r="D50" s="47"/>
    </row>
    <row r="51" spans="3:4" customFormat="1">
      <c r="C51" s="51" t="s">
        <v>600</v>
      </c>
      <c r="D51" s="72">
        <f>SUM(I4:I48)</f>
        <v>118.5</v>
      </c>
    </row>
    <row r="52" spans="3:4" customFormat="1">
      <c r="C52" s="51" t="s">
        <v>601</v>
      </c>
      <c r="D52" s="49">
        <f>SUM(K4:K48)*2</f>
        <v>19</v>
      </c>
    </row>
    <row r="53" spans="3:4" customFormat="1">
      <c r="C53" s="48" t="s">
        <v>3</v>
      </c>
      <c r="D53" s="50">
        <v>32</v>
      </c>
    </row>
    <row r="54" spans="3:4">
      <c r="C54" s="48" t="s">
        <v>4</v>
      </c>
      <c r="D54" s="50">
        <v>19</v>
      </c>
    </row>
    <row r="55" spans="3:4">
      <c r="C55" s="51" t="s">
        <v>9</v>
      </c>
      <c r="D55" s="60">
        <f>SUM(J4:J48)</f>
        <v>80700.42</v>
      </c>
    </row>
    <row r="56" spans="3:4">
      <c r="C56" s="51" t="s">
        <v>598</v>
      </c>
      <c r="D56" s="60">
        <f>SUM(L4:L48)</f>
        <v>7327.13</v>
      </c>
    </row>
    <row r="57" spans="3:4">
      <c r="C57" s="51" t="s">
        <v>599</v>
      </c>
      <c r="D57" s="60">
        <f>SUM(D55:D56)</f>
        <v>88027.55</v>
      </c>
    </row>
  </sheetData>
  <autoFilter ref="A3:M48"/>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xl/worksheets/sheet6.xml><?xml version="1.0" encoding="utf-8"?>
<worksheet xmlns="http://schemas.openxmlformats.org/spreadsheetml/2006/main" xmlns:r="http://schemas.openxmlformats.org/officeDocument/2006/relationships">
  <sheetPr filterMode="1"/>
  <dimension ref="A1:M69"/>
  <sheetViews>
    <sheetView topLeftCell="A51" zoomScale="70" zoomScaleNormal="70" workbookViewId="0">
      <selection activeCell="H66" sqref="H66"/>
    </sheetView>
  </sheetViews>
  <sheetFormatPr defaultRowHeight="15"/>
  <cols>
    <col min="1" max="1" width="7.28515625" bestFit="1" customWidth="1"/>
    <col min="2" max="2" width="23.5703125" customWidth="1"/>
    <col min="3" max="3" width="84.7109375" customWidth="1"/>
    <col min="4" max="4" width="23.140625" customWidth="1"/>
    <col min="5" max="5" width="12.42578125" customWidth="1"/>
    <col min="6" max="6" width="13.28515625" bestFit="1" customWidth="1"/>
    <col min="7" max="7" width="14.85546875" bestFit="1" customWidth="1"/>
    <col min="8" max="8" width="14.5703125" bestFit="1" customWidth="1"/>
    <col min="9" max="9" width="17.42578125" bestFit="1" customWidth="1"/>
    <col min="10" max="10" width="14.28515625" bestFit="1" customWidth="1"/>
    <col min="11" max="11" width="16.42578125" customWidth="1"/>
    <col min="12" max="12" width="18.140625" customWidth="1"/>
    <col min="13" max="13" width="15" bestFit="1" customWidth="1"/>
  </cols>
  <sheetData>
    <row r="1" spans="1:13" ht="29.25" customHeight="1">
      <c r="A1" s="130" t="s">
        <v>10</v>
      </c>
      <c r="B1" s="131"/>
      <c r="C1" s="131"/>
      <c r="D1" s="131"/>
      <c r="E1" s="132" t="s">
        <v>590</v>
      </c>
      <c r="F1" s="133"/>
      <c r="G1" s="133"/>
      <c r="H1" s="134"/>
      <c r="I1" s="135" t="s">
        <v>592</v>
      </c>
      <c r="J1" s="135"/>
      <c r="K1" s="135" t="s">
        <v>593</v>
      </c>
      <c r="L1" s="135"/>
    </row>
    <row r="2" spans="1:13" s="67" customFormat="1" ht="29.25" customHeight="1">
      <c r="A2" s="136" t="s">
        <v>595</v>
      </c>
      <c r="B2" s="137"/>
      <c r="C2" s="137"/>
      <c r="D2" s="138"/>
      <c r="E2" s="135" t="s">
        <v>246</v>
      </c>
      <c r="F2" s="135"/>
      <c r="G2" s="135" t="s">
        <v>247</v>
      </c>
      <c r="H2" s="135"/>
      <c r="I2" s="135"/>
      <c r="J2" s="135"/>
      <c r="K2" s="135"/>
      <c r="L2" s="135"/>
    </row>
    <row r="3" spans="1:13" ht="24" customHeight="1">
      <c r="A3" s="43" t="s">
        <v>596</v>
      </c>
      <c r="B3" s="43" t="s">
        <v>212</v>
      </c>
      <c r="C3" s="43" t="s">
        <v>213</v>
      </c>
      <c r="D3" s="43" t="s">
        <v>214</v>
      </c>
      <c r="E3" s="43" t="s">
        <v>588</v>
      </c>
      <c r="F3" s="43" t="s">
        <v>589</v>
      </c>
      <c r="G3" s="43" t="s">
        <v>588</v>
      </c>
      <c r="H3" s="43" t="s">
        <v>589</v>
      </c>
      <c r="I3" s="43" t="s">
        <v>594</v>
      </c>
      <c r="J3" s="43" t="s">
        <v>597</v>
      </c>
      <c r="K3" s="43" t="s">
        <v>594</v>
      </c>
      <c r="L3" s="44" t="s">
        <v>597</v>
      </c>
    </row>
    <row r="4" spans="1:13" ht="45">
      <c r="A4" s="31">
        <v>53</v>
      </c>
      <c r="B4" s="32" t="s">
        <v>162</v>
      </c>
      <c r="C4" s="32" t="s">
        <v>274</v>
      </c>
      <c r="D4" s="32" t="s">
        <v>300</v>
      </c>
      <c r="E4" s="34">
        <v>43620.684027777781</v>
      </c>
      <c r="F4" s="53">
        <v>43620.684027777781</v>
      </c>
      <c r="G4" s="34">
        <v>43623.729166666664</v>
      </c>
      <c r="H4" s="53">
        <v>43623.729166666664</v>
      </c>
      <c r="I4" s="37">
        <v>3</v>
      </c>
      <c r="J4" s="33">
        <v>2076</v>
      </c>
      <c r="K4" s="37">
        <v>0.5</v>
      </c>
      <c r="L4" s="33">
        <v>346</v>
      </c>
      <c r="M4" s="62"/>
    </row>
    <row r="5" spans="1:13" ht="75">
      <c r="A5" s="31">
        <v>80</v>
      </c>
      <c r="B5" s="32" t="s">
        <v>259</v>
      </c>
      <c r="C5" s="32" t="s">
        <v>275</v>
      </c>
      <c r="D5" s="32" t="s">
        <v>301</v>
      </c>
      <c r="E5" s="34">
        <v>43641.354166666664</v>
      </c>
      <c r="F5" s="53">
        <v>43641.354166666664</v>
      </c>
      <c r="G5" s="34">
        <v>43644.940972222219</v>
      </c>
      <c r="H5" s="53">
        <v>43644.940972222219</v>
      </c>
      <c r="I5" s="37">
        <v>4</v>
      </c>
      <c r="J5" s="33">
        <v>2768</v>
      </c>
      <c r="K5" s="37">
        <v>0.5</v>
      </c>
      <c r="L5" s="33">
        <v>346</v>
      </c>
      <c r="M5" s="62"/>
    </row>
    <row r="6" spans="1:13" ht="75">
      <c r="A6" s="31">
        <v>80</v>
      </c>
      <c r="B6" s="32" t="s">
        <v>259</v>
      </c>
      <c r="C6" s="32" t="s">
        <v>275</v>
      </c>
      <c r="D6" s="32" t="s">
        <v>302</v>
      </c>
      <c r="E6" s="34">
        <v>43641.354166666664</v>
      </c>
      <c r="F6" s="53">
        <v>43641.354166666664</v>
      </c>
      <c r="G6" s="34">
        <v>43644.940972222219</v>
      </c>
      <c r="H6" s="53">
        <v>43644.940972222219</v>
      </c>
      <c r="I6" s="37">
        <v>4</v>
      </c>
      <c r="J6" s="33">
        <v>2768</v>
      </c>
      <c r="K6" s="37">
        <v>0.5</v>
      </c>
      <c r="L6" s="33">
        <v>346</v>
      </c>
      <c r="M6" s="62"/>
    </row>
    <row r="7" spans="1:13" ht="60">
      <c r="A7" s="31">
        <v>82</v>
      </c>
      <c r="B7" s="32" t="s">
        <v>174</v>
      </c>
      <c r="C7" s="32" t="s">
        <v>276</v>
      </c>
      <c r="D7" s="32" t="s">
        <v>223</v>
      </c>
      <c r="E7" s="34">
        <v>43621.555555555555</v>
      </c>
      <c r="F7" s="53">
        <v>43621.555555555555</v>
      </c>
      <c r="G7" s="34">
        <v>43623.961805555555</v>
      </c>
      <c r="H7" s="53">
        <v>43623.961805555555</v>
      </c>
      <c r="I7" s="37">
        <v>2.5</v>
      </c>
      <c r="J7" s="33">
        <v>1730</v>
      </c>
      <c r="K7" s="37">
        <v>0.5</v>
      </c>
      <c r="L7" s="33">
        <v>346</v>
      </c>
      <c r="M7" s="62"/>
    </row>
    <row r="8" spans="1:13" ht="45">
      <c r="A8" s="31">
        <v>87</v>
      </c>
      <c r="B8" s="32" t="s">
        <v>260</v>
      </c>
      <c r="C8" s="32" t="s">
        <v>277</v>
      </c>
      <c r="D8" s="32" t="s">
        <v>190</v>
      </c>
      <c r="E8" s="34">
        <v>43622.5</v>
      </c>
      <c r="F8" s="53">
        <v>43622.5</v>
      </c>
      <c r="G8" s="34">
        <v>43623.833333333336</v>
      </c>
      <c r="H8" s="53">
        <v>43623.833333333336</v>
      </c>
      <c r="I8" s="37">
        <v>1.5</v>
      </c>
      <c r="J8" s="33">
        <v>580.5</v>
      </c>
      <c r="K8" s="37">
        <v>0</v>
      </c>
      <c r="L8" s="33">
        <v>0</v>
      </c>
      <c r="M8" s="62"/>
    </row>
    <row r="9" spans="1:13" ht="45">
      <c r="A9" s="31">
        <v>87</v>
      </c>
      <c r="B9" s="32" t="s">
        <v>260</v>
      </c>
      <c r="C9" s="32" t="s">
        <v>277</v>
      </c>
      <c r="D9" s="32" t="s">
        <v>228</v>
      </c>
      <c r="E9" s="34">
        <v>43622.5</v>
      </c>
      <c r="F9" s="53">
        <v>43622.5</v>
      </c>
      <c r="G9" s="34">
        <v>43623.833333333336</v>
      </c>
      <c r="H9" s="53">
        <v>43623.833333333336</v>
      </c>
      <c r="I9" s="37">
        <v>1.5</v>
      </c>
      <c r="J9" s="33">
        <v>580.5</v>
      </c>
      <c r="K9" s="37">
        <v>0</v>
      </c>
      <c r="L9" s="33">
        <v>0</v>
      </c>
      <c r="M9" s="62"/>
    </row>
    <row r="10" spans="1:13" ht="45">
      <c r="A10" s="31">
        <v>88</v>
      </c>
      <c r="B10" s="32" t="s">
        <v>261</v>
      </c>
      <c r="C10" s="32" t="s">
        <v>277</v>
      </c>
      <c r="D10" s="32" t="s">
        <v>203</v>
      </c>
      <c r="E10" s="34">
        <v>43629.375</v>
      </c>
      <c r="F10" s="53">
        <v>43629.375</v>
      </c>
      <c r="G10" s="34">
        <v>43630.958333333336</v>
      </c>
      <c r="H10" s="53">
        <v>43630.958333333336</v>
      </c>
      <c r="I10" s="37">
        <v>2</v>
      </c>
      <c r="J10" s="33">
        <v>774</v>
      </c>
      <c r="K10" s="37">
        <v>0</v>
      </c>
      <c r="L10" s="33">
        <v>0</v>
      </c>
      <c r="M10" s="62"/>
    </row>
    <row r="11" spans="1:13" ht="45">
      <c r="A11" s="31">
        <v>88</v>
      </c>
      <c r="B11" s="32" t="s">
        <v>261</v>
      </c>
      <c r="C11" s="32" t="s">
        <v>277</v>
      </c>
      <c r="D11" s="32" t="s">
        <v>228</v>
      </c>
      <c r="E11" s="34">
        <v>43629.375</v>
      </c>
      <c r="F11" s="53">
        <v>43629.375</v>
      </c>
      <c r="G11" s="34">
        <v>43630.958333333336</v>
      </c>
      <c r="H11" s="53">
        <v>43630.958333333336</v>
      </c>
      <c r="I11" s="37">
        <v>2</v>
      </c>
      <c r="J11" s="33">
        <v>774</v>
      </c>
      <c r="K11" s="37">
        <v>0</v>
      </c>
      <c r="L11" s="33">
        <v>0</v>
      </c>
      <c r="M11" s="62"/>
    </row>
    <row r="12" spans="1:13" ht="30">
      <c r="A12" s="31">
        <v>93</v>
      </c>
      <c r="B12" s="32" t="s">
        <v>262</v>
      </c>
      <c r="C12" s="32" t="s">
        <v>278</v>
      </c>
      <c r="D12" s="32" t="s">
        <v>303</v>
      </c>
      <c r="E12" s="34">
        <v>43626.291666666664</v>
      </c>
      <c r="F12" s="53">
        <v>43626.291666666664</v>
      </c>
      <c r="G12" s="34">
        <v>43630.833333333336</v>
      </c>
      <c r="H12" s="53">
        <v>43630.833333333336</v>
      </c>
      <c r="I12" s="37">
        <v>5</v>
      </c>
      <c r="J12" s="33">
        <v>2322</v>
      </c>
      <c r="K12" s="37">
        <v>0</v>
      </c>
      <c r="L12" s="33">
        <v>0</v>
      </c>
      <c r="M12" s="62"/>
    </row>
    <row r="13" spans="1:13">
      <c r="A13" s="31">
        <v>94</v>
      </c>
      <c r="B13" s="32" t="s">
        <v>263</v>
      </c>
      <c r="C13" s="32" t="s">
        <v>279</v>
      </c>
      <c r="D13" s="32" t="s">
        <v>304</v>
      </c>
      <c r="E13" s="34">
        <v>43625.291666666664</v>
      </c>
      <c r="F13" s="53">
        <v>43625.291666666664</v>
      </c>
      <c r="G13" s="34">
        <v>43630.833333333336</v>
      </c>
      <c r="H13" s="53">
        <v>43630.833333333336</v>
      </c>
      <c r="I13" s="37">
        <v>6</v>
      </c>
      <c r="J13" s="33">
        <v>2786.4</v>
      </c>
      <c r="K13" s="37">
        <v>0</v>
      </c>
      <c r="L13" s="33">
        <v>0</v>
      </c>
      <c r="M13" s="62"/>
    </row>
    <row r="14" spans="1:13" ht="30" customHeight="1">
      <c r="A14" s="31">
        <v>95</v>
      </c>
      <c r="B14" s="32" t="s">
        <v>264</v>
      </c>
      <c r="C14" s="32" t="s">
        <v>279</v>
      </c>
      <c r="D14" s="32" t="s">
        <v>305</v>
      </c>
      <c r="E14" s="34">
        <v>43626.291666666664</v>
      </c>
      <c r="F14" s="53">
        <v>43626.291666666664</v>
      </c>
      <c r="G14" s="34">
        <v>43630.833333333336</v>
      </c>
      <c r="H14" s="53">
        <v>43630.833333333336</v>
      </c>
      <c r="I14" s="37">
        <v>5</v>
      </c>
      <c r="J14" s="33">
        <v>2322</v>
      </c>
      <c r="K14" s="37">
        <v>0</v>
      </c>
      <c r="L14" s="33">
        <v>0</v>
      </c>
      <c r="M14" s="62"/>
    </row>
    <row r="15" spans="1:13" ht="30">
      <c r="A15" s="31">
        <v>97</v>
      </c>
      <c r="B15" s="32" t="s">
        <v>265</v>
      </c>
      <c r="C15" s="32" t="s">
        <v>279</v>
      </c>
      <c r="D15" s="32" t="s">
        <v>203</v>
      </c>
      <c r="E15" s="34">
        <v>43640.291666666664</v>
      </c>
      <c r="F15" s="53">
        <v>43640.291666666664</v>
      </c>
      <c r="G15" s="34">
        <v>43644.833333333336</v>
      </c>
      <c r="H15" s="53">
        <v>43644.833333333336</v>
      </c>
      <c r="I15" s="37">
        <v>5</v>
      </c>
      <c r="J15" s="33">
        <v>1935</v>
      </c>
      <c r="K15" s="37">
        <v>0</v>
      </c>
      <c r="L15" s="33">
        <v>0</v>
      </c>
      <c r="M15" s="62"/>
    </row>
    <row r="16" spans="1:13" ht="30" customHeight="1">
      <c r="A16" s="31">
        <v>97</v>
      </c>
      <c r="B16" s="32" t="s">
        <v>265</v>
      </c>
      <c r="C16" s="32" t="s">
        <v>279</v>
      </c>
      <c r="D16" s="32" t="s">
        <v>253</v>
      </c>
      <c r="E16" s="34">
        <v>43640.291666666664</v>
      </c>
      <c r="F16" s="53">
        <v>43640.291666666664</v>
      </c>
      <c r="G16" s="34">
        <v>43644.833333333336</v>
      </c>
      <c r="H16" s="53">
        <v>43644.833333333336</v>
      </c>
      <c r="I16" s="37">
        <v>5</v>
      </c>
      <c r="J16" s="33">
        <v>2322</v>
      </c>
      <c r="K16" s="37">
        <v>0</v>
      </c>
      <c r="L16" s="33">
        <v>0</v>
      </c>
      <c r="M16" s="62"/>
    </row>
    <row r="17" spans="1:13">
      <c r="A17" s="31">
        <v>98</v>
      </c>
      <c r="B17" s="32" t="s">
        <v>266</v>
      </c>
      <c r="C17" s="32" t="s">
        <v>279</v>
      </c>
      <c r="D17" s="32" t="s">
        <v>245</v>
      </c>
      <c r="E17" s="34">
        <v>43640.291666666664</v>
      </c>
      <c r="F17" s="53">
        <v>43640.291666666664</v>
      </c>
      <c r="G17" s="34">
        <v>43644.833333333336</v>
      </c>
      <c r="H17" s="53">
        <v>43644.833333333336</v>
      </c>
      <c r="I17" s="37">
        <v>5</v>
      </c>
      <c r="J17" s="33">
        <v>2322</v>
      </c>
      <c r="K17" s="37">
        <v>0</v>
      </c>
      <c r="L17" s="33">
        <v>0</v>
      </c>
      <c r="M17" s="62"/>
    </row>
    <row r="18" spans="1:13">
      <c r="A18" s="31">
        <v>100</v>
      </c>
      <c r="B18" s="32" t="s">
        <v>267</v>
      </c>
      <c r="C18" s="32" t="s">
        <v>279</v>
      </c>
      <c r="D18" s="32" t="s">
        <v>304</v>
      </c>
      <c r="E18" s="34">
        <v>43640.291666666664</v>
      </c>
      <c r="F18" s="53">
        <v>43640.291666666664</v>
      </c>
      <c r="G18" s="34">
        <v>43644.833333333336</v>
      </c>
      <c r="H18" s="53">
        <v>43644.833333333336</v>
      </c>
      <c r="I18" s="37">
        <v>5</v>
      </c>
      <c r="J18" s="33">
        <v>2322</v>
      </c>
      <c r="K18" s="37">
        <v>0</v>
      </c>
      <c r="L18" s="33">
        <v>0</v>
      </c>
      <c r="M18" s="62"/>
    </row>
    <row r="19" spans="1:13" ht="30">
      <c r="A19" s="31">
        <v>101</v>
      </c>
      <c r="B19" s="32" t="s">
        <v>268</v>
      </c>
      <c r="C19" s="32" t="s">
        <v>279</v>
      </c>
      <c r="D19" s="32" t="s">
        <v>303</v>
      </c>
      <c r="E19" s="34">
        <v>43639.291666666664</v>
      </c>
      <c r="F19" s="53">
        <v>43639.291666666664</v>
      </c>
      <c r="G19" s="34">
        <v>43644.833333333336</v>
      </c>
      <c r="H19" s="53">
        <v>43644.833333333336</v>
      </c>
      <c r="I19" s="37">
        <v>6</v>
      </c>
      <c r="J19" s="33">
        <v>2786.4</v>
      </c>
      <c r="K19" s="37">
        <v>0</v>
      </c>
      <c r="L19" s="33">
        <v>0</v>
      </c>
      <c r="M19" s="62"/>
    </row>
    <row r="20" spans="1:13" ht="45">
      <c r="A20" s="31">
        <v>106</v>
      </c>
      <c r="B20" s="32" t="s">
        <v>174</v>
      </c>
      <c r="C20" s="32" t="s">
        <v>280</v>
      </c>
      <c r="D20" s="32" t="s">
        <v>306</v>
      </c>
      <c r="E20" s="34">
        <v>43620.336805555555</v>
      </c>
      <c r="F20" s="53">
        <v>43620.336805555555</v>
      </c>
      <c r="G20" s="34">
        <v>43621.486111111109</v>
      </c>
      <c r="H20" s="53">
        <v>43621.486111111109</v>
      </c>
      <c r="I20" s="37">
        <v>1</v>
      </c>
      <c r="J20" s="33">
        <v>948</v>
      </c>
      <c r="K20" s="37">
        <v>0.5</v>
      </c>
      <c r="L20" s="33">
        <v>474</v>
      </c>
      <c r="M20" s="62"/>
    </row>
    <row r="21" spans="1:13" ht="30">
      <c r="A21" s="31">
        <v>109</v>
      </c>
      <c r="B21" s="32" t="s">
        <v>162</v>
      </c>
      <c r="C21" s="32" t="s">
        <v>281</v>
      </c>
      <c r="D21" s="32" t="s">
        <v>194</v>
      </c>
      <c r="E21" s="34">
        <v>43626.732638888891</v>
      </c>
      <c r="F21" s="53">
        <v>43626.732638888891</v>
      </c>
      <c r="G21" s="34">
        <v>43628.979166666664</v>
      </c>
      <c r="H21" s="53">
        <v>43628.979166666664</v>
      </c>
      <c r="I21" s="37">
        <v>2.5</v>
      </c>
      <c r="J21" s="33">
        <v>2370</v>
      </c>
      <c r="K21" s="37">
        <v>0.5</v>
      </c>
      <c r="L21" s="33">
        <v>474</v>
      </c>
      <c r="M21" s="62"/>
    </row>
    <row r="22" spans="1:13" ht="90">
      <c r="A22" s="31">
        <v>110</v>
      </c>
      <c r="B22" s="32" t="s">
        <v>179</v>
      </c>
      <c r="C22" s="32" t="s">
        <v>282</v>
      </c>
      <c r="D22" s="32" t="s">
        <v>173</v>
      </c>
      <c r="E22" s="34">
        <v>43641.708333333336</v>
      </c>
      <c r="F22" s="53">
        <v>43641.708333333336</v>
      </c>
      <c r="G22" s="34">
        <v>43645.510416666664</v>
      </c>
      <c r="H22" s="53">
        <v>43645.510416666664</v>
      </c>
      <c r="I22" s="37">
        <v>4</v>
      </c>
      <c r="J22" s="33">
        <v>2768</v>
      </c>
      <c r="K22" s="37">
        <v>0.5</v>
      </c>
      <c r="L22" s="33">
        <v>346</v>
      </c>
      <c r="M22" s="62"/>
    </row>
    <row r="23" spans="1:13" ht="75">
      <c r="A23" s="31">
        <v>111</v>
      </c>
      <c r="B23" s="32" t="s">
        <v>179</v>
      </c>
      <c r="C23" s="32" t="s">
        <v>283</v>
      </c>
      <c r="D23" s="32" t="s">
        <v>170</v>
      </c>
      <c r="E23" s="34">
        <v>43642.708333333336</v>
      </c>
      <c r="F23" s="53">
        <v>43642.708333333336</v>
      </c>
      <c r="G23" s="34">
        <v>43645.510416666664</v>
      </c>
      <c r="H23" s="53">
        <v>43645.510416666664</v>
      </c>
      <c r="I23" s="37">
        <v>3</v>
      </c>
      <c r="J23" s="33">
        <v>2076</v>
      </c>
      <c r="K23" s="37">
        <v>0.5</v>
      </c>
      <c r="L23" s="33">
        <v>346</v>
      </c>
      <c r="M23" s="62"/>
    </row>
    <row r="24" spans="1:13" ht="60">
      <c r="A24" s="31">
        <v>113</v>
      </c>
      <c r="B24" s="32" t="s">
        <v>269</v>
      </c>
      <c r="C24" s="32" t="s">
        <v>284</v>
      </c>
      <c r="D24" s="32" t="s">
        <v>307</v>
      </c>
      <c r="E24" s="34">
        <v>43627.333333333336</v>
      </c>
      <c r="F24" s="53">
        <v>43627.333333333336</v>
      </c>
      <c r="G24" s="34">
        <v>43627.8125</v>
      </c>
      <c r="H24" s="53">
        <v>43627.8125</v>
      </c>
      <c r="I24" s="37">
        <v>0.5</v>
      </c>
      <c r="J24" s="33">
        <v>193.5</v>
      </c>
      <c r="K24" s="37">
        <v>0</v>
      </c>
      <c r="L24" s="33">
        <v>0</v>
      </c>
      <c r="M24" s="62"/>
    </row>
    <row r="25" spans="1:13" ht="30">
      <c r="A25" s="31">
        <v>115</v>
      </c>
      <c r="B25" s="32" t="s">
        <v>179</v>
      </c>
      <c r="C25" s="32" t="s">
        <v>285</v>
      </c>
      <c r="D25" s="32" t="s">
        <v>176</v>
      </c>
      <c r="E25" s="34">
        <v>43629.684027777781</v>
      </c>
      <c r="F25" s="53">
        <v>43629.684027777781</v>
      </c>
      <c r="G25" s="34">
        <v>43630.899305555555</v>
      </c>
      <c r="H25" s="53">
        <v>43630.899305555555</v>
      </c>
      <c r="I25" s="37">
        <v>1.5</v>
      </c>
      <c r="J25" s="33">
        <v>1422</v>
      </c>
      <c r="K25" s="37">
        <v>0.5</v>
      </c>
      <c r="L25" s="33">
        <v>474</v>
      </c>
      <c r="M25" s="62"/>
    </row>
    <row r="26" spans="1:13">
      <c r="A26" s="31">
        <v>116</v>
      </c>
      <c r="B26" s="32" t="s">
        <v>167</v>
      </c>
      <c r="C26" s="32" t="s">
        <v>286</v>
      </c>
      <c r="D26" s="32" t="s">
        <v>308</v>
      </c>
      <c r="E26" s="34">
        <v>43633.291666666664</v>
      </c>
      <c r="F26" s="53">
        <v>43633.291666666664</v>
      </c>
      <c r="G26" s="34">
        <v>43634.996527777781</v>
      </c>
      <c r="H26" s="53">
        <v>43634.996527777781</v>
      </c>
      <c r="I26" s="37">
        <v>2</v>
      </c>
      <c r="J26" s="33">
        <v>1384</v>
      </c>
      <c r="K26" s="37">
        <v>0</v>
      </c>
      <c r="L26" s="33">
        <v>0</v>
      </c>
      <c r="M26" s="62"/>
    </row>
    <row r="27" spans="1:13">
      <c r="A27" s="31">
        <v>116</v>
      </c>
      <c r="B27" s="32" t="s">
        <v>167</v>
      </c>
      <c r="C27" s="32" t="s">
        <v>286</v>
      </c>
      <c r="D27" s="32" t="s">
        <v>225</v>
      </c>
      <c r="E27" s="34">
        <v>43633.291666666664</v>
      </c>
      <c r="F27" s="53">
        <v>43633.291666666664</v>
      </c>
      <c r="G27" s="34">
        <v>43634.996527777781</v>
      </c>
      <c r="H27" s="53">
        <v>43634.996527777781</v>
      </c>
      <c r="I27" s="37">
        <v>2</v>
      </c>
      <c r="J27" s="33">
        <v>1896</v>
      </c>
      <c r="K27" s="37">
        <v>0</v>
      </c>
      <c r="L27" s="33">
        <v>0</v>
      </c>
      <c r="M27" s="62"/>
    </row>
    <row r="28" spans="1:13" ht="30">
      <c r="A28" s="31">
        <v>116</v>
      </c>
      <c r="B28" s="32" t="s">
        <v>167</v>
      </c>
      <c r="C28" s="32" t="s">
        <v>286</v>
      </c>
      <c r="D28" s="32" t="s">
        <v>309</v>
      </c>
      <c r="E28" s="34">
        <v>43633.291666666664</v>
      </c>
      <c r="F28" s="53">
        <v>43633.291666666664</v>
      </c>
      <c r="G28" s="34">
        <v>43634.996527777781</v>
      </c>
      <c r="H28" s="53">
        <v>43634.996527777781</v>
      </c>
      <c r="I28" s="37">
        <v>2</v>
      </c>
      <c r="J28" s="33">
        <v>1384</v>
      </c>
      <c r="K28" s="37">
        <v>0</v>
      </c>
      <c r="L28" s="33">
        <v>0</v>
      </c>
      <c r="M28" s="62"/>
    </row>
    <row r="29" spans="1:13" ht="45">
      <c r="A29" s="31">
        <v>117</v>
      </c>
      <c r="B29" s="32" t="s">
        <v>270</v>
      </c>
      <c r="C29" s="32" t="s">
        <v>287</v>
      </c>
      <c r="D29" s="32" t="s">
        <v>310</v>
      </c>
      <c r="E29" s="34">
        <v>43647.309027777781</v>
      </c>
      <c r="F29" s="53">
        <v>43647.309027777781</v>
      </c>
      <c r="G29" s="34">
        <v>43648.947916666664</v>
      </c>
      <c r="H29" s="53">
        <v>43648.947916666664</v>
      </c>
      <c r="I29" s="37">
        <v>2</v>
      </c>
      <c r="J29" s="33">
        <v>1450</v>
      </c>
      <c r="K29" s="37">
        <v>0.5</v>
      </c>
      <c r="L29" s="33">
        <v>362.5</v>
      </c>
      <c r="M29" s="62"/>
    </row>
    <row r="30" spans="1:13" ht="45">
      <c r="A30" s="31">
        <v>117</v>
      </c>
      <c r="B30" s="32" t="s">
        <v>270</v>
      </c>
      <c r="C30" s="32" t="s">
        <v>287</v>
      </c>
      <c r="D30" s="32" t="s">
        <v>311</v>
      </c>
      <c r="E30" s="34">
        <v>43647.309027777781</v>
      </c>
      <c r="F30" s="53">
        <v>43647.309027777781</v>
      </c>
      <c r="G30" s="34">
        <v>43648.947916666664</v>
      </c>
      <c r="H30" s="53">
        <v>43648.947916666664</v>
      </c>
      <c r="I30" s="37">
        <v>2</v>
      </c>
      <c r="J30" s="33">
        <v>1450</v>
      </c>
      <c r="K30" s="37">
        <v>0.5</v>
      </c>
      <c r="L30" s="33">
        <v>362.5</v>
      </c>
      <c r="M30" s="62"/>
    </row>
    <row r="31" spans="1:13" ht="45">
      <c r="A31" s="31">
        <v>117</v>
      </c>
      <c r="B31" s="32" t="s">
        <v>270</v>
      </c>
      <c r="C31" s="32" t="s">
        <v>287</v>
      </c>
      <c r="D31" s="32" t="s">
        <v>312</v>
      </c>
      <c r="E31" s="34">
        <v>43647.309027777781</v>
      </c>
      <c r="F31" s="53">
        <v>43647.309027777781</v>
      </c>
      <c r="G31" s="34">
        <v>43648.947916666664</v>
      </c>
      <c r="H31" s="53">
        <v>43648.947916666664</v>
      </c>
      <c r="I31" s="37">
        <v>2</v>
      </c>
      <c r="J31" s="33">
        <v>1450</v>
      </c>
      <c r="K31" s="37">
        <v>0.5</v>
      </c>
      <c r="L31" s="33">
        <v>362.5</v>
      </c>
      <c r="M31" s="62"/>
    </row>
    <row r="32" spans="1:13" ht="75">
      <c r="A32" s="31">
        <v>118</v>
      </c>
      <c r="B32" s="32" t="s">
        <v>174</v>
      </c>
      <c r="C32" s="32" t="s">
        <v>288</v>
      </c>
      <c r="D32" s="32" t="s">
        <v>220</v>
      </c>
      <c r="E32" s="34">
        <v>43641.934027777781</v>
      </c>
      <c r="F32" s="53">
        <v>43641.934027777781</v>
      </c>
      <c r="G32" s="34">
        <v>43643.052083333336</v>
      </c>
      <c r="H32" s="53">
        <v>43643.052083333336</v>
      </c>
      <c r="I32" s="37">
        <v>1</v>
      </c>
      <c r="J32" s="33">
        <v>948</v>
      </c>
      <c r="K32" s="37">
        <v>0.5</v>
      </c>
      <c r="L32" s="33">
        <v>474</v>
      </c>
      <c r="M32" s="62"/>
    </row>
    <row r="33" spans="1:13" ht="60">
      <c r="A33" s="31">
        <v>119</v>
      </c>
      <c r="B33" s="32" t="s">
        <v>271</v>
      </c>
      <c r="C33" s="32" t="s">
        <v>289</v>
      </c>
      <c r="D33" s="32" t="s">
        <v>307</v>
      </c>
      <c r="E33" s="34">
        <v>43634.333333333336</v>
      </c>
      <c r="F33" s="53">
        <v>43634.333333333336</v>
      </c>
      <c r="G33" s="34">
        <v>43634.8125</v>
      </c>
      <c r="H33" s="53">
        <v>43634.8125</v>
      </c>
      <c r="I33" s="37">
        <v>0.5</v>
      </c>
      <c r="J33" s="33">
        <v>193.5</v>
      </c>
      <c r="K33" s="37">
        <v>0</v>
      </c>
      <c r="L33" s="33">
        <v>0</v>
      </c>
      <c r="M33" s="62"/>
    </row>
    <row r="34" spans="1:13" ht="30">
      <c r="A34" s="31">
        <v>120</v>
      </c>
      <c r="B34" s="32" t="s">
        <v>174</v>
      </c>
      <c r="C34" s="32" t="s">
        <v>290</v>
      </c>
      <c r="D34" s="32" t="s">
        <v>176</v>
      </c>
      <c r="E34" s="34">
        <v>43634.336805555555</v>
      </c>
      <c r="F34" s="53">
        <v>43634.336805555555</v>
      </c>
      <c r="G34" s="34">
        <v>43634.871527777781</v>
      </c>
      <c r="H34" s="53">
        <v>43634.871527777781</v>
      </c>
      <c r="I34" s="37">
        <v>1</v>
      </c>
      <c r="J34" s="33">
        <v>948</v>
      </c>
      <c r="K34" s="37">
        <v>0.5</v>
      </c>
      <c r="L34" s="33">
        <v>474</v>
      </c>
      <c r="M34" s="62"/>
    </row>
    <row r="35" spans="1:13" ht="45">
      <c r="A35" s="31">
        <v>121</v>
      </c>
      <c r="B35" s="32" t="s">
        <v>272</v>
      </c>
      <c r="C35" s="32" t="s">
        <v>291</v>
      </c>
      <c r="D35" s="32" t="s">
        <v>187</v>
      </c>
      <c r="E35" s="34">
        <v>43639.440972222219</v>
      </c>
      <c r="F35" s="53">
        <v>43639.440972222219</v>
      </c>
      <c r="G35" s="34">
        <v>43646.409722222219</v>
      </c>
      <c r="H35" s="53">
        <v>43646.409722222219</v>
      </c>
      <c r="I35" s="37">
        <v>7</v>
      </c>
      <c r="J35" s="33">
        <v>13179.320000000002</v>
      </c>
      <c r="K35" s="37">
        <v>0.5</v>
      </c>
      <c r="L35" s="33">
        <v>941.38</v>
      </c>
      <c r="M35" s="62"/>
    </row>
    <row r="36" spans="1:13" ht="90">
      <c r="A36" s="31">
        <v>122</v>
      </c>
      <c r="B36" s="32" t="s">
        <v>179</v>
      </c>
      <c r="C36" s="32" t="s">
        <v>292</v>
      </c>
      <c r="D36" s="32" t="s">
        <v>171</v>
      </c>
      <c r="E36" s="34">
        <v>43642.583333333336</v>
      </c>
      <c r="F36" s="53">
        <v>43642.583333333336</v>
      </c>
      <c r="G36" s="34">
        <v>43645.510416666664</v>
      </c>
      <c r="H36" s="53">
        <v>43645.510416666664</v>
      </c>
      <c r="I36" s="37">
        <v>3</v>
      </c>
      <c r="J36" s="33">
        <v>2076</v>
      </c>
      <c r="K36" s="37">
        <v>0.5</v>
      </c>
      <c r="L36" s="33">
        <v>346</v>
      </c>
      <c r="M36" s="62"/>
    </row>
    <row r="37" spans="1:13" ht="30">
      <c r="A37" s="31">
        <v>123</v>
      </c>
      <c r="B37" s="32" t="s">
        <v>270</v>
      </c>
      <c r="C37" s="32" t="s">
        <v>293</v>
      </c>
      <c r="D37" s="32" t="s">
        <v>176</v>
      </c>
      <c r="E37" s="34">
        <v>43643.364583333336</v>
      </c>
      <c r="F37" s="53">
        <v>43643.364583333336</v>
      </c>
      <c r="G37" s="34">
        <v>43643.930555555555</v>
      </c>
      <c r="H37" s="53">
        <v>43643.930555555555</v>
      </c>
      <c r="I37" s="37">
        <v>1</v>
      </c>
      <c r="J37" s="33">
        <v>948</v>
      </c>
      <c r="K37" s="37">
        <v>0.5</v>
      </c>
      <c r="L37" s="33">
        <v>474</v>
      </c>
      <c r="M37" s="62"/>
    </row>
    <row r="38" spans="1:13" ht="60">
      <c r="A38" s="31">
        <v>124</v>
      </c>
      <c r="B38" s="32" t="s">
        <v>174</v>
      </c>
      <c r="C38" s="32" t="s">
        <v>294</v>
      </c>
      <c r="D38" s="32" t="s">
        <v>205</v>
      </c>
      <c r="E38" s="34">
        <v>43647.590277777781</v>
      </c>
      <c r="F38" s="53">
        <v>43647.590277777781</v>
      </c>
      <c r="G38" s="34">
        <v>43651.868055555555</v>
      </c>
      <c r="H38" s="53">
        <v>43651.868055555555</v>
      </c>
      <c r="I38" s="37">
        <v>4.5</v>
      </c>
      <c r="J38" s="33">
        <v>3262.5</v>
      </c>
      <c r="K38" s="37">
        <v>0.5</v>
      </c>
      <c r="L38" s="33">
        <v>362.5</v>
      </c>
      <c r="M38" s="62"/>
    </row>
    <row r="39" spans="1:13" ht="60">
      <c r="A39" s="31">
        <v>124</v>
      </c>
      <c r="B39" s="32" t="s">
        <v>174</v>
      </c>
      <c r="C39" s="32" t="s">
        <v>294</v>
      </c>
      <c r="D39" s="32" t="s">
        <v>206</v>
      </c>
      <c r="E39" s="34">
        <v>43647.590277777781</v>
      </c>
      <c r="F39" s="53">
        <v>43647.590277777781</v>
      </c>
      <c r="G39" s="34">
        <v>43651.868055555555</v>
      </c>
      <c r="H39" s="53">
        <v>43651.868055555555</v>
      </c>
      <c r="I39" s="37">
        <v>4.5</v>
      </c>
      <c r="J39" s="33">
        <v>3262.5</v>
      </c>
      <c r="K39" s="37">
        <v>0.5</v>
      </c>
      <c r="L39" s="33">
        <v>362.5</v>
      </c>
      <c r="M39" s="62"/>
    </row>
    <row r="40" spans="1:13" ht="75">
      <c r="A40" s="31">
        <v>125</v>
      </c>
      <c r="B40" s="32" t="s">
        <v>182</v>
      </c>
      <c r="C40" s="32" t="s">
        <v>295</v>
      </c>
      <c r="D40" s="32" t="s">
        <v>313</v>
      </c>
      <c r="E40" s="34">
        <v>43646.583333333336</v>
      </c>
      <c r="F40" s="53">
        <v>43646.583333333336</v>
      </c>
      <c r="G40" s="34">
        <v>43648.840277777781</v>
      </c>
      <c r="H40" s="53">
        <v>43648.840277777781</v>
      </c>
      <c r="I40" s="37">
        <v>2.5</v>
      </c>
      <c r="J40" s="33">
        <v>1785</v>
      </c>
      <c r="K40" s="37">
        <v>0.5</v>
      </c>
      <c r="L40" s="33">
        <v>357</v>
      </c>
      <c r="M40" s="62"/>
    </row>
    <row r="41" spans="1:13" ht="75">
      <c r="A41" s="31">
        <v>125</v>
      </c>
      <c r="B41" s="32" t="s">
        <v>182</v>
      </c>
      <c r="C41" s="32" t="s">
        <v>295</v>
      </c>
      <c r="D41" s="32" t="s">
        <v>210</v>
      </c>
      <c r="E41" s="34">
        <v>43646.583333333336</v>
      </c>
      <c r="F41" s="53">
        <v>43646.583333333336</v>
      </c>
      <c r="G41" s="34">
        <v>43648.840277777781</v>
      </c>
      <c r="H41" s="53">
        <v>43648.840277777781</v>
      </c>
      <c r="I41" s="37">
        <v>2.5</v>
      </c>
      <c r="J41" s="33">
        <v>1785</v>
      </c>
      <c r="K41" s="37">
        <v>0.5</v>
      </c>
      <c r="L41" s="33">
        <v>357</v>
      </c>
      <c r="M41" s="62"/>
    </row>
    <row r="42" spans="1:13" ht="75">
      <c r="A42" s="31">
        <v>125</v>
      </c>
      <c r="B42" s="32" t="s">
        <v>182</v>
      </c>
      <c r="C42" s="32" t="s">
        <v>295</v>
      </c>
      <c r="D42" s="32" t="s">
        <v>237</v>
      </c>
      <c r="E42" s="34">
        <v>43646.583333333336</v>
      </c>
      <c r="F42" s="53">
        <v>43646.583333333336</v>
      </c>
      <c r="G42" s="34">
        <v>43648.840277777781</v>
      </c>
      <c r="H42" s="53">
        <v>43648.840277777781</v>
      </c>
      <c r="I42" s="37">
        <v>2.5</v>
      </c>
      <c r="J42" s="33">
        <v>1785</v>
      </c>
      <c r="K42" s="37">
        <v>0.5</v>
      </c>
      <c r="L42" s="33">
        <v>357</v>
      </c>
      <c r="M42" s="62"/>
    </row>
    <row r="43" spans="1:13" ht="30">
      <c r="A43" s="31">
        <v>126</v>
      </c>
      <c r="B43" s="32" t="s">
        <v>273</v>
      </c>
      <c r="C43" s="32" t="s">
        <v>296</v>
      </c>
      <c r="D43" s="32" t="s">
        <v>314</v>
      </c>
      <c r="E43" s="34">
        <v>43646.552083333336</v>
      </c>
      <c r="F43" s="53">
        <v>43646.552083333336</v>
      </c>
      <c r="G43" s="34">
        <v>43651.666666666664</v>
      </c>
      <c r="H43" s="53">
        <v>43651.666666666664</v>
      </c>
      <c r="I43" s="37">
        <v>5</v>
      </c>
      <c r="J43" s="33">
        <v>2007</v>
      </c>
      <c r="K43" s="37">
        <v>0</v>
      </c>
      <c r="L43" s="33">
        <v>0</v>
      </c>
      <c r="M43" s="62"/>
    </row>
    <row r="44" spans="1:13" ht="30">
      <c r="A44" s="31">
        <v>126</v>
      </c>
      <c r="B44" s="32" t="s">
        <v>273</v>
      </c>
      <c r="C44" s="32" t="s">
        <v>296</v>
      </c>
      <c r="D44" s="32" t="s">
        <v>170</v>
      </c>
      <c r="E44" s="34">
        <v>43646.552083333336</v>
      </c>
      <c r="F44" s="53">
        <v>43646.552083333336</v>
      </c>
      <c r="G44" s="34">
        <v>43651.666666666664</v>
      </c>
      <c r="H44" s="53">
        <v>43651.666666666664</v>
      </c>
      <c r="I44" s="37">
        <v>5</v>
      </c>
      <c r="J44" s="33">
        <v>2007</v>
      </c>
      <c r="K44" s="37">
        <v>0</v>
      </c>
      <c r="L44" s="33">
        <v>0</v>
      </c>
      <c r="M44" s="62"/>
    </row>
    <row r="45" spans="1:13" ht="30">
      <c r="A45" s="31">
        <v>126</v>
      </c>
      <c r="B45" s="32" t="s">
        <v>273</v>
      </c>
      <c r="C45" s="32" t="s">
        <v>296</v>
      </c>
      <c r="D45" s="32" t="s">
        <v>315</v>
      </c>
      <c r="E45" s="34">
        <v>43646.552083333336</v>
      </c>
      <c r="F45" s="53">
        <v>43646.552083333336</v>
      </c>
      <c r="G45" s="34">
        <v>43651.666666666664</v>
      </c>
      <c r="H45" s="53">
        <v>43651.666666666664</v>
      </c>
      <c r="I45" s="37">
        <v>5</v>
      </c>
      <c r="J45" s="33">
        <v>2007</v>
      </c>
      <c r="K45" s="37">
        <v>0</v>
      </c>
      <c r="L45" s="33">
        <v>0</v>
      </c>
      <c r="M45" s="62"/>
    </row>
    <row r="46" spans="1:13" ht="30">
      <c r="A46" s="31">
        <v>126</v>
      </c>
      <c r="B46" s="32" t="s">
        <v>273</v>
      </c>
      <c r="C46" s="32" t="s">
        <v>296</v>
      </c>
      <c r="D46" s="32" t="s">
        <v>316</v>
      </c>
      <c r="E46" s="34">
        <v>43646.552083333336</v>
      </c>
      <c r="F46" s="53">
        <v>43646.552083333336</v>
      </c>
      <c r="G46" s="34">
        <v>43651.666666666664</v>
      </c>
      <c r="H46" s="53">
        <v>43651.666666666664</v>
      </c>
      <c r="I46" s="37">
        <v>5</v>
      </c>
      <c r="J46" s="33">
        <v>2007</v>
      </c>
      <c r="K46" s="37">
        <v>0</v>
      </c>
      <c r="L46" s="33">
        <v>0</v>
      </c>
      <c r="M46" s="62"/>
    </row>
    <row r="47" spans="1:13" ht="30">
      <c r="A47" s="31">
        <v>126</v>
      </c>
      <c r="B47" s="32" t="s">
        <v>273</v>
      </c>
      <c r="C47" s="32" t="s">
        <v>296</v>
      </c>
      <c r="D47" s="32" t="s">
        <v>317</v>
      </c>
      <c r="E47" s="34">
        <v>43646.552083333336</v>
      </c>
      <c r="F47" s="53">
        <v>43646.552083333336</v>
      </c>
      <c r="G47" s="34">
        <v>43651.666666666664</v>
      </c>
      <c r="H47" s="53">
        <v>43651.666666666664</v>
      </c>
      <c r="I47" s="37">
        <v>5</v>
      </c>
      <c r="J47" s="33">
        <v>2007</v>
      </c>
      <c r="K47" s="37">
        <v>0</v>
      </c>
      <c r="L47" s="33">
        <v>0</v>
      </c>
      <c r="M47" s="62"/>
    </row>
    <row r="48" spans="1:13" ht="30">
      <c r="A48" s="31">
        <v>126</v>
      </c>
      <c r="B48" s="32" t="s">
        <v>273</v>
      </c>
      <c r="C48" s="32" t="s">
        <v>296</v>
      </c>
      <c r="D48" s="32" t="s">
        <v>318</v>
      </c>
      <c r="E48" s="34">
        <v>43646.552083333336</v>
      </c>
      <c r="F48" s="53">
        <v>43646.552083333336</v>
      </c>
      <c r="G48" s="34">
        <v>43651.666666666664</v>
      </c>
      <c r="H48" s="53">
        <v>43651.666666666664</v>
      </c>
      <c r="I48" s="37">
        <v>5</v>
      </c>
      <c r="J48" s="33">
        <v>2007</v>
      </c>
      <c r="K48" s="37">
        <v>0</v>
      </c>
      <c r="L48" s="33">
        <v>0</v>
      </c>
      <c r="M48" s="62"/>
    </row>
    <row r="49" spans="1:13" ht="30">
      <c r="A49" s="31">
        <v>126</v>
      </c>
      <c r="B49" s="32" t="s">
        <v>273</v>
      </c>
      <c r="C49" s="32" t="s">
        <v>296</v>
      </c>
      <c r="D49" s="32" t="s">
        <v>319</v>
      </c>
      <c r="E49" s="34">
        <v>43646.552083333336</v>
      </c>
      <c r="F49" s="53">
        <v>43646.552083333336</v>
      </c>
      <c r="G49" s="34">
        <v>43651.666666666664</v>
      </c>
      <c r="H49" s="53">
        <v>43651.666666666664</v>
      </c>
      <c r="I49" s="37">
        <v>5</v>
      </c>
      <c r="J49" s="33">
        <v>2007</v>
      </c>
      <c r="K49" s="37">
        <v>0</v>
      </c>
      <c r="L49" s="33">
        <v>0</v>
      </c>
      <c r="M49" s="62"/>
    </row>
    <row r="50" spans="1:13" ht="30">
      <c r="A50" s="31">
        <v>126</v>
      </c>
      <c r="B50" s="32" t="s">
        <v>273</v>
      </c>
      <c r="C50" s="32" t="s">
        <v>296</v>
      </c>
      <c r="D50" s="32" t="s">
        <v>320</v>
      </c>
      <c r="E50" s="34">
        <v>43646.552083333336</v>
      </c>
      <c r="F50" s="53">
        <v>43646.552083333336</v>
      </c>
      <c r="G50" s="34">
        <v>43651.666666666664</v>
      </c>
      <c r="H50" s="53">
        <v>43651.666666666664</v>
      </c>
      <c r="I50" s="37">
        <v>5</v>
      </c>
      <c r="J50" s="33">
        <v>2007</v>
      </c>
      <c r="K50" s="37">
        <v>0</v>
      </c>
      <c r="L50" s="33">
        <v>0</v>
      </c>
      <c r="M50" s="62"/>
    </row>
    <row r="51" spans="1:13" ht="30">
      <c r="A51" s="31">
        <v>126</v>
      </c>
      <c r="B51" s="32" t="s">
        <v>273</v>
      </c>
      <c r="C51" s="32" t="s">
        <v>296</v>
      </c>
      <c r="D51" s="32" t="s">
        <v>321</v>
      </c>
      <c r="E51" s="34">
        <v>43646.552083333336</v>
      </c>
      <c r="F51" s="53">
        <v>43646.552083333336</v>
      </c>
      <c r="G51" s="34">
        <v>43651.666666666664</v>
      </c>
      <c r="H51" s="53">
        <v>43651.666666666664</v>
      </c>
      <c r="I51" s="37">
        <v>5</v>
      </c>
      <c r="J51" s="33">
        <v>2007</v>
      </c>
      <c r="K51" s="37">
        <v>0</v>
      </c>
      <c r="L51" s="33">
        <v>0</v>
      </c>
      <c r="M51" s="62"/>
    </row>
    <row r="52" spans="1:13" ht="30">
      <c r="A52" s="31">
        <v>126</v>
      </c>
      <c r="B52" s="32" t="s">
        <v>273</v>
      </c>
      <c r="C52" s="32" t="s">
        <v>296</v>
      </c>
      <c r="D52" s="32" t="s">
        <v>300</v>
      </c>
      <c r="E52" s="34">
        <v>43646.552083333336</v>
      </c>
      <c r="F52" s="53">
        <v>43646.552083333336</v>
      </c>
      <c r="G52" s="34">
        <v>43651.666666666664</v>
      </c>
      <c r="H52" s="53">
        <v>43651.666666666664</v>
      </c>
      <c r="I52" s="37">
        <v>5</v>
      </c>
      <c r="J52" s="33">
        <v>2007</v>
      </c>
      <c r="K52" s="37">
        <v>0</v>
      </c>
      <c r="L52" s="33">
        <v>0</v>
      </c>
      <c r="M52" s="62"/>
    </row>
    <row r="53" spans="1:13" ht="30">
      <c r="A53" s="31">
        <v>126</v>
      </c>
      <c r="B53" s="32" t="s">
        <v>273</v>
      </c>
      <c r="C53" s="32" t="s">
        <v>296</v>
      </c>
      <c r="D53" s="32" t="s">
        <v>322</v>
      </c>
      <c r="E53" s="34">
        <v>43646.552083333336</v>
      </c>
      <c r="F53" s="53">
        <v>43646.552083333336</v>
      </c>
      <c r="G53" s="34">
        <v>43651.666666666664</v>
      </c>
      <c r="H53" s="53">
        <v>43651.666666666664</v>
      </c>
      <c r="I53" s="37">
        <v>5</v>
      </c>
      <c r="J53" s="33">
        <v>2007</v>
      </c>
      <c r="K53" s="37">
        <v>0</v>
      </c>
      <c r="L53" s="33">
        <v>0</v>
      </c>
      <c r="M53" s="62"/>
    </row>
    <row r="54" spans="1:13" ht="30">
      <c r="A54" s="31">
        <v>127</v>
      </c>
      <c r="B54" s="32" t="s">
        <v>273</v>
      </c>
      <c r="C54" s="32" t="s">
        <v>296</v>
      </c>
      <c r="D54" s="32" t="s">
        <v>216</v>
      </c>
      <c r="E54" s="34">
        <v>43646.208333333336</v>
      </c>
      <c r="F54" s="53">
        <v>43646.208333333336</v>
      </c>
      <c r="G54" s="34">
        <v>43651.666666666664</v>
      </c>
      <c r="H54" s="53">
        <v>43651.666666666664</v>
      </c>
      <c r="I54" s="37">
        <v>5.5</v>
      </c>
      <c r="J54" s="33">
        <v>2209.5</v>
      </c>
      <c r="K54" s="37">
        <v>0</v>
      </c>
      <c r="L54" s="33">
        <v>0</v>
      </c>
      <c r="M54" s="62"/>
    </row>
    <row r="55" spans="1:13" ht="30">
      <c r="A55" s="31">
        <v>127</v>
      </c>
      <c r="B55" s="32" t="s">
        <v>273</v>
      </c>
      <c r="C55" s="32" t="s">
        <v>296</v>
      </c>
      <c r="D55" s="32" t="s">
        <v>323</v>
      </c>
      <c r="E55" s="34">
        <v>43646.208333333336</v>
      </c>
      <c r="F55" s="53">
        <v>43646.208333333336</v>
      </c>
      <c r="G55" s="34">
        <v>43651.666666666664</v>
      </c>
      <c r="H55" s="53">
        <v>43651.666666666664</v>
      </c>
      <c r="I55" s="37">
        <v>5.5</v>
      </c>
      <c r="J55" s="33">
        <v>2209.5</v>
      </c>
      <c r="K55" s="37">
        <v>0</v>
      </c>
      <c r="L55" s="33">
        <v>0</v>
      </c>
      <c r="M55" s="62"/>
    </row>
    <row r="56" spans="1:13" ht="45">
      <c r="A56" s="31">
        <v>128</v>
      </c>
      <c r="B56" s="32" t="s">
        <v>255</v>
      </c>
      <c r="C56" s="32" t="s">
        <v>297</v>
      </c>
      <c r="D56" s="32" t="s">
        <v>324</v>
      </c>
      <c r="E56" s="34">
        <v>43646.333333333336</v>
      </c>
      <c r="F56" s="53">
        <v>43646.333333333336</v>
      </c>
      <c r="G56" s="34">
        <v>43651.708333333336</v>
      </c>
      <c r="H56" s="53">
        <v>43651.708333333336</v>
      </c>
      <c r="I56" s="37">
        <v>5.5</v>
      </c>
      <c r="J56" s="33">
        <v>2209.5</v>
      </c>
      <c r="K56" s="37">
        <v>0</v>
      </c>
      <c r="L56" s="33">
        <v>0</v>
      </c>
      <c r="M56" s="62"/>
    </row>
    <row r="57" spans="1:13" ht="30">
      <c r="A57" s="31">
        <v>130</v>
      </c>
      <c r="B57" s="32" t="s">
        <v>273</v>
      </c>
      <c r="C57" s="32" t="s">
        <v>296</v>
      </c>
      <c r="D57" s="32" t="s">
        <v>198</v>
      </c>
      <c r="E57" s="34">
        <v>43646.208333333336</v>
      </c>
      <c r="F57" s="53">
        <v>43646.208333333336</v>
      </c>
      <c r="G57" s="34">
        <v>43651.666666666664</v>
      </c>
      <c r="H57" s="53">
        <v>43651.666666666664</v>
      </c>
      <c r="I57" s="37">
        <v>5.5</v>
      </c>
      <c r="J57" s="33">
        <v>2209.5</v>
      </c>
      <c r="K57" s="37">
        <v>0</v>
      </c>
      <c r="L57" s="33">
        <v>0</v>
      </c>
      <c r="M57" s="62"/>
    </row>
    <row r="58" spans="1:13" ht="45">
      <c r="A58" s="31">
        <v>144</v>
      </c>
      <c r="B58" s="32" t="s">
        <v>255</v>
      </c>
      <c r="C58" s="32" t="s">
        <v>298</v>
      </c>
      <c r="D58" s="32" t="s">
        <v>306</v>
      </c>
      <c r="E58" s="34">
        <v>43646.552083333336</v>
      </c>
      <c r="F58" s="53">
        <v>43646.552083333336</v>
      </c>
      <c r="G58" s="34">
        <v>43648.736111111109</v>
      </c>
      <c r="H58" s="53">
        <v>43648.736111111109</v>
      </c>
      <c r="I58" s="37">
        <v>2.5</v>
      </c>
      <c r="J58" s="33">
        <v>1472.5</v>
      </c>
      <c r="K58" s="37">
        <v>0.5</v>
      </c>
      <c r="L58" s="33">
        <v>294.5</v>
      </c>
      <c r="M58" s="62"/>
    </row>
    <row r="59" spans="1:13" ht="30">
      <c r="A59" s="31">
        <v>145</v>
      </c>
      <c r="B59" s="32" t="s">
        <v>255</v>
      </c>
      <c r="C59" s="32" t="s">
        <v>299</v>
      </c>
      <c r="D59" s="32" t="s">
        <v>325</v>
      </c>
      <c r="E59" s="34">
        <v>43646.552083333336</v>
      </c>
      <c r="F59" s="53">
        <v>43646.552083333336</v>
      </c>
      <c r="G59" s="34">
        <v>43651.736111111109</v>
      </c>
      <c r="H59" s="53">
        <v>43651.736111111109</v>
      </c>
      <c r="I59" s="37">
        <v>5.5</v>
      </c>
      <c r="J59" s="33">
        <v>3264.25</v>
      </c>
      <c r="K59" s="37">
        <v>0.5</v>
      </c>
      <c r="L59" s="33">
        <v>296.75</v>
      </c>
      <c r="M59" s="62"/>
    </row>
    <row r="60" spans="1:13" hidden="1">
      <c r="A60" s="139" t="s">
        <v>172</v>
      </c>
      <c r="B60" s="139"/>
      <c r="C60" s="139"/>
      <c r="D60" s="139"/>
      <c r="E60" s="139"/>
      <c r="F60" s="139"/>
      <c r="G60" s="139"/>
      <c r="H60" s="66">
        <f>SUM(I4:I59)</f>
        <v>202</v>
      </c>
      <c r="I60" s="35">
        <f>SUM(J4:J59)</f>
        <v>115784.87</v>
      </c>
    </row>
    <row r="62" spans="1:13" ht="21">
      <c r="C62" s="46" t="s">
        <v>327</v>
      </c>
      <c r="D62" s="47"/>
    </row>
    <row r="63" spans="1:13">
      <c r="C63" s="51" t="s">
        <v>600</v>
      </c>
      <c r="D63" s="72">
        <f>SUM(I4:I59)</f>
        <v>202</v>
      </c>
    </row>
    <row r="64" spans="1:13">
      <c r="C64" s="51" t="s">
        <v>601</v>
      </c>
      <c r="D64" s="49">
        <f>SUM(K4:K59)*2</f>
        <v>24</v>
      </c>
    </row>
    <row r="65" spans="3:6">
      <c r="C65" s="48" t="s">
        <v>3</v>
      </c>
      <c r="D65" s="50">
        <v>46</v>
      </c>
    </row>
    <row r="66" spans="3:6">
      <c r="C66" s="48" t="s">
        <v>4</v>
      </c>
      <c r="D66" s="50">
        <v>34</v>
      </c>
    </row>
    <row r="67" spans="3:6">
      <c r="C67" s="51" t="s">
        <v>9</v>
      </c>
      <c r="D67" s="60">
        <f>SUM(J4:J59)</f>
        <v>115784.87</v>
      </c>
    </row>
    <row r="68" spans="3:6">
      <c r="C68" s="51" t="s">
        <v>598</v>
      </c>
      <c r="D68" s="60">
        <f>SUM(L4:L59)</f>
        <v>9682.130000000001</v>
      </c>
    </row>
    <row r="69" spans="3:6">
      <c r="C69" s="51" t="s">
        <v>599</v>
      </c>
      <c r="D69" s="60">
        <f>SUM(D67:D68)</f>
        <v>125467</v>
      </c>
      <c r="F69" s="38"/>
    </row>
  </sheetData>
  <autoFilter ref="A3:M60">
    <filterColumn colId="3">
      <customFilters>
        <customFilter operator="notEqual" val=" "/>
      </customFilters>
    </filterColumn>
  </autoFilter>
  <mergeCells count="8">
    <mergeCell ref="K1:L2"/>
    <mergeCell ref="A2:D2"/>
    <mergeCell ref="E2:F2"/>
    <mergeCell ref="G2:H2"/>
    <mergeCell ref="A60:G60"/>
    <mergeCell ref="A1:D1"/>
    <mergeCell ref="E1:H1"/>
    <mergeCell ref="I1:J2"/>
  </mergeCells>
  <pageMargins left="0.511811024" right="0.511811024" top="0.78740157499999996" bottom="0.78740157499999996" header="0.31496062000000002" footer="0.31496062000000002"/>
  <pageSetup paperSize="9" scale="52" orientation="landscape" r:id="rId1"/>
  <drawing r:id="rId2"/>
</worksheet>
</file>

<file path=xl/worksheets/sheet7.xml><?xml version="1.0" encoding="utf-8"?>
<worksheet xmlns="http://schemas.openxmlformats.org/spreadsheetml/2006/main" xmlns:r="http://schemas.openxmlformats.org/officeDocument/2006/relationships">
  <dimension ref="A1:N103"/>
  <sheetViews>
    <sheetView topLeftCell="A90" zoomScale="70" zoomScaleNormal="70" workbookViewId="0">
      <selection activeCell="D98" sqref="D98"/>
    </sheetView>
  </sheetViews>
  <sheetFormatPr defaultRowHeight="15"/>
  <cols>
    <col min="1" max="1" width="8.140625" customWidth="1"/>
    <col min="2" max="2" width="13.85546875" customWidth="1"/>
    <col min="3" max="3" width="50" customWidth="1"/>
    <col min="4" max="4" width="26" customWidth="1"/>
    <col min="5" max="5" width="11.5703125" hidden="1" customWidth="1"/>
    <col min="6" max="6" width="12" bestFit="1" customWidth="1"/>
    <col min="7" max="7" width="10.7109375" customWidth="1"/>
    <col min="8" max="8" width="13.42578125" customWidth="1"/>
    <col min="9" max="9" width="13" customWidth="1"/>
    <col min="10" max="10" width="16.7109375" customWidth="1"/>
    <col min="11" max="11" width="15.85546875" bestFit="1" customWidth="1"/>
    <col min="12" max="12" width="16" customWidth="1"/>
    <col min="13" max="13" width="19.140625" customWidth="1"/>
    <col min="14" max="14" width="15" bestFit="1" customWidth="1"/>
  </cols>
  <sheetData>
    <row r="1" spans="1:14" ht="27" customHeight="1">
      <c r="A1" s="130" t="s">
        <v>10</v>
      </c>
      <c r="B1" s="131"/>
      <c r="C1" s="131"/>
      <c r="D1" s="131"/>
      <c r="E1" s="57"/>
      <c r="F1" s="132" t="s">
        <v>590</v>
      </c>
      <c r="G1" s="133"/>
      <c r="H1" s="133"/>
      <c r="I1" s="134"/>
      <c r="J1" s="135" t="s">
        <v>592</v>
      </c>
      <c r="K1" s="135"/>
      <c r="L1" s="135" t="s">
        <v>593</v>
      </c>
      <c r="M1" s="135"/>
    </row>
    <row r="2" spans="1:14" s="65" customFormat="1" ht="27" customHeight="1">
      <c r="A2" s="136" t="s">
        <v>595</v>
      </c>
      <c r="B2" s="137"/>
      <c r="C2" s="137"/>
      <c r="D2" s="138"/>
      <c r="E2" s="57"/>
      <c r="F2" s="135" t="s">
        <v>246</v>
      </c>
      <c r="G2" s="135"/>
      <c r="H2" s="135" t="s">
        <v>247</v>
      </c>
      <c r="I2" s="135"/>
      <c r="J2" s="135"/>
      <c r="K2" s="135"/>
      <c r="L2" s="135"/>
      <c r="M2" s="135"/>
      <c r="N2"/>
    </row>
    <row r="3" spans="1:14">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4" ht="30">
      <c r="A4" s="31">
        <v>102</v>
      </c>
      <c r="B4" s="32" t="s">
        <v>344</v>
      </c>
      <c r="C4" s="32" t="s">
        <v>358</v>
      </c>
      <c r="D4" s="32" t="s">
        <v>203</v>
      </c>
      <c r="E4" s="34" t="s">
        <v>409</v>
      </c>
      <c r="F4" s="34">
        <v>43654.291666666664</v>
      </c>
      <c r="G4" s="53">
        <v>43654.291666666664</v>
      </c>
      <c r="H4" s="34">
        <v>43658.833333333336</v>
      </c>
      <c r="I4" s="53">
        <v>43658.833333333336</v>
      </c>
      <c r="J4" s="39">
        <v>5</v>
      </c>
      <c r="K4" s="33">
        <v>2025</v>
      </c>
      <c r="L4" s="54">
        <v>0</v>
      </c>
      <c r="M4" s="68">
        <v>0</v>
      </c>
    </row>
    <row r="5" spans="1:14" ht="30">
      <c r="A5" s="31">
        <v>102</v>
      </c>
      <c r="B5" s="32" t="s">
        <v>344</v>
      </c>
      <c r="C5" s="32" t="s">
        <v>358</v>
      </c>
      <c r="D5" s="32" t="s">
        <v>305</v>
      </c>
      <c r="E5" s="34" t="s">
        <v>410</v>
      </c>
      <c r="F5" s="34">
        <v>43654.291666666664</v>
      </c>
      <c r="G5" s="53">
        <v>43654.291666666664</v>
      </c>
      <c r="H5" s="34">
        <v>43658.833333333336</v>
      </c>
      <c r="I5" s="53">
        <v>43658.833333333336</v>
      </c>
      <c r="J5" s="39">
        <v>5</v>
      </c>
      <c r="K5" s="33">
        <v>2430</v>
      </c>
      <c r="L5" s="54">
        <v>0</v>
      </c>
      <c r="M5" s="69">
        <v>0</v>
      </c>
    </row>
    <row r="6" spans="1:14">
      <c r="A6" s="31">
        <v>103</v>
      </c>
      <c r="B6" s="32" t="s">
        <v>345</v>
      </c>
      <c r="C6" s="32" t="s">
        <v>359</v>
      </c>
      <c r="D6" s="32" t="s">
        <v>253</v>
      </c>
      <c r="E6" s="34" t="s">
        <v>411</v>
      </c>
      <c r="F6" s="34">
        <v>43654.291666666664</v>
      </c>
      <c r="G6" s="53">
        <v>43654.291666666664</v>
      </c>
      <c r="H6" s="34">
        <v>43658.833333333336</v>
      </c>
      <c r="I6" s="53">
        <v>43658.833333333336</v>
      </c>
      <c r="J6" s="39">
        <v>5</v>
      </c>
      <c r="K6" s="33">
        <v>2430</v>
      </c>
      <c r="L6" s="54">
        <v>0</v>
      </c>
      <c r="M6" s="69">
        <v>0</v>
      </c>
    </row>
    <row r="7" spans="1:14" ht="30">
      <c r="A7" s="31">
        <v>104</v>
      </c>
      <c r="B7" s="32" t="s">
        <v>346</v>
      </c>
      <c r="C7" s="32" t="s">
        <v>279</v>
      </c>
      <c r="D7" s="32" t="s">
        <v>245</v>
      </c>
      <c r="E7" s="34" t="s">
        <v>411</v>
      </c>
      <c r="F7" s="34">
        <v>43654.291666666664</v>
      </c>
      <c r="G7" s="53">
        <v>43654.291666666664</v>
      </c>
      <c r="H7" s="34">
        <v>43658.833333333336</v>
      </c>
      <c r="I7" s="53">
        <v>43658.833333333336</v>
      </c>
      <c r="J7" s="39">
        <v>5</v>
      </c>
      <c r="K7" s="33">
        <v>2430</v>
      </c>
      <c r="L7" s="54">
        <v>0</v>
      </c>
      <c r="M7" s="68">
        <v>0</v>
      </c>
    </row>
    <row r="8" spans="1:14" ht="30">
      <c r="A8" s="31">
        <v>105</v>
      </c>
      <c r="B8" s="32" t="s">
        <v>347</v>
      </c>
      <c r="C8" s="32" t="s">
        <v>279</v>
      </c>
      <c r="D8" s="32" t="s">
        <v>203</v>
      </c>
      <c r="E8" s="34" t="s">
        <v>412</v>
      </c>
      <c r="F8" s="34">
        <v>43668.291666666664</v>
      </c>
      <c r="G8" s="53">
        <v>43668.291666666664</v>
      </c>
      <c r="H8" s="34">
        <v>43672.833333333336</v>
      </c>
      <c r="I8" s="53">
        <v>43672.833333333336</v>
      </c>
      <c r="J8" s="39">
        <v>5</v>
      </c>
      <c r="K8" s="33">
        <v>2025</v>
      </c>
      <c r="L8" s="54">
        <v>0</v>
      </c>
      <c r="M8" s="69">
        <v>0</v>
      </c>
    </row>
    <row r="9" spans="1:14" ht="30">
      <c r="A9" s="31">
        <v>105</v>
      </c>
      <c r="B9" s="32" t="s">
        <v>347</v>
      </c>
      <c r="C9" s="32" t="s">
        <v>279</v>
      </c>
      <c r="D9" s="32" t="s">
        <v>305</v>
      </c>
      <c r="E9" s="34" t="s">
        <v>410</v>
      </c>
      <c r="F9" s="34">
        <v>43668.291666666664</v>
      </c>
      <c r="G9" s="53">
        <v>43668.291666666664</v>
      </c>
      <c r="H9" s="34">
        <v>43672.833333333336</v>
      </c>
      <c r="I9" s="53">
        <v>43672.833333333336</v>
      </c>
      <c r="J9" s="39">
        <v>5</v>
      </c>
      <c r="K9" s="33">
        <v>2430</v>
      </c>
      <c r="L9" s="54">
        <v>0</v>
      </c>
      <c r="M9" s="69">
        <v>0</v>
      </c>
    </row>
    <row r="10" spans="1:14" ht="30">
      <c r="A10" s="31">
        <v>107</v>
      </c>
      <c r="B10" s="32" t="s">
        <v>348</v>
      </c>
      <c r="C10" s="32" t="s">
        <v>279</v>
      </c>
      <c r="D10" s="32" t="s">
        <v>304</v>
      </c>
      <c r="E10" s="34" t="s">
        <v>410</v>
      </c>
      <c r="F10" s="34">
        <v>43668.291666666664</v>
      </c>
      <c r="G10" s="53">
        <v>43668.291666666664</v>
      </c>
      <c r="H10" s="34">
        <v>43672.833333333336</v>
      </c>
      <c r="I10" s="53">
        <v>43672.833333333336</v>
      </c>
      <c r="J10" s="39">
        <v>5</v>
      </c>
      <c r="K10" s="33">
        <v>2430</v>
      </c>
      <c r="L10" s="54">
        <v>0</v>
      </c>
      <c r="M10" s="68">
        <v>0</v>
      </c>
    </row>
    <row r="11" spans="1:14" ht="30">
      <c r="A11" s="31">
        <v>108</v>
      </c>
      <c r="B11" s="32" t="s">
        <v>349</v>
      </c>
      <c r="C11" s="32" t="s">
        <v>279</v>
      </c>
      <c r="D11" s="32" t="s">
        <v>303</v>
      </c>
      <c r="E11" s="34" t="s">
        <v>413</v>
      </c>
      <c r="F11" s="34">
        <v>43674.291666666664</v>
      </c>
      <c r="G11" s="53">
        <v>43674.291666666664</v>
      </c>
      <c r="H11" s="34">
        <v>43679.833333333336</v>
      </c>
      <c r="I11" s="53">
        <v>43679.833333333336</v>
      </c>
      <c r="J11" s="39">
        <v>6</v>
      </c>
      <c r="K11" s="33">
        <v>2916</v>
      </c>
      <c r="L11" s="54">
        <v>0</v>
      </c>
      <c r="M11" s="69">
        <v>0</v>
      </c>
    </row>
    <row r="12" spans="1:14" ht="45">
      <c r="A12" s="31">
        <v>129</v>
      </c>
      <c r="B12" s="32" t="s">
        <v>271</v>
      </c>
      <c r="C12" s="32" t="s">
        <v>360</v>
      </c>
      <c r="D12" s="32" t="s">
        <v>198</v>
      </c>
      <c r="E12" s="34" t="s">
        <v>409</v>
      </c>
      <c r="F12" s="34">
        <v>43654.375</v>
      </c>
      <c r="G12" s="53">
        <v>43654.375</v>
      </c>
      <c r="H12" s="34">
        <v>43656.802083333336</v>
      </c>
      <c r="I12" s="53">
        <v>43656.802083333336</v>
      </c>
      <c r="J12" s="39">
        <v>2.5</v>
      </c>
      <c r="K12" s="33">
        <v>1012.5</v>
      </c>
      <c r="L12" s="54">
        <v>0</v>
      </c>
      <c r="M12" s="68">
        <v>0</v>
      </c>
    </row>
    <row r="13" spans="1:14" ht="45">
      <c r="A13" s="31">
        <v>129</v>
      </c>
      <c r="B13" s="32" t="s">
        <v>271</v>
      </c>
      <c r="C13" s="32" t="s">
        <v>360</v>
      </c>
      <c r="D13" s="32" t="s">
        <v>254</v>
      </c>
      <c r="E13" s="34" t="s">
        <v>414</v>
      </c>
      <c r="F13" s="34">
        <v>43654.375</v>
      </c>
      <c r="G13" s="53">
        <v>43654.375</v>
      </c>
      <c r="H13" s="34">
        <v>43656.802083333336</v>
      </c>
      <c r="I13" s="53">
        <v>43656.802083333336</v>
      </c>
      <c r="J13" s="39">
        <v>2.5</v>
      </c>
      <c r="K13" s="33">
        <v>1012.5</v>
      </c>
      <c r="L13" s="54">
        <v>0</v>
      </c>
      <c r="M13" s="69">
        <v>0</v>
      </c>
    </row>
    <row r="14" spans="1:14" ht="45">
      <c r="A14" s="31">
        <v>129</v>
      </c>
      <c r="B14" s="32" t="s">
        <v>271</v>
      </c>
      <c r="C14" s="32" t="s">
        <v>360</v>
      </c>
      <c r="D14" s="32" t="s">
        <v>317</v>
      </c>
      <c r="E14" s="34" t="s">
        <v>415</v>
      </c>
      <c r="F14" s="34">
        <v>43654.375</v>
      </c>
      <c r="G14" s="53">
        <v>43654.375</v>
      </c>
      <c r="H14" s="34">
        <v>43656.802083333336</v>
      </c>
      <c r="I14" s="53">
        <v>43656.802083333336</v>
      </c>
      <c r="J14" s="39">
        <v>2.5</v>
      </c>
      <c r="K14" s="33">
        <v>1012.5</v>
      </c>
      <c r="L14" s="54">
        <v>0</v>
      </c>
      <c r="M14" s="68">
        <v>0</v>
      </c>
    </row>
    <row r="15" spans="1:14" ht="45">
      <c r="A15" s="31">
        <v>129</v>
      </c>
      <c r="B15" s="32" t="s">
        <v>271</v>
      </c>
      <c r="C15" s="32" t="s">
        <v>360</v>
      </c>
      <c r="D15" s="32" t="s">
        <v>318</v>
      </c>
      <c r="E15" s="34" t="s">
        <v>415</v>
      </c>
      <c r="F15" s="34">
        <v>43654.375</v>
      </c>
      <c r="G15" s="53">
        <v>43654.375</v>
      </c>
      <c r="H15" s="34">
        <v>43656.802083333336</v>
      </c>
      <c r="I15" s="53">
        <v>43656.802083333336</v>
      </c>
      <c r="J15" s="39">
        <v>2.5</v>
      </c>
      <c r="K15" s="33">
        <v>1012.5</v>
      </c>
      <c r="L15" s="54">
        <v>0</v>
      </c>
      <c r="M15" s="69">
        <v>0</v>
      </c>
    </row>
    <row r="16" spans="1:14" ht="45">
      <c r="A16" s="31">
        <v>129</v>
      </c>
      <c r="B16" s="32" t="s">
        <v>271</v>
      </c>
      <c r="C16" s="32" t="s">
        <v>360</v>
      </c>
      <c r="D16" s="32" t="s">
        <v>323</v>
      </c>
      <c r="E16" s="34" t="s">
        <v>416</v>
      </c>
      <c r="F16" s="34">
        <v>43654.375</v>
      </c>
      <c r="G16" s="53">
        <v>43654.375</v>
      </c>
      <c r="H16" s="34">
        <v>43656.802083333336</v>
      </c>
      <c r="I16" s="53">
        <v>43656.802083333336</v>
      </c>
      <c r="J16" s="39">
        <v>2.5</v>
      </c>
      <c r="K16" s="33">
        <v>1012.5</v>
      </c>
      <c r="L16" s="54">
        <v>0</v>
      </c>
      <c r="M16" s="69">
        <v>0</v>
      </c>
    </row>
    <row r="17" spans="1:13" ht="30">
      <c r="A17" s="31">
        <v>131</v>
      </c>
      <c r="B17" s="32" t="s">
        <v>271</v>
      </c>
      <c r="C17" s="32" t="s">
        <v>361</v>
      </c>
      <c r="D17" s="32" t="s">
        <v>384</v>
      </c>
      <c r="E17" s="34" t="s">
        <v>417</v>
      </c>
      <c r="F17" s="34">
        <v>43654.625</v>
      </c>
      <c r="G17" s="53">
        <v>43654.625</v>
      </c>
      <c r="H17" s="34">
        <v>43656.802083333336</v>
      </c>
      <c r="I17" s="53">
        <v>43656.802083333336</v>
      </c>
      <c r="J17" s="39">
        <v>2.5</v>
      </c>
      <c r="K17" s="33">
        <v>1012.5</v>
      </c>
      <c r="L17" s="54">
        <v>0</v>
      </c>
      <c r="M17" s="68">
        <v>0</v>
      </c>
    </row>
    <row r="18" spans="1:13" ht="30">
      <c r="A18" s="31">
        <v>131</v>
      </c>
      <c r="B18" s="32" t="s">
        <v>271</v>
      </c>
      <c r="C18" s="32" t="s">
        <v>361</v>
      </c>
      <c r="D18" s="32" t="s">
        <v>385</v>
      </c>
      <c r="E18" s="34" t="s">
        <v>418</v>
      </c>
      <c r="F18" s="34">
        <v>43654.625</v>
      </c>
      <c r="G18" s="53">
        <v>43654.625</v>
      </c>
      <c r="H18" s="34">
        <v>43656.802083333336</v>
      </c>
      <c r="I18" s="53">
        <v>43656.802083333336</v>
      </c>
      <c r="J18" s="39">
        <v>2.5</v>
      </c>
      <c r="K18" s="33">
        <v>1012.5</v>
      </c>
      <c r="L18" s="54">
        <v>0</v>
      </c>
      <c r="M18" s="68">
        <v>0</v>
      </c>
    </row>
    <row r="19" spans="1:13" ht="30">
      <c r="A19" s="31">
        <v>131</v>
      </c>
      <c r="B19" s="32" t="s">
        <v>271</v>
      </c>
      <c r="C19" s="32" t="s">
        <v>361</v>
      </c>
      <c r="D19" s="32" t="s">
        <v>319</v>
      </c>
      <c r="E19" s="34" t="s">
        <v>419</v>
      </c>
      <c r="F19" s="34">
        <v>43654.625</v>
      </c>
      <c r="G19" s="53">
        <v>43654.625</v>
      </c>
      <c r="H19" s="34">
        <v>43656.802083333336</v>
      </c>
      <c r="I19" s="53">
        <v>43656.802083333336</v>
      </c>
      <c r="J19" s="39">
        <v>2.5</v>
      </c>
      <c r="K19" s="33">
        <v>1012.5</v>
      </c>
      <c r="L19" s="54">
        <v>0</v>
      </c>
      <c r="M19" s="69">
        <v>0</v>
      </c>
    </row>
    <row r="20" spans="1:13" ht="30">
      <c r="A20" s="31">
        <v>131</v>
      </c>
      <c r="B20" s="32" t="s">
        <v>271</v>
      </c>
      <c r="C20" s="32" t="s">
        <v>361</v>
      </c>
      <c r="D20" s="32" t="s">
        <v>240</v>
      </c>
      <c r="E20" s="34" t="s">
        <v>420</v>
      </c>
      <c r="F20" s="34">
        <v>43654.625</v>
      </c>
      <c r="G20" s="53">
        <v>43654.625</v>
      </c>
      <c r="H20" s="34">
        <v>43656.802083333336</v>
      </c>
      <c r="I20" s="53">
        <v>43656.802083333336</v>
      </c>
      <c r="J20" s="39">
        <v>2.5</v>
      </c>
      <c r="K20" s="33">
        <v>1012.5</v>
      </c>
      <c r="L20" s="54">
        <v>0</v>
      </c>
      <c r="M20" s="68">
        <v>0</v>
      </c>
    </row>
    <row r="21" spans="1:13" ht="30">
      <c r="A21" s="31">
        <v>131</v>
      </c>
      <c r="B21" s="32" t="s">
        <v>271</v>
      </c>
      <c r="C21" s="32" t="s">
        <v>361</v>
      </c>
      <c r="D21" s="32" t="s">
        <v>386</v>
      </c>
      <c r="E21" s="34" t="s">
        <v>418</v>
      </c>
      <c r="F21" s="34">
        <v>43654.625</v>
      </c>
      <c r="G21" s="53">
        <v>43654.625</v>
      </c>
      <c r="H21" s="34">
        <v>43656.802083333336</v>
      </c>
      <c r="I21" s="53">
        <v>43656.802083333336</v>
      </c>
      <c r="J21" s="39">
        <v>2.5</v>
      </c>
      <c r="K21" s="33">
        <v>1012.5</v>
      </c>
      <c r="L21" s="54">
        <v>0</v>
      </c>
      <c r="M21" s="69">
        <v>0</v>
      </c>
    </row>
    <row r="22" spans="1:13" ht="30">
      <c r="A22" s="31">
        <v>131</v>
      </c>
      <c r="B22" s="32" t="s">
        <v>271</v>
      </c>
      <c r="C22" s="32" t="s">
        <v>361</v>
      </c>
      <c r="D22" s="32" t="s">
        <v>181</v>
      </c>
      <c r="E22" s="34" t="s">
        <v>411</v>
      </c>
      <c r="F22" s="34">
        <v>43654.625</v>
      </c>
      <c r="G22" s="53">
        <v>43654.625</v>
      </c>
      <c r="H22" s="34">
        <v>43656.802083333336</v>
      </c>
      <c r="I22" s="53">
        <v>43656.802083333336</v>
      </c>
      <c r="J22" s="39">
        <v>2.5</v>
      </c>
      <c r="K22" s="33">
        <v>1012.5</v>
      </c>
      <c r="L22" s="54">
        <v>0</v>
      </c>
      <c r="M22" s="68">
        <v>0</v>
      </c>
    </row>
    <row r="23" spans="1:13" ht="30">
      <c r="A23" s="31">
        <v>131</v>
      </c>
      <c r="B23" s="32" t="s">
        <v>271</v>
      </c>
      <c r="C23" s="32" t="s">
        <v>361</v>
      </c>
      <c r="D23" s="32" t="s">
        <v>307</v>
      </c>
      <c r="E23" s="34" t="s">
        <v>421</v>
      </c>
      <c r="F23" s="34">
        <v>43654.625</v>
      </c>
      <c r="G23" s="53">
        <v>43654.625</v>
      </c>
      <c r="H23" s="34">
        <v>43656.802083333336</v>
      </c>
      <c r="I23" s="53">
        <v>43656.802083333336</v>
      </c>
      <c r="J23" s="39">
        <v>2.5</v>
      </c>
      <c r="K23" s="33">
        <v>1012.5</v>
      </c>
      <c r="L23" s="54">
        <v>0</v>
      </c>
      <c r="M23" s="69">
        <v>0</v>
      </c>
    </row>
    <row r="24" spans="1:13" ht="30">
      <c r="A24" s="31">
        <v>135</v>
      </c>
      <c r="B24" s="32" t="s">
        <v>271</v>
      </c>
      <c r="C24" s="32" t="s">
        <v>362</v>
      </c>
      <c r="D24" s="32" t="s">
        <v>216</v>
      </c>
      <c r="E24" s="34" t="s">
        <v>409</v>
      </c>
      <c r="F24" s="34">
        <v>43654.625</v>
      </c>
      <c r="G24" s="53">
        <v>43654.625</v>
      </c>
      <c r="H24" s="34">
        <v>43656.802083333336</v>
      </c>
      <c r="I24" s="53">
        <v>43656.802083333336</v>
      </c>
      <c r="J24" s="39">
        <v>2.5</v>
      </c>
      <c r="K24" s="33">
        <v>1012.5</v>
      </c>
      <c r="L24" s="54">
        <v>0</v>
      </c>
      <c r="M24" s="68">
        <v>0</v>
      </c>
    </row>
    <row r="25" spans="1:13" ht="30">
      <c r="A25" s="31">
        <v>135</v>
      </c>
      <c r="B25" s="32" t="s">
        <v>271</v>
      </c>
      <c r="C25" s="32" t="s">
        <v>362</v>
      </c>
      <c r="D25" s="32" t="s">
        <v>387</v>
      </c>
      <c r="E25" s="34" t="s">
        <v>422</v>
      </c>
      <c r="F25" s="34">
        <v>43654.625</v>
      </c>
      <c r="G25" s="53">
        <v>43654.625</v>
      </c>
      <c r="H25" s="34">
        <v>43656.802083333336</v>
      </c>
      <c r="I25" s="53">
        <v>43656.802083333336</v>
      </c>
      <c r="J25" s="39">
        <v>2.5</v>
      </c>
      <c r="K25" s="33">
        <v>1012.5</v>
      </c>
      <c r="L25" s="54">
        <v>0</v>
      </c>
      <c r="M25" s="69">
        <v>0</v>
      </c>
    </row>
    <row r="26" spans="1:13" ht="30">
      <c r="A26" s="31">
        <v>135</v>
      </c>
      <c r="B26" s="32" t="s">
        <v>271</v>
      </c>
      <c r="C26" s="32" t="s">
        <v>362</v>
      </c>
      <c r="D26" s="32" t="s">
        <v>388</v>
      </c>
      <c r="E26" s="34" t="s">
        <v>423</v>
      </c>
      <c r="F26" s="34">
        <v>43654.625</v>
      </c>
      <c r="G26" s="53">
        <v>43654.625</v>
      </c>
      <c r="H26" s="34">
        <v>43656.802083333336</v>
      </c>
      <c r="I26" s="53">
        <v>43656.802083333336</v>
      </c>
      <c r="J26" s="39">
        <v>2.5</v>
      </c>
      <c r="K26" s="33">
        <v>1012.5</v>
      </c>
      <c r="L26" s="54">
        <v>0</v>
      </c>
      <c r="M26" s="68">
        <v>0</v>
      </c>
    </row>
    <row r="27" spans="1:13" ht="30">
      <c r="A27" s="31">
        <v>136</v>
      </c>
      <c r="B27" s="32" t="s">
        <v>350</v>
      </c>
      <c r="C27" s="32" t="s">
        <v>363</v>
      </c>
      <c r="D27" s="32" t="s">
        <v>198</v>
      </c>
      <c r="E27" s="34" t="s">
        <v>412</v>
      </c>
      <c r="F27" s="34">
        <v>43661.375</v>
      </c>
      <c r="G27" s="53">
        <v>43661.375</v>
      </c>
      <c r="H27" s="34">
        <v>43663.875</v>
      </c>
      <c r="I27" s="53">
        <v>43663.875</v>
      </c>
      <c r="J27" s="39">
        <v>3</v>
      </c>
      <c r="K27" s="33">
        <v>1215</v>
      </c>
      <c r="L27" s="54">
        <v>0</v>
      </c>
      <c r="M27" s="68">
        <v>0</v>
      </c>
    </row>
    <row r="28" spans="1:13" ht="30">
      <c r="A28" s="31">
        <v>136</v>
      </c>
      <c r="B28" s="32" t="s">
        <v>350</v>
      </c>
      <c r="C28" s="32" t="s">
        <v>363</v>
      </c>
      <c r="D28" s="32" t="s">
        <v>317</v>
      </c>
      <c r="E28" s="34" t="s">
        <v>415</v>
      </c>
      <c r="F28" s="34">
        <v>43661.375</v>
      </c>
      <c r="G28" s="53">
        <v>43661.375</v>
      </c>
      <c r="H28" s="34">
        <v>43663.875</v>
      </c>
      <c r="I28" s="53">
        <v>43663.875</v>
      </c>
      <c r="J28" s="39">
        <v>3</v>
      </c>
      <c r="K28" s="33">
        <v>1215</v>
      </c>
      <c r="L28" s="54">
        <v>0</v>
      </c>
      <c r="M28" s="69">
        <v>0</v>
      </c>
    </row>
    <row r="29" spans="1:13" ht="30">
      <c r="A29" s="31">
        <v>136</v>
      </c>
      <c r="B29" s="32" t="s">
        <v>350</v>
      </c>
      <c r="C29" s="32" t="s">
        <v>363</v>
      </c>
      <c r="D29" s="32" t="s">
        <v>318</v>
      </c>
      <c r="E29" s="34" t="s">
        <v>415</v>
      </c>
      <c r="F29" s="34">
        <v>43661.375</v>
      </c>
      <c r="G29" s="53">
        <v>43661.375</v>
      </c>
      <c r="H29" s="34">
        <v>43663.875</v>
      </c>
      <c r="I29" s="53">
        <v>43663.875</v>
      </c>
      <c r="J29" s="39">
        <v>3</v>
      </c>
      <c r="K29" s="33">
        <v>1215</v>
      </c>
      <c r="L29" s="54">
        <v>0</v>
      </c>
      <c r="M29" s="68">
        <v>0</v>
      </c>
    </row>
    <row r="30" spans="1:13" ht="30">
      <c r="A30" s="31">
        <v>136</v>
      </c>
      <c r="B30" s="32" t="s">
        <v>350</v>
      </c>
      <c r="C30" s="32" t="s">
        <v>363</v>
      </c>
      <c r="D30" s="32" t="s">
        <v>323</v>
      </c>
      <c r="E30" s="34" t="s">
        <v>416</v>
      </c>
      <c r="F30" s="34">
        <v>43661.375</v>
      </c>
      <c r="G30" s="53">
        <v>43661.375</v>
      </c>
      <c r="H30" s="34">
        <v>43663.875</v>
      </c>
      <c r="I30" s="53">
        <v>43663.875</v>
      </c>
      <c r="J30" s="39">
        <v>3</v>
      </c>
      <c r="K30" s="33">
        <v>1215</v>
      </c>
      <c r="L30" s="54">
        <v>0</v>
      </c>
      <c r="M30" s="69">
        <v>0</v>
      </c>
    </row>
    <row r="31" spans="1:13" ht="30">
      <c r="A31" s="31">
        <v>137</v>
      </c>
      <c r="B31" s="32" t="s">
        <v>350</v>
      </c>
      <c r="C31" s="32" t="s">
        <v>363</v>
      </c>
      <c r="D31" s="32" t="s">
        <v>315</v>
      </c>
      <c r="E31" s="34" t="s">
        <v>424</v>
      </c>
      <c r="F31" s="34">
        <v>43661.625</v>
      </c>
      <c r="G31" s="53">
        <v>43661.625</v>
      </c>
      <c r="H31" s="34">
        <v>43663.875</v>
      </c>
      <c r="I31" s="53">
        <v>43663.875</v>
      </c>
      <c r="J31" s="39">
        <v>2.5</v>
      </c>
      <c r="K31" s="33">
        <v>1012.5</v>
      </c>
      <c r="L31" s="54">
        <v>0</v>
      </c>
      <c r="M31" s="68">
        <v>0</v>
      </c>
    </row>
    <row r="32" spans="1:13" ht="30">
      <c r="A32" s="31">
        <v>137</v>
      </c>
      <c r="B32" s="32" t="s">
        <v>350</v>
      </c>
      <c r="C32" s="32" t="s">
        <v>363</v>
      </c>
      <c r="D32" s="32" t="s">
        <v>389</v>
      </c>
      <c r="E32" s="34" t="s">
        <v>425</v>
      </c>
      <c r="F32" s="34">
        <v>43661.625</v>
      </c>
      <c r="G32" s="53">
        <v>43661.625</v>
      </c>
      <c r="H32" s="34">
        <v>43663.875</v>
      </c>
      <c r="I32" s="53">
        <v>43663.875</v>
      </c>
      <c r="J32" s="39">
        <v>2.5</v>
      </c>
      <c r="K32" s="33">
        <v>1012.5</v>
      </c>
      <c r="L32" s="54">
        <v>0</v>
      </c>
      <c r="M32" s="69">
        <v>0</v>
      </c>
    </row>
    <row r="33" spans="1:13" ht="30">
      <c r="A33" s="31">
        <v>137</v>
      </c>
      <c r="B33" s="32" t="s">
        <v>350</v>
      </c>
      <c r="C33" s="32" t="s">
        <v>363</v>
      </c>
      <c r="D33" s="32" t="s">
        <v>384</v>
      </c>
      <c r="E33" s="34" t="s">
        <v>417</v>
      </c>
      <c r="F33" s="34">
        <v>43661.625</v>
      </c>
      <c r="G33" s="53">
        <v>43661.625</v>
      </c>
      <c r="H33" s="34">
        <v>43663.875</v>
      </c>
      <c r="I33" s="53">
        <v>43663.875</v>
      </c>
      <c r="J33" s="39">
        <v>2.5</v>
      </c>
      <c r="K33" s="33">
        <v>1012.5</v>
      </c>
      <c r="L33" s="54">
        <v>0</v>
      </c>
      <c r="M33" s="68">
        <v>0</v>
      </c>
    </row>
    <row r="34" spans="1:13" ht="30">
      <c r="A34" s="31">
        <v>137</v>
      </c>
      <c r="B34" s="32" t="s">
        <v>350</v>
      </c>
      <c r="C34" s="32" t="s">
        <v>363</v>
      </c>
      <c r="D34" s="32" t="s">
        <v>385</v>
      </c>
      <c r="E34" s="34" t="s">
        <v>418</v>
      </c>
      <c r="F34" s="34">
        <v>43661.625</v>
      </c>
      <c r="G34" s="53">
        <v>43661.625</v>
      </c>
      <c r="H34" s="34">
        <v>43663.875</v>
      </c>
      <c r="I34" s="53">
        <v>43663.875</v>
      </c>
      <c r="J34" s="39">
        <v>2.5</v>
      </c>
      <c r="K34" s="33">
        <v>1012.5</v>
      </c>
      <c r="L34" s="54">
        <v>0</v>
      </c>
      <c r="M34" s="68">
        <v>0</v>
      </c>
    </row>
    <row r="35" spans="1:13" ht="30">
      <c r="A35" s="31">
        <v>137</v>
      </c>
      <c r="B35" s="32" t="s">
        <v>350</v>
      </c>
      <c r="C35" s="32" t="s">
        <v>363</v>
      </c>
      <c r="D35" s="32" t="s">
        <v>322</v>
      </c>
      <c r="E35" s="34" t="s">
        <v>411</v>
      </c>
      <c r="F35" s="34">
        <v>43661.625</v>
      </c>
      <c r="G35" s="53">
        <v>43661.625</v>
      </c>
      <c r="H35" s="34">
        <v>43663.875</v>
      </c>
      <c r="I35" s="53">
        <v>43663.875</v>
      </c>
      <c r="J35" s="39">
        <v>2.5</v>
      </c>
      <c r="K35" s="33">
        <v>1012.5</v>
      </c>
      <c r="L35" s="54">
        <v>0</v>
      </c>
      <c r="M35" s="69">
        <v>0</v>
      </c>
    </row>
    <row r="36" spans="1:13" ht="30">
      <c r="A36" s="31">
        <v>137</v>
      </c>
      <c r="B36" s="32" t="s">
        <v>350</v>
      </c>
      <c r="C36" s="32" t="s">
        <v>363</v>
      </c>
      <c r="D36" s="32" t="s">
        <v>242</v>
      </c>
      <c r="E36" s="34" t="s">
        <v>420</v>
      </c>
      <c r="F36" s="34">
        <v>43661.625</v>
      </c>
      <c r="G36" s="53">
        <v>43661.625</v>
      </c>
      <c r="H36" s="34">
        <v>43663.875</v>
      </c>
      <c r="I36" s="53">
        <v>43663.875</v>
      </c>
      <c r="J36" s="39">
        <v>2.5</v>
      </c>
      <c r="K36" s="33">
        <v>1012.5</v>
      </c>
      <c r="L36" s="54">
        <v>0</v>
      </c>
      <c r="M36" s="69">
        <v>0</v>
      </c>
    </row>
    <row r="37" spans="1:13" ht="30">
      <c r="A37" s="31">
        <v>139</v>
      </c>
      <c r="B37" s="32" t="s">
        <v>351</v>
      </c>
      <c r="C37" s="32" t="s">
        <v>364</v>
      </c>
      <c r="D37" s="32" t="s">
        <v>198</v>
      </c>
      <c r="E37" s="34" t="s">
        <v>412</v>
      </c>
      <c r="F37" s="34">
        <v>43668.375</v>
      </c>
      <c r="G37" s="53">
        <v>43668.375</v>
      </c>
      <c r="H37" s="34">
        <v>43669.875</v>
      </c>
      <c r="I37" s="53">
        <v>43669.875</v>
      </c>
      <c r="J37" s="39">
        <v>2</v>
      </c>
      <c r="K37" s="33">
        <v>810</v>
      </c>
      <c r="L37" s="54">
        <v>0</v>
      </c>
      <c r="M37" s="69">
        <v>0</v>
      </c>
    </row>
    <row r="38" spans="1:13" ht="30">
      <c r="A38" s="31">
        <v>139</v>
      </c>
      <c r="B38" s="32" t="s">
        <v>351</v>
      </c>
      <c r="C38" s="32" t="s">
        <v>364</v>
      </c>
      <c r="D38" s="32" t="s">
        <v>254</v>
      </c>
      <c r="E38" s="34" t="s">
        <v>414</v>
      </c>
      <c r="F38" s="34">
        <v>43668.375</v>
      </c>
      <c r="G38" s="53">
        <v>43668.375</v>
      </c>
      <c r="H38" s="34">
        <v>43669.875</v>
      </c>
      <c r="I38" s="53">
        <v>43669.875</v>
      </c>
      <c r="J38" s="39">
        <v>2</v>
      </c>
      <c r="K38" s="33">
        <v>810</v>
      </c>
      <c r="L38" s="54">
        <v>0</v>
      </c>
      <c r="M38" s="69">
        <v>0</v>
      </c>
    </row>
    <row r="39" spans="1:13" ht="30">
      <c r="A39" s="31">
        <v>139</v>
      </c>
      <c r="B39" s="32" t="s">
        <v>351</v>
      </c>
      <c r="C39" s="32" t="s">
        <v>364</v>
      </c>
      <c r="D39" s="32" t="s">
        <v>317</v>
      </c>
      <c r="E39" s="34" t="s">
        <v>415</v>
      </c>
      <c r="F39" s="34">
        <v>43668.375</v>
      </c>
      <c r="G39" s="53">
        <v>43668.375</v>
      </c>
      <c r="H39" s="34">
        <v>43669.875</v>
      </c>
      <c r="I39" s="53">
        <v>43669.875</v>
      </c>
      <c r="J39" s="39">
        <v>2</v>
      </c>
      <c r="K39" s="33">
        <v>810</v>
      </c>
      <c r="L39" s="54">
        <v>0</v>
      </c>
      <c r="M39" s="68">
        <v>0</v>
      </c>
    </row>
    <row r="40" spans="1:13" ht="30">
      <c r="A40" s="31">
        <v>139</v>
      </c>
      <c r="B40" s="32" t="s">
        <v>351</v>
      </c>
      <c r="C40" s="32" t="s">
        <v>364</v>
      </c>
      <c r="D40" s="32" t="s">
        <v>318</v>
      </c>
      <c r="E40" s="34" t="s">
        <v>415</v>
      </c>
      <c r="F40" s="34">
        <v>43668.375</v>
      </c>
      <c r="G40" s="53">
        <v>43668.375</v>
      </c>
      <c r="H40" s="34">
        <v>43669.875</v>
      </c>
      <c r="I40" s="53">
        <v>43669.875</v>
      </c>
      <c r="J40" s="39">
        <v>2</v>
      </c>
      <c r="K40" s="33">
        <v>810</v>
      </c>
      <c r="L40" s="54">
        <v>0</v>
      </c>
      <c r="M40" s="69">
        <v>0</v>
      </c>
    </row>
    <row r="41" spans="1:13" ht="30">
      <c r="A41" s="31">
        <v>139</v>
      </c>
      <c r="B41" s="32" t="s">
        <v>351</v>
      </c>
      <c r="C41" s="32" t="s">
        <v>364</v>
      </c>
      <c r="D41" s="32" t="s">
        <v>323</v>
      </c>
      <c r="E41" s="34" t="s">
        <v>416</v>
      </c>
      <c r="F41" s="34">
        <v>43668.375</v>
      </c>
      <c r="G41" s="53">
        <v>43668.375</v>
      </c>
      <c r="H41" s="34">
        <v>43669.875</v>
      </c>
      <c r="I41" s="53">
        <v>43669.875</v>
      </c>
      <c r="J41" s="39">
        <v>2</v>
      </c>
      <c r="K41" s="33">
        <v>810</v>
      </c>
      <c r="L41" s="54">
        <v>0</v>
      </c>
      <c r="M41" s="68">
        <v>0</v>
      </c>
    </row>
    <row r="42" spans="1:13" ht="30">
      <c r="A42" s="31">
        <v>140</v>
      </c>
      <c r="B42" s="32" t="s">
        <v>351</v>
      </c>
      <c r="C42" s="32" t="s">
        <v>364</v>
      </c>
      <c r="D42" s="32" t="s">
        <v>314</v>
      </c>
      <c r="E42" s="34" t="s">
        <v>426</v>
      </c>
      <c r="F42" s="34">
        <v>43668.625</v>
      </c>
      <c r="G42" s="53">
        <v>43668.625</v>
      </c>
      <c r="H42" s="34">
        <v>43669.875</v>
      </c>
      <c r="I42" s="53">
        <v>43669.875</v>
      </c>
      <c r="J42" s="39">
        <v>1.5</v>
      </c>
      <c r="K42" s="33">
        <v>607.5</v>
      </c>
      <c r="L42" s="54">
        <v>0</v>
      </c>
      <c r="M42" s="69">
        <v>0</v>
      </c>
    </row>
    <row r="43" spans="1:13" ht="30">
      <c r="A43" s="31">
        <v>140</v>
      </c>
      <c r="B43" s="32" t="s">
        <v>351</v>
      </c>
      <c r="C43" s="32" t="s">
        <v>364</v>
      </c>
      <c r="D43" s="32" t="s">
        <v>315</v>
      </c>
      <c r="E43" s="34" t="s">
        <v>424</v>
      </c>
      <c r="F43" s="34">
        <v>43668.625</v>
      </c>
      <c r="G43" s="53">
        <v>43668.625</v>
      </c>
      <c r="H43" s="34">
        <v>43669.875</v>
      </c>
      <c r="I43" s="53">
        <v>43669.875</v>
      </c>
      <c r="J43" s="39">
        <v>1.5</v>
      </c>
      <c r="K43" s="33">
        <v>607.5</v>
      </c>
      <c r="L43" s="54">
        <v>0</v>
      </c>
      <c r="M43" s="68">
        <v>0</v>
      </c>
    </row>
    <row r="44" spans="1:13" ht="30">
      <c r="A44" s="31">
        <v>140</v>
      </c>
      <c r="B44" s="32" t="s">
        <v>351</v>
      </c>
      <c r="C44" s="32" t="s">
        <v>364</v>
      </c>
      <c r="D44" s="32" t="s">
        <v>316</v>
      </c>
      <c r="E44" s="34" t="s">
        <v>427</v>
      </c>
      <c r="F44" s="34">
        <v>43668.625</v>
      </c>
      <c r="G44" s="53">
        <v>43668.625</v>
      </c>
      <c r="H44" s="34">
        <v>43669.875</v>
      </c>
      <c r="I44" s="53">
        <v>43669.875</v>
      </c>
      <c r="J44" s="39">
        <v>1.5</v>
      </c>
      <c r="K44" s="33">
        <v>607.5</v>
      </c>
      <c r="L44" s="54">
        <v>0</v>
      </c>
      <c r="M44" s="68">
        <v>0</v>
      </c>
    </row>
    <row r="45" spans="1:13" ht="30">
      <c r="A45" s="31">
        <v>140</v>
      </c>
      <c r="B45" s="32" t="s">
        <v>351</v>
      </c>
      <c r="C45" s="32" t="s">
        <v>364</v>
      </c>
      <c r="D45" s="32" t="s">
        <v>300</v>
      </c>
      <c r="E45" s="34" t="s">
        <v>428</v>
      </c>
      <c r="F45" s="34">
        <v>43668.625</v>
      </c>
      <c r="G45" s="53">
        <v>43668.625</v>
      </c>
      <c r="H45" s="34">
        <v>43669.875</v>
      </c>
      <c r="I45" s="53">
        <v>43669.875</v>
      </c>
      <c r="J45" s="39">
        <v>1.5</v>
      </c>
      <c r="K45" s="33">
        <v>607.5</v>
      </c>
      <c r="L45" s="54">
        <v>0</v>
      </c>
      <c r="M45" s="69">
        <v>0</v>
      </c>
    </row>
    <row r="46" spans="1:13" ht="30">
      <c r="A46" s="31">
        <v>140</v>
      </c>
      <c r="B46" s="32" t="s">
        <v>351</v>
      </c>
      <c r="C46" s="32" t="s">
        <v>364</v>
      </c>
      <c r="D46" s="32" t="s">
        <v>181</v>
      </c>
      <c r="E46" s="34" t="s">
        <v>411</v>
      </c>
      <c r="F46" s="34">
        <v>43668.625</v>
      </c>
      <c r="G46" s="53">
        <v>43668.625</v>
      </c>
      <c r="H46" s="34">
        <v>43669.875</v>
      </c>
      <c r="I46" s="53">
        <v>43669.875</v>
      </c>
      <c r="J46" s="39">
        <v>1.5</v>
      </c>
      <c r="K46" s="33">
        <v>607.5</v>
      </c>
      <c r="L46" s="54">
        <v>0</v>
      </c>
      <c r="M46" s="69">
        <v>0</v>
      </c>
    </row>
    <row r="47" spans="1:13" ht="30">
      <c r="A47" s="31">
        <v>140</v>
      </c>
      <c r="B47" s="32" t="s">
        <v>351</v>
      </c>
      <c r="C47" s="32" t="s">
        <v>364</v>
      </c>
      <c r="D47" s="32" t="s">
        <v>390</v>
      </c>
      <c r="E47" s="34" t="s">
        <v>426</v>
      </c>
      <c r="F47" s="34">
        <v>43668.625</v>
      </c>
      <c r="G47" s="53">
        <v>43668.625</v>
      </c>
      <c r="H47" s="34">
        <v>43669.875</v>
      </c>
      <c r="I47" s="53">
        <v>43669.875</v>
      </c>
      <c r="J47" s="39">
        <v>1.5</v>
      </c>
      <c r="K47" s="33">
        <v>607.5</v>
      </c>
      <c r="L47" s="54">
        <v>0</v>
      </c>
      <c r="M47" s="69">
        <v>0</v>
      </c>
    </row>
    <row r="48" spans="1:13" ht="30">
      <c r="A48" s="31">
        <v>142</v>
      </c>
      <c r="B48" s="32" t="s">
        <v>350</v>
      </c>
      <c r="C48" s="32" t="s">
        <v>363</v>
      </c>
      <c r="D48" s="32" t="s">
        <v>216</v>
      </c>
      <c r="E48" s="34" t="s">
        <v>412</v>
      </c>
      <c r="F48" s="34">
        <v>43661.625</v>
      </c>
      <c r="G48" s="53">
        <v>43661.625</v>
      </c>
      <c r="H48" s="34">
        <v>43663.875</v>
      </c>
      <c r="I48" s="53">
        <v>43663.875</v>
      </c>
      <c r="J48" s="39">
        <v>2.5</v>
      </c>
      <c r="K48" s="33">
        <v>1012.5</v>
      </c>
      <c r="L48" s="54">
        <v>0</v>
      </c>
      <c r="M48" s="68">
        <v>0</v>
      </c>
    </row>
    <row r="49" spans="1:13" ht="30">
      <c r="A49" s="31">
        <v>142</v>
      </c>
      <c r="B49" s="32" t="s">
        <v>350</v>
      </c>
      <c r="C49" s="32" t="s">
        <v>363</v>
      </c>
      <c r="D49" s="32" t="s">
        <v>316</v>
      </c>
      <c r="E49" s="34" t="s">
        <v>427</v>
      </c>
      <c r="F49" s="34">
        <v>43661.625</v>
      </c>
      <c r="G49" s="53">
        <v>43661.625</v>
      </c>
      <c r="H49" s="34">
        <v>43663.875</v>
      </c>
      <c r="I49" s="53">
        <v>43663.875</v>
      </c>
      <c r="J49" s="39">
        <v>2.5</v>
      </c>
      <c r="K49" s="33">
        <v>1012.5</v>
      </c>
      <c r="L49" s="54">
        <v>0</v>
      </c>
      <c r="M49" s="68">
        <v>0</v>
      </c>
    </row>
    <row r="50" spans="1:13" ht="30">
      <c r="A50" s="31">
        <v>142</v>
      </c>
      <c r="B50" s="32" t="s">
        <v>350</v>
      </c>
      <c r="C50" s="32" t="s">
        <v>363</v>
      </c>
      <c r="D50" s="32" t="s">
        <v>321</v>
      </c>
      <c r="E50" s="34" t="s">
        <v>423</v>
      </c>
      <c r="F50" s="34">
        <v>43661.625</v>
      </c>
      <c r="G50" s="53">
        <v>43661.625</v>
      </c>
      <c r="H50" s="34">
        <v>43663.875</v>
      </c>
      <c r="I50" s="53">
        <v>43663.875</v>
      </c>
      <c r="J50" s="39">
        <v>2.5</v>
      </c>
      <c r="K50" s="33">
        <v>1012.5</v>
      </c>
      <c r="L50" s="54">
        <v>0</v>
      </c>
      <c r="M50" s="68">
        <v>0</v>
      </c>
    </row>
    <row r="51" spans="1:13" ht="30">
      <c r="A51" s="31">
        <v>143</v>
      </c>
      <c r="B51" s="32" t="s">
        <v>351</v>
      </c>
      <c r="C51" s="32" t="s">
        <v>364</v>
      </c>
      <c r="D51" s="32" t="s">
        <v>216</v>
      </c>
      <c r="E51" s="34" t="s">
        <v>412</v>
      </c>
      <c r="F51" s="34">
        <v>43668.625</v>
      </c>
      <c r="G51" s="53">
        <v>43668.625</v>
      </c>
      <c r="H51" s="34">
        <v>43669.875</v>
      </c>
      <c r="I51" s="53">
        <v>43669.875</v>
      </c>
      <c r="J51" s="39">
        <v>1.5</v>
      </c>
      <c r="K51" s="33">
        <v>607.5</v>
      </c>
      <c r="L51" s="54">
        <v>0</v>
      </c>
      <c r="M51" s="69">
        <v>0</v>
      </c>
    </row>
    <row r="52" spans="1:13" ht="30">
      <c r="A52" s="31">
        <v>143</v>
      </c>
      <c r="B52" s="32" t="s">
        <v>351</v>
      </c>
      <c r="C52" s="32" t="s">
        <v>364</v>
      </c>
      <c r="D52" s="32" t="s">
        <v>388</v>
      </c>
      <c r="E52" s="34" t="s">
        <v>423</v>
      </c>
      <c r="F52" s="34">
        <v>43668.625</v>
      </c>
      <c r="G52" s="53">
        <v>43668.625</v>
      </c>
      <c r="H52" s="34">
        <v>43669.875</v>
      </c>
      <c r="I52" s="53">
        <v>43669.875</v>
      </c>
      <c r="J52" s="39">
        <v>1.5</v>
      </c>
      <c r="K52" s="33">
        <v>607.5</v>
      </c>
      <c r="L52" s="54">
        <v>0</v>
      </c>
      <c r="M52" s="69">
        <v>0</v>
      </c>
    </row>
    <row r="53" spans="1:13" ht="30">
      <c r="A53" s="31">
        <v>143</v>
      </c>
      <c r="B53" s="32" t="s">
        <v>351</v>
      </c>
      <c r="C53" s="32" t="s">
        <v>364</v>
      </c>
      <c r="D53" s="32" t="s">
        <v>171</v>
      </c>
      <c r="E53" s="34" t="s">
        <v>429</v>
      </c>
      <c r="F53" s="34">
        <v>43668.625</v>
      </c>
      <c r="G53" s="53">
        <v>43668.625</v>
      </c>
      <c r="H53" s="34">
        <v>43669.875</v>
      </c>
      <c r="I53" s="53">
        <v>43669.875</v>
      </c>
      <c r="J53" s="39">
        <v>1.5</v>
      </c>
      <c r="K53" s="33">
        <v>607.5</v>
      </c>
      <c r="L53" s="54">
        <v>0</v>
      </c>
      <c r="M53" s="68">
        <v>0</v>
      </c>
    </row>
    <row r="54" spans="1:13" ht="30">
      <c r="A54" s="31">
        <v>143</v>
      </c>
      <c r="B54" s="32" t="s">
        <v>351</v>
      </c>
      <c r="C54" s="32" t="s">
        <v>364</v>
      </c>
      <c r="D54" s="32" t="s">
        <v>319</v>
      </c>
      <c r="E54" s="34" t="s">
        <v>430</v>
      </c>
      <c r="F54" s="34">
        <v>43668.625</v>
      </c>
      <c r="G54" s="53">
        <v>43668.625</v>
      </c>
      <c r="H54" s="34">
        <v>43669.875</v>
      </c>
      <c r="I54" s="53">
        <v>43669.875</v>
      </c>
      <c r="J54" s="39">
        <v>1.5</v>
      </c>
      <c r="K54" s="33">
        <v>607.5</v>
      </c>
      <c r="L54" s="54">
        <v>0</v>
      </c>
      <c r="M54" s="69">
        <v>0</v>
      </c>
    </row>
    <row r="55" spans="1:13" ht="30">
      <c r="A55" s="31">
        <v>146</v>
      </c>
      <c r="B55" s="32" t="s">
        <v>352</v>
      </c>
      <c r="C55" s="32" t="s">
        <v>365</v>
      </c>
      <c r="D55" s="32" t="s">
        <v>243</v>
      </c>
      <c r="E55" s="34" t="s">
        <v>431</v>
      </c>
      <c r="F55" s="34">
        <v>43654.291666666664</v>
      </c>
      <c r="G55" s="53">
        <v>43654.291666666664</v>
      </c>
      <c r="H55" s="34">
        <v>43658.791666666664</v>
      </c>
      <c r="I55" s="53">
        <v>43658.791666666664</v>
      </c>
      <c r="J55" s="39">
        <v>5</v>
      </c>
      <c r="K55" s="33">
        <v>2430</v>
      </c>
      <c r="L55" s="54">
        <v>0</v>
      </c>
      <c r="M55" s="69">
        <v>0</v>
      </c>
    </row>
    <row r="56" spans="1:13" ht="30">
      <c r="A56" s="31">
        <v>146</v>
      </c>
      <c r="B56" s="32" t="s">
        <v>352</v>
      </c>
      <c r="C56" s="32" t="s">
        <v>365</v>
      </c>
      <c r="D56" s="32" t="s">
        <v>190</v>
      </c>
      <c r="E56" s="34" t="s">
        <v>409</v>
      </c>
      <c r="F56" s="34">
        <v>43654.291666666664</v>
      </c>
      <c r="G56" s="53">
        <v>43654.291666666664</v>
      </c>
      <c r="H56" s="34">
        <v>43658.791666666664</v>
      </c>
      <c r="I56" s="53">
        <v>43658.791666666664</v>
      </c>
      <c r="J56" s="39">
        <v>5</v>
      </c>
      <c r="K56" s="33">
        <v>2025</v>
      </c>
      <c r="L56" s="54">
        <v>0</v>
      </c>
      <c r="M56" s="68">
        <v>0</v>
      </c>
    </row>
    <row r="57" spans="1:13" ht="30">
      <c r="A57" s="31">
        <v>146</v>
      </c>
      <c r="B57" s="32" t="s">
        <v>352</v>
      </c>
      <c r="C57" s="32" t="s">
        <v>365</v>
      </c>
      <c r="D57" s="32" t="s">
        <v>313</v>
      </c>
      <c r="E57" s="34" t="s">
        <v>431</v>
      </c>
      <c r="F57" s="34">
        <v>43654.291666666664</v>
      </c>
      <c r="G57" s="53">
        <v>43654.291666666664</v>
      </c>
      <c r="H57" s="34">
        <v>43658.791666666664</v>
      </c>
      <c r="I57" s="53">
        <v>43658.791666666664</v>
      </c>
      <c r="J57" s="39">
        <v>5</v>
      </c>
      <c r="K57" s="33">
        <v>2430</v>
      </c>
      <c r="L57" s="54">
        <v>0</v>
      </c>
      <c r="M57" s="69">
        <v>0</v>
      </c>
    </row>
    <row r="58" spans="1:13" ht="120">
      <c r="A58" s="31">
        <v>147</v>
      </c>
      <c r="B58" s="32" t="s">
        <v>162</v>
      </c>
      <c r="C58" s="32" t="s">
        <v>366</v>
      </c>
      <c r="D58" s="32" t="s">
        <v>391</v>
      </c>
      <c r="E58" s="34" t="s">
        <v>428</v>
      </c>
      <c r="F58" s="34">
        <v>43655.732638888891</v>
      </c>
      <c r="G58" s="53">
        <v>43655.732638888891</v>
      </c>
      <c r="H58" s="34">
        <v>43657.510416666664</v>
      </c>
      <c r="I58" s="53">
        <v>43657.510416666664</v>
      </c>
      <c r="J58" s="39">
        <v>2</v>
      </c>
      <c r="K58" s="33">
        <v>1450</v>
      </c>
      <c r="L58" s="54">
        <v>0.5</v>
      </c>
      <c r="M58" s="68">
        <v>362.5</v>
      </c>
    </row>
    <row r="59" spans="1:13" ht="105">
      <c r="A59" s="31">
        <v>148</v>
      </c>
      <c r="B59" s="32" t="s">
        <v>270</v>
      </c>
      <c r="C59" s="32" t="s">
        <v>367</v>
      </c>
      <c r="D59" s="32" t="s">
        <v>392</v>
      </c>
      <c r="E59" s="34" t="s">
        <v>432</v>
      </c>
      <c r="F59" s="34">
        <v>43670.767361111109</v>
      </c>
      <c r="G59" s="53">
        <v>43670.767361111109</v>
      </c>
      <c r="H59" s="34">
        <v>43672.947916666664</v>
      </c>
      <c r="I59" s="53">
        <v>43672.947916666664</v>
      </c>
      <c r="J59" s="39">
        <v>2.5</v>
      </c>
      <c r="K59" s="33">
        <v>1812.5</v>
      </c>
      <c r="L59" s="54">
        <v>0.5</v>
      </c>
      <c r="M59" s="69">
        <v>362.5</v>
      </c>
    </row>
    <row r="60" spans="1:13" ht="105">
      <c r="A60" s="31">
        <v>148</v>
      </c>
      <c r="B60" s="32" t="s">
        <v>270</v>
      </c>
      <c r="C60" s="32" t="s">
        <v>367</v>
      </c>
      <c r="D60" s="32" t="s">
        <v>393</v>
      </c>
      <c r="E60" s="34" t="s">
        <v>427</v>
      </c>
      <c r="F60" s="34">
        <v>43670.767361111109</v>
      </c>
      <c r="G60" s="53">
        <v>43670.767361111109</v>
      </c>
      <c r="H60" s="34">
        <v>43672.947916666664</v>
      </c>
      <c r="I60" s="53">
        <v>43672.947916666664</v>
      </c>
      <c r="J60" s="39">
        <v>2.5</v>
      </c>
      <c r="K60" s="33">
        <v>1812.5</v>
      </c>
      <c r="L60" s="54">
        <v>0.5</v>
      </c>
      <c r="M60" s="68">
        <v>362.5</v>
      </c>
    </row>
    <row r="61" spans="1:13" ht="105">
      <c r="A61" s="31">
        <v>148</v>
      </c>
      <c r="B61" s="32" t="s">
        <v>270</v>
      </c>
      <c r="C61" s="32" t="s">
        <v>367</v>
      </c>
      <c r="D61" s="32" t="s">
        <v>310</v>
      </c>
      <c r="E61" s="34" t="s">
        <v>427</v>
      </c>
      <c r="F61" s="34">
        <v>43670.767361111109</v>
      </c>
      <c r="G61" s="53">
        <v>43670.767361111109</v>
      </c>
      <c r="H61" s="34">
        <v>43672.947916666664</v>
      </c>
      <c r="I61" s="53">
        <v>43672.947916666664</v>
      </c>
      <c r="J61" s="39">
        <v>2.5</v>
      </c>
      <c r="K61" s="33">
        <v>1812.5</v>
      </c>
      <c r="L61" s="54">
        <v>0.5</v>
      </c>
      <c r="M61" s="69">
        <v>362.5</v>
      </c>
    </row>
    <row r="62" spans="1:13" ht="105">
      <c r="A62" s="31">
        <v>148</v>
      </c>
      <c r="B62" s="32" t="s">
        <v>270</v>
      </c>
      <c r="C62" s="32" t="s">
        <v>367</v>
      </c>
      <c r="D62" s="32" t="s">
        <v>248</v>
      </c>
      <c r="E62" s="34" t="s">
        <v>433</v>
      </c>
      <c r="F62" s="34">
        <v>43670.767361111109</v>
      </c>
      <c r="G62" s="53">
        <v>43670.767361111109</v>
      </c>
      <c r="H62" s="34">
        <v>43672.947916666664</v>
      </c>
      <c r="I62" s="53">
        <v>43672.947916666664</v>
      </c>
      <c r="J62" s="39">
        <v>2.5</v>
      </c>
      <c r="K62" s="33">
        <v>1812.5</v>
      </c>
      <c r="L62" s="54">
        <v>0.5</v>
      </c>
      <c r="M62" s="69">
        <v>362.5</v>
      </c>
    </row>
    <row r="63" spans="1:13" ht="105">
      <c r="A63" s="31">
        <v>148</v>
      </c>
      <c r="B63" s="32" t="s">
        <v>270</v>
      </c>
      <c r="C63" s="32" t="s">
        <v>367</v>
      </c>
      <c r="D63" s="32" t="s">
        <v>311</v>
      </c>
      <c r="E63" s="34" t="s">
        <v>427</v>
      </c>
      <c r="F63" s="34">
        <v>43670.767361111109</v>
      </c>
      <c r="G63" s="53">
        <v>43670.767361111109</v>
      </c>
      <c r="H63" s="34">
        <v>43672.947916666664</v>
      </c>
      <c r="I63" s="53">
        <v>43672.947916666664</v>
      </c>
      <c r="J63" s="39">
        <v>2.5</v>
      </c>
      <c r="K63" s="33">
        <v>1812.5</v>
      </c>
      <c r="L63" s="54">
        <v>0.5</v>
      </c>
      <c r="M63" s="68">
        <v>362.5</v>
      </c>
    </row>
    <row r="64" spans="1:13" ht="105">
      <c r="A64" s="31">
        <v>148</v>
      </c>
      <c r="B64" s="32" t="s">
        <v>270</v>
      </c>
      <c r="C64" s="32" t="s">
        <v>367</v>
      </c>
      <c r="D64" s="32" t="s">
        <v>394</v>
      </c>
      <c r="E64" s="34" t="s">
        <v>434</v>
      </c>
      <c r="F64" s="34">
        <v>43670.767361111109</v>
      </c>
      <c r="G64" s="53">
        <v>43670.767361111109</v>
      </c>
      <c r="H64" s="34">
        <v>43672.947916666664</v>
      </c>
      <c r="I64" s="53">
        <v>43672.947916666664</v>
      </c>
      <c r="J64" s="39">
        <v>2.5</v>
      </c>
      <c r="K64" s="33">
        <v>1812.5</v>
      </c>
      <c r="L64" s="54">
        <v>0.5</v>
      </c>
      <c r="M64" s="68">
        <v>362.5</v>
      </c>
    </row>
    <row r="65" spans="1:13" ht="105">
      <c r="A65" s="31">
        <v>150</v>
      </c>
      <c r="B65" s="32" t="s">
        <v>270</v>
      </c>
      <c r="C65" s="32" t="s">
        <v>368</v>
      </c>
      <c r="D65" s="32" t="s">
        <v>319</v>
      </c>
      <c r="E65" s="34" t="s">
        <v>430</v>
      </c>
      <c r="F65" s="34">
        <v>43670.767361111109</v>
      </c>
      <c r="G65" s="53">
        <v>43670.767361111109</v>
      </c>
      <c r="H65" s="34">
        <v>43672.947916666664</v>
      </c>
      <c r="I65" s="53">
        <v>43672.947916666664</v>
      </c>
      <c r="J65" s="39">
        <v>2.5</v>
      </c>
      <c r="K65" s="33">
        <v>1812.5</v>
      </c>
      <c r="L65" s="54">
        <v>0.5</v>
      </c>
      <c r="M65" s="69">
        <v>362.5</v>
      </c>
    </row>
    <row r="66" spans="1:13" ht="60">
      <c r="A66" s="31">
        <v>151</v>
      </c>
      <c r="B66" s="32" t="s">
        <v>230</v>
      </c>
      <c r="C66" s="32" t="s">
        <v>369</v>
      </c>
      <c r="D66" s="32" t="s">
        <v>219</v>
      </c>
      <c r="E66" s="34" t="s">
        <v>427</v>
      </c>
      <c r="F66" s="34">
        <v>43655.291666666664</v>
      </c>
      <c r="G66" s="53">
        <v>43655.291666666664</v>
      </c>
      <c r="H66" s="34">
        <v>43655.791666666664</v>
      </c>
      <c r="I66" s="53">
        <v>43655.791666666664</v>
      </c>
      <c r="J66" s="39">
        <v>1</v>
      </c>
      <c r="K66" s="33">
        <v>405</v>
      </c>
      <c r="L66" s="54">
        <v>0</v>
      </c>
      <c r="M66" s="68">
        <v>0</v>
      </c>
    </row>
    <row r="67" spans="1:13" ht="60">
      <c r="A67" s="31">
        <v>151</v>
      </c>
      <c r="B67" s="32" t="s">
        <v>230</v>
      </c>
      <c r="C67" s="32" t="s">
        <v>369</v>
      </c>
      <c r="D67" s="32" t="s">
        <v>395</v>
      </c>
      <c r="E67" s="34" t="s">
        <v>435</v>
      </c>
      <c r="F67" s="34">
        <v>43655.291666666664</v>
      </c>
      <c r="G67" s="53">
        <v>43655.291666666664</v>
      </c>
      <c r="H67" s="34">
        <v>43655.791666666664</v>
      </c>
      <c r="I67" s="53">
        <v>43655.791666666664</v>
      </c>
      <c r="J67" s="39">
        <v>1</v>
      </c>
      <c r="K67" s="33">
        <v>486</v>
      </c>
      <c r="L67" s="54">
        <v>0</v>
      </c>
      <c r="M67" s="69">
        <v>0</v>
      </c>
    </row>
    <row r="68" spans="1:13" ht="60">
      <c r="A68" s="31">
        <v>151</v>
      </c>
      <c r="B68" s="32" t="s">
        <v>230</v>
      </c>
      <c r="C68" s="32" t="s">
        <v>369</v>
      </c>
      <c r="D68" s="32" t="s">
        <v>396</v>
      </c>
      <c r="E68" s="34" t="s">
        <v>435</v>
      </c>
      <c r="F68" s="34">
        <v>43655.291666666664</v>
      </c>
      <c r="G68" s="53">
        <v>43655.291666666664</v>
      </c>
      <c r="H68" s="34">
        <v>43655.791666666664</v>
      </c>
      <c r="I68" s="53">
        <v>43655.791666666664</v>
      </c>
      <c r="J68" s="39">
        <v>1</v>
      </c>
      <c r="K68" s="33">
        <v>486</v>
      </c>
      <c r="L68" s="54">
        <v>0</v>
      </c>
      <c r="M68" s="68">
        <v>0</v>
      </c>
    </row>
    <row r="69" spans="1:13" ht="90">
      <c r="A69" s="31">
        <v>152</v>
      </c>
      <c r="B69" s="32" t="s">
        <v>270</v>
      </c>
      <c r="C69" s="32" t="s">
        <v>370</v>
      </c>
      <c r="D69" s="32" t="s">
        <v>397</v>
      </c>
      <c r="E69" s="34" t="s">
        <v>436</v>
      </c>
      <c r="F69" s="34">
        <v>43670.625</v>
      </c>
      <c r="G69" s="53">
        <v>43670.625</v>
      </c>
      <c r="H69" s="34">
        <v>43672.947916666664</v>
      </c>
      <c r="I69" s="53">
        <v>43672.947916666664</v>
      </c>
      <c r="J69" s="39">
        <v>2.5</v>
      </c>
      <c r="K69" s="33">
        <v>1812.5</v>
      </c>
      <c r="L69" s="54">
        <v>0.5</v>
      </c>
      <c r="M69" s="69">
        <v>362.5</v>
      </c>
    </row>
    <row r="70" spans="1:13" ht="60">
      <c r="A70" s="31">
        <v>153</v>
      </c>
      <c r="B70" s="32" t="s">
        <v>271</v>
      </c>
      <c r="C70" s="32" t="s">
        <v>371</v>
      </c>
      <c r="D70" s="32" t="s">
        <v>306</v>
      </c>
      <c r="E70" s="34" t="s">
        <v>437</v>
      </c>
      <c r="F70" s="34">
        <v>43654.75</v>
      </c>
      <c r="G70" s="53">
        <v>43654.75</v>
      </c>
      <c r="H70" s="34">
        <v>43656.625</v>
      </c>
      <c r="I70" s="53">
        <v>43656.625</v>
      </c>
      <c r="J70" s="39">
        <v>2</v>
      </c>
      <c r="K70" s="33">
        <v>1196</v>
      </c>
      <c r="L70" s="54">
        <v>0</v>
      </c>
      <c r="M70" s="68">
        <v>0</v>
      </c>
    </row>
    <row r="71" spans="1:13" ht="75">
      <c r="A71" s="31">
        <v>154</v>
      </c>
      <c r="B71" s="32" t="s">
        <v>353</v>
      </c>
      <c r="C71" s="32" t="s">
        <v>372</v>
      </c>
      <c r="D71" s="32" t="s">
        <v>190</v>
      </c>
      <c r="E71" s="34" t="s">
        <v>412</v>
      </c>
      <c r="F71" s="34">
        <v>43664.291666666664</v>
      </c>
      <c r="G71" s="53">
        <v>43664.291666666664</v>
      </c>
      <c r="H71" s="34">
        <v>43664.708333333336</v>
      </c>
      <c r="I71" s="53">
        <v>43664.708333333336</v>
      </c>
      <c r="J71" s="39">
        <v>0.5</v>
      </c>
      <c r="K71" s="33">
        <v>202.5</v>
      </c>
      <c r="L71" s="54">
        <v>0</v>
      </c>
      <c r="M71" s="69">
        <v>0</v>
      </c>
    </row>
    <row r="72" spans="1:13" ht="75">
      <c r="A72" s="31">
        <v>154</v>
      </c>
      <c r="B72" s="32" t="s">
        <v>353</v>
      </c>
      <c r="C72" s="32" t="s">
        <v>372</v>
      </c>
      <c r="D72" s="32" t="s">
        <v>228</v>
      </c>
      <c r="E72" s="34" t="s">
        <v>438</v>
      </c>
      <c r="F72" s="34">
        <v>43664.291666666664</v>
      </c>
      <c r="G72" s="53">
        <v>43664.291666666664</v>
      </c>
      <c r="H72" s="34">
        <v>43664.708333333336</v>
      </c>
      <c r="I72" s="53">
        <v>43664.708333333336</v>
      </c>
      <c r="J72" s="39">
        <v>0.5</v>
      </c>
      <c r="K72" s="33">
        <v>202.5</v>
      </c>
      <c r="L72" s="54">
        <v>0</v>
      </c>
      <c r="M72" s="68">
        <v>0</v>
      </c>
    </row>
    <row r="73" spans="1:13" ht="75">
      <c r="A73" s="31">
        <v>154</v>
      </c>
      <c r="B73" s="32" t="s">
        <v>353</v>
      </c>
      <c r="C73" s="32" t="s">
        <v>372</v>
      </c>
      <c r="D73" s="32" t="s">
        <v>398</v>
      </c>
      <c r="E73" s="34" t="s">
        <v>439</v>
      </c>
      <c r="F73" s="34">
        <v>43664.291666666664</v>
      </c>
      <c r="G73" s="53">
        <v>43664.291666666664</v>
      </c>
      <c r="H73" s="34">
        <v>43664.708333333336</v>
      </c>
      <c r="I73" s="53">
        <v>43664.708333333336</v>
      </c>
      <c r="J73" s="39">
        <v>0.5</v>
      </c>
      <c r="K73" s="33">
        <v>202.5</v>
      </c>
      <c r="L73" s="54">
        <v>0</v>
      </c>
      <c r="M73" s="68">
        <v>0</v>
      </c>
    </row>
    <row r="74" spans="1:13" ht="60">
      <c r="A74" s="31">
        <v>156</v>
      </c>
      <c r="B74" s="32" t="s">
        <v>350</v>
      </c>
      <c r="C74" s="32" t="s">
        <v>373</v>
      </c>
      <c r="D74" s="32" t="s">
        <v>306</v>
      </c>
      <c r="E74" s="34" t="s">
        <v>437</v>
      </c>
      <c r="F74" s="34">
        <v>43661.708333333336</v>
      </c>
      <c r="G74" s="53">
        <v>43661.708333333336</v>
      </c>
      <c r="H74" s="34">
        <v>43663.583333333336</v>
      </c>
      <c r="I74" s="53">
        <v>43663.583333333336</v>
      </c>
      <c r="J74" s="39">
        <v>2</v>
      </c>
      <c r="K74" s="33">
        <v>1196</v>
      </c>
      <c r="L74" s="54">
        <v>0</v>
      </c>
      <c r="M74" s="69">
        <v>0</v>
      </c>
    </row>
    <row r="75" spans="1:13" ht="90">
      <c r="A75" s="31">
        <v>158</v>
      </c>
      <c r="B75" s="32" t="s">
        <v>174</v>
      </c>
      <c r="C75" s="32" t="s">
        <v>374</v>
      </c>
      <c r="D75" s="32" t="s">
        <v>210</v>
      </c>
      <c r="E75" s="34" t="s">
        <v>431</v>
      </c>
      <c r="F75" s="34">
        <v>43663.704861111109</v>
      </c>
      <c r="G75" s="53">
        <v>43663.704861111109</v>
      </c>
      <c r="H75" s="34">
        <v>43665.597222222219</v>
      </c>
      <c r="I75" s="53">
        <v>43665.597222222219</v>
      </c>
      <c r="J75" s="39">
        <v>2</v>
      </c>
      <c r="K75" s="33">
        <v>1450</v>
      </c>
      <c r="L75" s="54">
        <v>0.5</v>
      </c>
      <c r="M75" s="68">
        <v>362.5</v>
      </c>
    </row>
    <row r="76" spans="1:13" ht="45">
      <c r="A76" s="31">
        <v>159</v>
      </c>
      <c r="B76" s="32" t="s">
        <v>354</v>
      </c>
      <c r="C76" s="32" t="s">
        <v>375</v>
      </c>
      <c r="D76" s="32" t="s">
        <v>399</v>
      </c>
      <c r="E76" s="34" t="s">
        <v>440</v>
      </c>
      <c r="F76" s="34">
        <v>43668.541666666664</v>
      </c>
      <c r="G76" s="53">
        <v>43668.541666666664</v>
      </c>
      <c r="H76" s="34">
        <v>43672.833333333336</v>
      </c>
      <c r="I76" s="53">
        <v>43672.833333333336</v>
      </c>
      <c r="J76" s="39">
        <v>4.5</v>
      </c>
      <c r="K76" s="33">
        <v>2187</v>
      </c>
      <c r="L76" s="54">
        <v>0</v>
      </c>
      <c r="M76" s="69">
        <v>0</v>
      </c>
    </row>
    <row r="77" spans="1:13" ht="45">
      <c r="A77" s="31">
        <v>159</v>
      </c>
      <c r="B77" s="32" t="s">
        <v>354</v>
      </c>
      <c r="C77" s="32" t="s">
        <v>375</v>
      </c>
      <c r="D77" s="32" t="s">
        <v>400</v>
      </c>
      <c r="E77" s="34" t="s">
        <v>440</v>
      </c>
      <c r="F77" s="34">
        <v>43668.541666666664</v>
      </c>
      <c r="G77" s="53">
        <v>43668.541666666664</v>
      </c>
      <c r="H77" s="34">
        <v>43672.833333333336</v>
      </c>
      <c r="I77" s="53">
        <v>43672.833333333336</v>
      </c>
      <c r="J77" s="39">
        <v>4.5</v>
      </c>
      <c r="K77" s="33">
        <v>2187</v>
      </c>
      <c r="L77" s="54">
        <v>0</v>
      </c>
      <c r="M77" s="68">
        <v>0</v>
      </c>
    </row>
    <row r="78" spans="1:13" ht="45">
      <c r="A78" s="31">
        <v>159</v>
      </c>
      <c r="B78" s="32" t="s">
        <v>354</v>
      </c>
      <c r="C78" s="32" t="s">
        <v>375</v>
      </c>
      <c r="D78" s="32" t="s">
        <v>401</v>
      </c>
      <c r="E78" s="34" t="s">
        <v>430</v>
      </c>
      <c r="F78" s="34">
        <v>43668.541666666664</v>
      </c>
      <c r="G78" s="53">
        <v>43668.541666666664</v>
      </c>
      <c r="H78" s="34">
        <v>43672.833333333336</v>
      </c>
      <c r="I78" s="53">
        <v>43672.833333333336</v>
      </c>
      <c r="J78" s="39">
        <v>4.5</v>
      </c>
      <c r="K78" s="33">
        <v>2187</v>
      </c>
      <c r="L78" s="54">
        <v>0</v>
      </c>
      <c r="M78" s="69">
        <v>0</v>
      </c>
    </row>
    <row r="79" spans="1:13" ht="30">
      <c r="A79" s="31">
        <v>160</v>
      </c>
      <c r="B79" s="32" t="s">
        <v>355</v>
      </c>
      <c r="C79" s="32" t="s">
        <v>376</v>
      </c>
      <c r="D79" s="32" t="s">
        <v>219</v>
      </c>
      <c r="E79" s="34" t="s">
        <v>427</v>
      </c>
      <c r="F79" s="34">
        <v>43664.208333333336</v>
      </c>
      <c r="G79" s="53">
        <v>43664.208333333336</v>
      </c>
      <c r="H79" s="34">
        <v>43664.666666666664</v>
      </c>
      <c r="I79" s="53">
        <v>43664.666666666664</v>
      </c>
      <c r="J79" s="39">
        <v>0.5</v>
      </c>
      <c r="K79" s="33">
        <v>202.5</v>
      </c>
      <c r="L79" s="54">
        <v>0</v>
      </c>
      <c r="M79" s="68">
        <v>0</v>
      </c>
    </row>
    <row r="80" spans="1:13" ht="30">
      <c r="A80" s="31">
        <v>160</v>
      </c>
      <c r="B80" s="32" t="s">
        <v>355</v>
      </c>
      <c r="C80" s="32" t="s">
        <v>376</v>
      </c>
      <c r="D80" s="32" t="s">
        <v>220</v>
      </c>
      <c r="E80" s="34" t="s">
        <v>441</v>
      </c>
      <c r="F80" s="34">
        <v>43664.208333333336</v>
      </c>
      <c r="G80" s="53">
        <v>43664.208333333336</v>
      </c>
      <c r="H80" s="34">
        <v>43664.666666666664</v>
      </c>
      <c r="I80" s="53">
        <v>43664.666666666664</v>
      </c>
      <c r="J80" s="39">
        <v>0.5</v>
      </c>
      <c r="K80" s="33">
        <v>299</v>
      </c>
      <c r="L80" s="54">
        <v>0</v>
      </c>
      <c r="M80" s="68">
        <v>0</v>
      </c>
    </row>
    <row r="81" spans="1:13" ht="45">
      <c r="A81" s="31">
        <v>162</v>
      </c>
      <c r="B81" s="32" t="s">
        <v>270</v>
      </c>
      <c r="C81" s="32" t="s">
        <v>377</v>
      </c>
      <c r="D81" s="32" t="s">
        <v>211</v>
      </c>
      <c r="E81" s="34" t="s">
        <v>442</v>
      </c>
      <c r="F81" s="34">
        <v>43670.541666666664</v>
      </c>
      <c r="G81" s="53">
        <v>43670.541666666664</v>
      </c>
      <c r="H81" s="34">
        <v>43673.333333333336</v>
      </c>
      <c r="I81" s="53">
        <v>43673.333333333336</v>
      </c>
      <c r="J81" s="39">
        <v>3</v>
      </c>
      <c r="K81" s="33">
        <v>2175</v>
      </c>
      <c r="L81" s="54">
        <v>0</v>
      </c>
      <c r="M81" s="69">
        <v>0</v>
      </c>
    </row>
    <row r="82" spans="1:13" ht="45">
      <c r="A82" s="31">
        <v>162</v>
      </c>
      <c r="B82" s="32" t="s">
        <v>270</v>
      </c>
      <c r="C82" s="32" t="s">
        <v>377</v>
      </c>
      <c r="D82" s="32" t="s">
        <v>187</v>
      </c>
      <c r="E82" s="34" t="s">
        <v>443</v>
      </c>
      <c r="F82" s="34">
        <v>43670.541666666664</v>
      </c>
      <c r="G82" s="53">
        <v>43670.541666666664</v>
      </c>
      <c r="H82" s="34">
        <v>43673.333333333336</v>
      </c>
      <c r="I82" s="53">
        <v>43673.333333333336</v>
      </c>
      <c r="J82" s="39">
        <v>3</v>
      </c>
      <c r="K82" s="33">
        <v>2979</v>
      </c>
      <c r="L82" s="54">
        <v>0</v>
      </c>
      <c r="M82" s="69">
        <v>0</v>
      </c>
    </row>
    <row r="83" spans="1:13" ht="30">
      <c r="A83" s="31">
        <v>164</v>
      </c>
      <c r="B83" s="32" t="s">
        <v>270</v>
      </c>
      <c r="C83" s="32" t="s">
        <v>378</v>
      </c>
      <c r="D83" s="32" t="s">
        <v>220</v>
      </c>
      <c r="E83" s="34" t="s">
        <v>441</v>
      </c>
      <c r="F83" s="34">
        <v>43670.767361111109</v>
      </c>
      <c r="G83" s="53">
        <v>43670.767361111109</v>
      </c>
      <c r="H83" s="34">
        <v>43672.947916666664</v>
      </c>
      <c r="I83" s="53">
        <v>43672.947916666664</v>
      </c>
      <c r="J83" s="39">
        <v>2.5</v>
      </c>
      <c r="K83" s="33">
        <v>2482.5</v>
      </c>
      <c r="L83" s="54">
        <v>0.5</v>
      </c>
      <c r="M83" s="69">
        <v>496.5</v>
      </c>
    </row>
    <row r="84" spans="1:13" ht="105">
      <c r="A84" s="31">
        <v>165</v>
      </c>
      <c r="B84" s="32" t="s">
        <v>356</v>
      </c>
      <c r="C84" s="32" t="s">
        <v>379</v>
      </c>
      <c r="D84" s="32" t="s">
        <v>402</v>
      </c>
      <c r="E84" s="34" t="s">
        <v>444</v>
      </c>
      <c r="F84" s="34">
        <v>43670.291666666664</v>
      </c>
      <c r="G84" s="53">
        <v>43670.291666666664</v>
      </c>
      <c r="H84" s="34">
        <v>43671.791666666664</v>
      </c>
      <c r="I84" s="53">
        <v>43671.791666666664</v>
      </c>
      <c r="J84" s="39">
        <v>2</v>
      </c>
      <c r="K84" s="33">
        <v>810</v>
      </c>
      <c r="L84" s="54">
        <v>0</v>
      </c>
      <c r="M84" s="69">
        <v>0</v>
      </c>
    </row>
    <row r="85" spans="1:13" ht="105">
      <c r="A85" s="31">
        <v>165</v>
      </c>
      <c r="B85" s="32" t="s">
        <v>356</v>
      </c>
      <c r="C85" s="32" t="s">
        <v>379</v>
      </c>
      <c r="D85" s="32" t="s">
        <v>403</v>
      </c>
      <c r="E85" s="34" t="s">
        <v>435</v>
      </c>
      <c r="F85" s="34">
        <v>43670.291666666664</v>
      </c>
      <c r="G85" s="53">
        <v>43670.291666666664</v>
      </c>
      <c r="H85" s="34">
        <v>43671.791666666664</v>
      </c>
      <c r="I85" s="53">
        <v>43671.791666666664</v>
      </c>
      <c r="J85" s="39">
        <v>2</v>
      </c>
      <c r="K85" s="33">
        <v>972</v>
      </c>
      <c r="L85" s="54">
        <v>0</v>
      </c>
      <c r="M85" s="68">
        <v>0</v>
      </c>
    </row>
    <row r="86" spans="1:13" ht="105">
      <c r="A86" s="31">
        <v>165</v>
      </c>
      <c r="B86" s="32" t="s">
        <v>356</v>
      </c>
      <c r="C86" s="32" t="s">
        <v>379</v>
      </c>
      <c r="D86" s="32" t="s">
        <v>404</v>
      </c>
      <c r="E86" s="34" t="s">
        <v>435</v>
      </c>
      <c r="F86" s="34">
        <v>43670.291666666664</v>
      </c>
      <c r="G86" s="53">
        <v>43670.291666666664</v>
      </c>
      <c r="H86" s="34">
        <v>43671.791666666664</v>
      </c>
      <c r="I86" s="53">
        <v>43671.791666666664</v>
      </c>
      <c r="J86" s="39">
        <v>2</v>
      </c>
      <c r="K86" s="33">
        <v>972</v>
      </c>
      <c r="L86" s="54">
        <v>0</v>
      </c>
      <c r="M86" s="69">
        <v>0</v>
      </c>
    </row>
    <row r="87" spans="1:13" ht="45">
      <c r="A87" s="31">
        <v>166</v>
      </c>
      <c r="B87" s="32" t="s">
        <v>357</v>
      </c>
      <c r="C87" s="32" t="s">
        <v>380</v>
      </c>
      <c r="D87" s="32" t="s">
        <v>219</v>
      </c>
      <c r="E87" s="34" t="s">
        <v>427</v>
      </c>
      <c r="F87" s="34">
        <v>43668.291666666664</v>
      </c>
      <c r="G87" s="53">
        <v>43668.291666666664</v>
      </c>
      <c r="H87" s="34">
        <v>43672.791666666664</v>
      </c>
      <c r="I87" s="53">
        <v>43672.791666666664</v>
      </c>
      <c r="J87" s="39">
        <v>5</v>
      </c>
      <c r="K87" s="33">
        <v>2025</v>
      </c>
      <c r="L87" s="54">
        <v>0</v>
      </c>
      <c r="M87" s="68">
        <v>0</v>
      </c>
    </row>
    <row r="88" spans="1:13" ht="45">
      <c r="A88" s="31">
        <v>166</v>
      </c>
      <c r="B88" s="32" t="s">
        <v>357</v>
      </c>
      <c r="C88" s="32" t="s">
        <v>380</v>
      </c>
      <c r="D88" s="32" t="s">
        <v>405</v>
      </c>
      <c r="E88" s="34" t="s">
        <v>445</v>
      </c>
      <c r="F88" s="34">
        <v>43668.291666666664</v>
      </c>
      <c r="G88" s="53">
        <v>43668.291666666664</v>
      </c>
      <c r="H88" s="34">
        <v>43672.791666666664</v>
      </c>
      <c r="I88" s="53">
        <v>43672.791666666664</v>
      </c>
      <c r="J88" s="39">
        <v>5</v>
      </c>
      <c r="K88" s="33">
        <v>2430</v>
      </c>
      <c r="L88" s="54">
        <v>0</v>
      </c>
      <c r="M88" s="69">
        <v>0</v>
      </c>
    </row>
    <row r="89" spans="1:13" ht="45">
      <c r="A89" s="31">
        <v>166</v>
      </c>
      <c r="B89" s="32" t="s">
        <v>357</v>
      </c>
      <c r="C89" s="32" t="s">
        <v>380</v>
      </c>
      <c r="D89" s="32" t="s">
        <v>406</v>
      </c>
      <c r="E89" s="34" t="s">
        <v>445</v>
      </c>
      <c r="F89" s="34">
        <v>43668.291666666664</v>
      </c>
      <c r="G89" s="53">
        <v>43668.291666666664</v>
      </c>
      <c r="H89" s="34">
        <v>43672.791666666664</v>
      </c>
      <c r="I89" s="53">
        <v>43672.791666666664</v>
      </c>
      <c r="J89" s="39">
        <v>5</v>
      </c>
      <c r="K89" s="33">
        <v>2430</v>
      </c>
      <c r="L89" s="54">
        <v>0</v>
      </c>
      <c r="M89" s="68">
        <v>0</v>
      </c>
    </row>
    <row r="90" spans="1:13" ht="60">
      <c r="A90" s="31">
        <v>167</v>
      </c>
      <c r="B90" s="32" t="s">
        <v>351</v>
      </c>
      <c r="C90" s="32" t="s">
        <v>381</v>
      </c>
      <c r="D90" s="32" t="s">
        <v>306</v>
      </c>
      <c r="E90" s="34" t="s">
        <v>437</v>
      </c>
      <c r="F90" s="34">
        <v>43668.708333333336</v>
      </c>
      <c r="G90" s="53">
        <v>43668.708333333336</v>
      </c>
      <c r="H90" s="34">
        <v>43669.625</v>
      </c>
      <c r="I90" s="53">
        <v>43669.625</v>
      </c>
      <c r="J90" s="39">
        <v>1</v>
      </c>
      <c r="K90" s="33">
        <v>598</v>
      </c>
      <c r="L90" s="54">
        <v>0</v>
      </c>
      <c r="M90" s="68">
        <v>0</v>
      </c>
    </row>
    <row r="91" spans="1:13" ht="45">
      <c r="A91" s="31">
        <v>168</v>
      </c>
      <c r="B91" s="32" t="s">
        <v>270</v>
      </c>
      <c r="C91" s="32" t="s">
        <v>382</v>
      </c>
      <c r="D91" s="32" t="s">
        <v>407</v>
      </c>
      <c r="E91" s="34" t="s">
        <v>446</v>
      </c>
      <c r="F91" s="34">
        <v>43670.416666666664</v>
      </c>
      <c r="G91" s="53">
        <v>43670.416666666664</v>
      </c>
      <c r="H91" s="34">
        <v>43672.958333333336</v>
      </c>
      <c r="I91" s="53">
        <v>43672.958333333336</v>
      </c>
      <c r="J91" s="39">
        <v>3</v>
      </c>
      <c r="K91" s="33">
        <v>2175</v>
      </c>
      <c r="L91" s="54">
        <v>0</v>
      </c>
      <c r="M91" s="69">
        <v>0</v>
      </c>
    </row>
    <row r="92" spans="1:13" ht="45">
      <c r="A92" s="31">
        <v>168</v>
      </c>
      <c r="B92" s="32" t="s">
        <v>270</v>
      </c>
      <c r="C92" s="32" t="s">
        <v>382</v>
      </c>
      <c r="D92" s="32" t="s">
        <v>176</v>
      </c>
      <c r="E92" s="34" t="s">
        <v>447</v>
      </c>
      <c r="F92" s="34">
        <v>43670.416666666664</v>
      </c>
      <c r="G92" s="53">
        <v>43670.416666666664</v>
      </c>
      <c r="H92" s="34">
        <v>43672.958333333336</v>
      </c>
      <c r="I92" s="53">
        <v>43672.958333333336</v>
      </c>
      <c r="J92" s="39">
        <v>3</v>
      </c>
      <c r="K92" s="33">
        <v>2979</v>
      </c>
      <c r="L92" s="54">
        <v>0</v>
      </c>
      <c r="M92" s="69">
        <v>0</v>
      </c>
    </row>
    <row r="93" spans="1:13" ht="45">
      <c r="A93" s="31">
        <v>169</v>
      </c>
      <c r="B93" s="32" t="s">
        <v>351</v>
      </c>
      <c r="C93" s="32" t="s">
        <v>383</v>
      </c>
      <c r="D93" s="32" t="s">
        <v>402</v>
      </c>
      <c r="E93" s="34" t="s">
        <v>444</v>
      </c>
      <c r="F93" s="34">
        <v>43669.25</v>
      </c>
      <c r="G93" s="53">
        <v>43669.25</v>
      </c>
      <c r="H93" s="34">
        <v>43669.854166666664</v>
      </c>
      <c r="I93" s="53">
        <v>43669.854166666664</v>
      </c>
      <c r="J93" s="39">
        <v>1</v>
      </c>
      <c r="K93" s="33">
        <v>405</v>
      </c>
      <c r="L93" s="54">
        <v>0</v>
      </c>
      <c r="M93" s="69">
        <v>0</v>
      </c>
    </row>
    <row r="94" spans="1:13" ht="45">
      <c r="A94" s="31">
        <v>169</v>
      </c>
      <c r="B94" s="32" t="s">
        <v>351</v>
      </c>
      <c r="C94" s="32" t="s">
        <v>383</v>
      </c>
      <c r="D94" s="32" t="s">
        <v>408</v>
      </c>
      <c r="E94" s="34" t="s">
        <v>422</v>
      </c>
      <c r="F94" s="34">
        <v>43669.25</v>
      </c>
      <c r="G94" s="53">
        <v>43669.25</v>
      </c>
      <c r="H94" s="34">
        <v>43669.854166666664</v>
      </c>
      <c r="I94" s="53">
        <v>43669.854166666664</v>
      </c>
      <c r="J94" s="39">
        <v>1</v>
      </c>
      <c r="K94" s="33">
        <v>405</v>
      </c>
      <c r="L94" s="54">
        <v>0</v>
      </c>
      <c r="M94" s="68">
        <v>0</v>
      </c>
    </row>
    <row r="96" spans="1:13" ht="21">
      <c r="C96" s="46" t="s">
        <v>500</v>
      </c>
      <c r="D96" s="47"/>
    </row>
    <row r="97" spans="3:4">
      <c r="C97" s="51" t="s">
        <v>600</v>
      </c>
      <c r="D97" s="72">
        <f>SUM(J4:J94)</f>
        <v>238.5</v>
      </c>
    </row>
    <row r="98" spans="3:4">
      <c r="C98" s="51" t="s">
        <v>601</v>
      </c>
      <c r="D98" s="49">
        <f>SUM(L4:L94)*2</f>
        <v>11</v>
      </c>
    </row>
    <row r="99" spans="3:4">
      <c r="C99" s="48" t="s">
        <v>3</v>
      </c>
      <c r="D99" s="50">
        <v>40</v>
      </c>
    </row>
    <row r="100" spans="3:4">
      <c r="C100" s="48" t="s">
        <v>4</v>
      </c>
      <c r="D100" s="50">
        <v>24</v>
      </c>
    </row>
    <row r="101" spans="3:4">
      <c r="C101" s="51" t="s">
        <v>9</v>
      </c>
      <c r="D101" s="60">
        <f>SUM(K4:K94)</f>
        <v>117962.5</v>
      </c>
    </row>
    <row r="102" spans="3:4">
      <c r="C102" s="51" t="s">
        <v>598</v>
      </c>
      <c r="D102" s="60">
        <f>SUM(M4:M94)</f>
        <v>4121.5</v>
      </c>
    </row>
    <row r="103" spans="3:4">
      <c r="C103" s="51" t="s">
        <v>599</v>
      </c>
      <c r="D103" s="60">
        <f>SUM(D101:D102)</f>
        <v>122084</v>
      </c>
    </row>
  </sheetData>
  <autoFilter ref="A3:N3"/>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0" orientation="landscape" r:id="rId1"/>
  <rowBreaks count="1" manualBreakCount="1">
    <brk id="84" max="12" man="1"/>
  </rowBreaks>
  <drawing r:id="rId2"/>
</worksheet>
</file>

<file path=xl/worksheets/sheet8.xml><?xml version="1.0" encoding="utf-8"?>
<worksheet xmlns="http://schemas.openxmlformats.org/spreadsheetml/2006/main" xmlns:r="http://schemas.openxmlformats.org/officeDocument/2006/relationships">
  <dimension ref="A1:M59"/>
  <sheetViews>
    <sheetView topLeftCell="A49" zoomScale="70" zoomScaleNormal="70" workbookViewId="0">
      <selection activeCell="G82" sqref="G82"/>
    </sheetView>
  </sheetViews>
  <sheetFormatPr defaultRowHeight="15"/>
  <cols>
    <col min="1" max="1" width="7.28515625" bestFit="1" customWidth="1"/>
    <col min="2" max="2" width="14.7109375" customWidth="1"/>
    <col min="3" max="3" width="50" customWidth="1"/>
    <col min="4" max="4" width="26" customWidth="1"/>
    <col min="5" max="5" width="11.5703125" hidden="1" customWidth="1"/>
    <col min="6" max="6" width="15.85546875" bestFit="1" customWidth="1"/>
    <col min="7" max="7" width="11.5703125" bestFit="1" customWidth="1"/>
    <col min="8" max="8" width="13.42578125" customWidth="1"/>
    <col min="9" max="9" width="13" customWidth="1"/>
    <col min="10" max="10" width="18.140625" customWidth="1"/>
    <col min="11" max="11" width="13.85546875" bestFit="1" customWidth="1"/>
    <col min="12" max="12" width="15.7109375" bestFit="1" customWidth="1"/>
    <col min="13" max="13" width="17.140625" customWidth="1"/>
  </cols>
  <sheetData>
    <row r="1" spans="1:13" s="61" customFormat="1" ht="18.75">
      <c r="A1" s="130" t="s">
        <v>10</v>
      </c>
      <c r="B1" s="131"/>
      <c r="C1" s="131"/>
      <c r="D1" s="131"/>
      <c r="E1" s="57"/>
      <c r="F1" s="132" t="s">
        <v>590</v>
      </c>
      <c r="G1" s="133"/>
      <c r="H1" s="133"/>
      <c r="I1" s="134"/>
      <c r="J1" s="135" t="s">
        <v>592</v>
      </c>
      <c r="K1" s="135"/>
      <c r="L1" s="135" t="s">
        <v>593</v>
      </c>
      <c r="M1" s="135"/>
    </row>
    <row r="2" spans="1:13" s="61" customFormat="1" ht="18.75">
      <c r="A2" s="136" t="s">
        <v>595</v>
      </c>
      <c r="B2" s="137"/>
      <c r="C2" s="137"/>
      <c r="D2" s="138"/>
      <c r="E2" s="57"/>
      <c r="F2" s="135" t="s">
        <v>246</v>
      </c>
      <c r="G2" s="135"/>
      <c r="H2" s="135" t="s">
        <v>247</v>
      </c>
      <c r="I2" s="135"/>
      <c r="J2" s="135"/>
      <c r="K2" s="135"/>
      <c r="L2" s="135"/>
      <c r="M2" s="135"/>
    </row>
    <row r="3" spans="1:13" ht="27" customHeight="1">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3" ht="75">
      <c r="A4" s="31">
        <v>112</v>
      </c>
      <c r="B4" s="32" t="s">
        <v>448</v>
      </c>
      <c r="C4" s="32" t="s">
        <v>458</v>
      </c>
      <c r="D4" s="32" t="s">
        <v>163</v>
      </c>
      <c r="E4" s="34" t="s">
        <v>409</v>
      </c>
      <c r="F4" s="34">
        <v>43683</v>
      </c>
      <c r="G4" s="53">
        <v>43683</v>
      </c>
      <c r="H4" s="34">
        <v>43687.972222222219</v>
      </c>
      <c r="I4" s="53">
        <v>43687.972222222219</v>
      </c>
      <c r="J4" s="54">
        <v>5</v>
      </c>
      <c r="K4" s="58">
        <v>3625</v>
      </c>
      <c r="L4" s="54">
        <v>0.5</v>
      </c>
      <c r="M4" s="58">
        <v>362.5</v>
      </c>
    </row>
    <row r="5" spans="1:13" ht="60">
      <c r="A5" s="31">
        <v>170</v>
      </c>
      <c r="B5" s="32" t="s">
        <v>271</v>
      </c>
      <c r="C5" s="32" t="s">
        <v>459</v>
      </c>
      <c r="D5" s="32" t="s">
        <v>190</v>
      </c>
      <c r="E5" s="34" t="s">
        <v>410</v>
      </c>
      <c r="F5" s="34">
        <v>43696.291666666664</v>
      </c>
      <c r="G5" s="53">
        <v>43696.291666666664</v>
      </c>
      <c r="H5" s="34">
        <v>43700.791666666664</v>
      </c>
      <c r="I5" s="53">
        <v>43700.791666666664</v>
      </c>
      <c r="J5" s="56">
        <v>5</v>
      </c>
      <c r="K5" s="58">
        <v>2025</v>
      </c>
      <c r="L5" s="54">
        <v>0</v>
      </c>
      <c r="M5" s="59">
        <v>0</v>
      </c>
    </row>
    <row r="6" spans="1:13" ht="60">
      <c r="A6" s="31">
        <v>170</v>
      </c>
      <c r="B6" s="32" t="s">
        <v>271</v>
      </c>
      <c r="C6" s="32" t="s">
        <v>459</v>
      </c>
      <c r="D6" s="32" t="s">
        <v>482</v>
      </c>
      <c r="E6" s="34" t="s">
        <v>411</v>
      </c>
      <c r="F6" s="34">
        <v>43696.291666666664</v>
      </c>
      <c r="G6" s="53">
        <v>43696.291666666664</v>
      </c>
      <c r="H6" s="34">
        <v>43700.791666666664</v>
      </c>
      <c r="I6" s="53">
        <v>43700.791666666664</v>
      </c>
      <c r="J6" s="56">
        <v>5</v>
      </c>
      <c r="K6" s="58">
        <v>2430</v>
      </c>
      <c r="L6" s="54">
        <v>0</v>
      </c>
      <c r="M6" s="59">
        <v>0</v>
      </c>
    </row>
    <row r="7" spans="1:13" ht="60">
      <c r="A7" s="31">
        <v>170</v>
      </c>
      <c r="B7" s="32" t="s">
        <v>271</v>
      </c>
      <c r="C7" s="32" t="s">
        <v>459</v>
      </c>
      <c r="D7" s="32" t="s">
        <v>483</v>
      </c>
      <c r="E7" s="34" t="s">
        <v>411</v>
      </c>
      <c r="F7" s="34">
        <v>43696.291666666664</v>
      </c>
      <c r="G7" s="53">
        <v>43696.291666666664</v>
      </c>
      <c r="H7" s="34">
        <v>43700.791666666664</v>
      </c>
      <c r="I7" s="53">
        <v>43700.791666666664</v>
      </c>
      <c r="J7" s="54">
        <v>5</v>
      </c>
      <c r="K7" s="58">
        <v>2430</v>
      </c>
      <c r="L7" s="54">
        <v>0</v>
      </c>
      <c r="M7" s="58">
        <v>0</v>
      </c>
    </row>
    <row r="8" spans="1:13" ht="60">
      <c r="A8" s="31">
        <v>170</v>
      </c>
      <c r="B8" s="32" t="s">
        <v>271</v>
      </c>
      <c r="C8" s="32" t="s">
        <v>459</v>
      </c>
      <c r="D8" s="32" t="s">
        <v>484</v>
      </c>
      <c r="E8" s="34" t="s">
        <v>412</v>
      </c>
      <c r="F8" s="34">
        <v>43696.291666666664</v>
      </c>
      <c r="G8" s="53">
        <v>43696.291666666664</v>
      </c>
      <c r="H8" s="34">
        <v>43700.791666666664</v>
      </c>
      <c r="I8" s="53">
        <v>43700.791666666664</v>
      </c>
      <c r="J8" s="56">
        <v>5</v>
      </c>
      <c r="K8" s="58">
        <v>2430</v>
      </c>
      <c r="L8" s="54">
        <v>0</v>
      </c>
      <c r="M8" s="59">
        <v>0</v>
      </c>
    </row>
    <row r="9" spans="1:13" ht="75">
      <c r="A9" s="31">
        <v>171</v>
      </c>
      <c r="B9" s="32" t="s">
        <v>449</v>
      </c>
      <c r="C9" s="32" t="s">
        <v>460</v>
      </c>
      <c r="D9" s="32" t="s">
        <v>190</v>
      </c>
      <c r="E9" s="34" t="s">
        <v>410</v>
      </c>
      <c r="F9" s="34">
        <v>43682.291666666664</v>
      </c>
      <c r="G9" s="53">
        <v>43682.291666666664</v>
      </c>
      <c r="H9" s="34">
        <v>43686.791666666664</v>
      </c>
      <c r="I9" s="53">
        <v>43686.791666666664</v>
      </c>
      <c r="J9" s="56">
        <v>5</v>
      </c>
      <c r="K9" s="58">
        <v>2025</v>
      </c>
      <c r="L9" s="54">
        <v>0</v>
      </c>
      <c r="M9" s="59">
        <v>0</v>
      </c>
    </row>
    <row r="10" spans="1:13" ht="75">
      <c r="A10" s="31">
        <v>171</v>
      </c>
      <c r="B10" s="32" t="s">
        <v>449</v>
      </c>
      <c r="C10" s="32" t="s">
        <v>460</v>
      </c>
      <c r="D10" s="32" t="s">
        <v>485</v>
      </c>
      <c r="E10" s="34" t="s">
        <v>410</v>
      </c>
      <c r="F10" s="34">
        <v>43682.291666666664</v>
      </c>
      <c r="G10" s="53">
        <v>43682.291666666664</v>
      </c>
      <c r="H10" s="34">
        <v>43686.791666666664</v>
      </c>
      <c r="I10" s="53">
        <v>43686.791666666664</v>
      </c>
      <c r="J10" s="54">
        <v>5</v>
      </c>
      <c r="K10" s="58">
        <v>2430</v>
      </c>
      <c r="L10" s="54">
        <v>0</v>
      </c>
      <c r="M10" s="58">
        <v>0</v>
      </c>
    </row>
    <row r="11" spans="1:13" ht="75">
      <c r="A11" s="31">
        <v>171</v>
      </c>
      <c r="B11" s="32" t="s">
        <v>449</v>
      </c>
      <c r="C11" s="32" t="s">
        <v>460</v>
      </c>
      <c r="D11" s="32" t="s">
        <v>486</v>
      </c>
      <c r="E11" s="34" t="s">
        <v>413</v>
      </c>
      <c r="F11" s="34">
        <v>43682.291666666664</v>
      </c>
      <c r="G11" s="53">
        <v>43682.291666666664</v>
      </c>
      <c r="H11" s="34">
        <v>43686.791666666664</v>
      </c>
      <c r="I11" s="53">
        <v>43686.791666666664</v>
      </c>
      <c r="J11" s="56">
        <v>5</v>
      </c>
      <c r="K11" s="58">
        <v>2430</v>
      </c>
      <c r="L11" s="54">
        <v>0</v>
      </c>
      <c r="M11" s="59">
        <v>0</v>
      </c>
    </row>
    <row r="12" spans="1:13" ht="75">
      <c r="A12" s="31">
        <v>171</v>
      </c>
      <c r="B12" s="32" t="s">
        <v>449</v>
      </c>
      <c r="C12" s="32" t="s">
        <v>460</v>
      </c>
      <c r="D12" s="32" t="s">
        <v>307</v>
      </c>
      <c r="E12" s="34" t="s">
        <v>409</v>
      </c>
      <c r="F12" s="34">
        <v>43682.291666666664</v>
      </c>
      <c r="G12" s="53">
        <v>43682.291666666664</v>
      </c>
      <c r="H12" s="34">
        <v>43686.791666666664</v>
      </c>
      <c r="I12" s="53">
        <v>43686.791666666664</v>
      </c>
      <c r="J12" s="54">
        <v>5</v>
      </c>
      <c r="K12" s="58">
        <v>2430</v>
      </c>
      <c r="L12" s="54">
        <v>0</v>
      </c>
      <c r="M12" s="58">
        <v>0</v>
      </c>
    </row>
    <row r="13" spans="1:13" ht="90">
      <c r="A13" s="31">
        <v>173</v>
      </c>
      <c r="B13" s="32" t="s">
        <v>162</v>
      </c>
      <c r="C13" s="32" t="s">
        <v>461</v>
      </c>
      <c r="D13" s="32" t="s">
        <v>254</v>
      </c>
      <c r="E13" s="34" t="s">
        <v>414</v>
      </c>
      <c r="F13" s="34">
        <v>43703.371527777781</v>
      </c>
      <c r="G13" s="53">
        <v>43703.371527777781</v>
      </c>
      <c r="H13" s="34">
        <v>43705.958333333336</v>
      </c>
      <c r="I13" s="53">
        <v>43705.958333333336</v>
      </c>
      <c r="J13" s="56">
        <v>3</v>
      </c>
      <c r="K13" s="58">
        <v>2175</v>
      </c>
      <c r="L13" s="54">
        <v>0.5</v>
      </c>
      <c r="M13" s="59">
        <v>362.5</v>
      </c>
    </row>
    <row r="14" spans="1:13" ht="90">
      <c r="A14" s="31">
        <v>173</v>
      </c>
      <c r="B14" s="32" t="s">
        <v>162</v>
      </c>
      <c r="C14" s="32" t="s">
        <v>461</v>
      </c>
      <c r="D14" s="32" t="s">
        <v>317</v>
      </c>
      <c r="E14" s="34" t="s">
        <v>415</v>
      </c>
      <c r="F14" s="34">
        <v>43703.371527777781</v>
      </c>
      <c r="G14" s="53">
        <v>43703.371527777781</v>
      </c>
      <c r="H14" s="34">
        <v>43705.958333333336</v>
      </c>
      <c r="I14" s="53">
        <v>43705.958333333336</v>
      </c>
      <c r="J14" s="54">
        <v>3</v>
      </c>
      <c r="K14" s="58">
        <v>2175</v>
      </c>
      <c r="L14" s="54">
        <v>0.5</v>
      </c>
      <c r="M14" s="58">
        <v>362.5</v>
      </c>
    </row>
    <row r="15" spans="1:13" ht="45">
      <c r="A15" s="31">
        <v>175</v>
      </c>
      <c r="B15" s="32" t="s">
        <v>353</v>
      </c>
      <c r="C15" s="32" t="s">
        <v>462</v>
      </c>
      <c r="D15" s="32" t="s">
        <v>211</v>
      </c>
      <c r="E15" s="34" t="s">
        <v>415</v>
      </c>
      <c r="F15" s="34">
        <v>43679.625</v>
      </c>
      <c r="G15" s="53">
        <v>43679.625</v>
      </c>
      <c r="H15" s="34">
        <v>43680.5</v>
      </c>
      <c r="I15" s="53">
        <v>43680.5</v>
      </c>
      <c r="J15" s="56">
        <v>1</v>
      </c>
      <c r="K15" s="58">
        <v>405</v>
      </c>
      <c r="L15" s="54">
        <v>0</v>
      </c>
      <c r="M15" s="59">
        <v>0</v>
      </c>
    </row>
    <row r="16" spans="1:13" ht="75">
      <c r="A16" s="31">
        <v>176</v>
      </c>
      <c r="B16" s="32" t="s">
        <v>271</v>
      </c>
      <c r="C16" s="32" t="s">
        <v>463</v>
      </c>
      <c r="D16" s="32" t="s">
        <v>402</v>
      </c>
      <c r="E16" s="34" t="s">
        <v>416</v>
      </c>
      <c r="F16" s="34">
        <v>43677.291666666664</v>
      </c>
      <c r="G16" s="53">
        <v>43677.291666666664</v>
      </c>
      <c r="H16" s="34">
        <v>43677.854166666664</v>
      </c>
      <c r="I16" s="53">
        <v>43677.854166666664</v>
      </c>
      <c r="J16" s="56">
        <v>1</v>
      </c>
      <c r="K16" s="58">
        <v>405</v>
      </c>
      <c r="L16" s="54">
        <v>0</v>
      </c>
      <c r="M16" s="59">
        <v>0</v>
      </c>
    </row>
    <row r="17" spans="1:13" ht="120">
      <c r="A17" s="31">
        <v>177</v>
      </c>
      <c r="B17" s="32" t="s">
        <v>270</v>
      </c>
      <c r="C17" s="32" t="s">
        <v>464</v>
      </c>
      <c r="D17" s="32" t="s">
        <v>487</v>
      </c>
      <c r="E17" s="34" t="s">
        <v>417</v>
      </c>
      <c r="F17" s="34">
        <v>43689.753472222219</v>
      </c>
      <c r="G17" s="53">
        <v>43689.753472222219</v>
      </c>
      <c r="H17" s="34">
        <v>43691.927083333336</v>
      </c>
      <c r="I17" s="53">
        <v>43691.927083333336</v>
      </c>
      <c r="J17" s="54">
        <v>2.5</v>
      </c>
      <c r="K17" s="58">
        <v>1812.5</v>
      </c>
      <c r="L17" s="54">
        <v>0.5</v>
      </c>
      <c r="M17" s="58">
        <v>362.5</v>
      </c>
    </row>
    <row r="18" spans="1:13" ht="120">
      <c r="A18" s="31">
        <v>177</v>
      </c>
      <c r="B18" s="32" t="s">
        <v>270</v>
      </c>
      <c r="C18" s="32" t="s">
        <v>464</v>
      </c>
      <c r="D18" s="32" t="s">
        <v>244</v>
      </c>
      <c r="E18" s="34" t="s">
        <v>418</v>
      </c>
      <c r="F18" s="34">
        <v>43689.753472222219</v>
      </c>
      <c r="G18" s="53">
        <v>43689.753472222219</v>
      </c>
      <c r="H18" s="34">
        <v>43691.927083333336</v>
      </c>
      <c r="I18" s="53">
        <v>43691.927083333336</v>
      </c>
      <c r="J18" s="54">
        <v>2.5</v>
      </c>
      <c r="K18" s="58">
        <v>1812.5</v>
      </c>
      <c r="L18" s="54">
        <v>0.5</v>
      </c>
      <c r="M18" s="58">
        <v>362.5</v>
      </c>
    </row>
    <row r="19" spans="1:13" ht="180">
      <c r="A19" s="31">
        <v>178</v>
      </c>
      <c r="B19" s="32" t="s">
        <v>450</v>
      </c>
      <c r="C19" s="32" t="s">
        <v>465</v>
      </c>
      <c r="D19" s="32" t="s">
        <v>488</v>
      </c>
      <c r="E19" s="34" t="s">
        <v>419</v>
      </c>
      <c r="F19" s="34">
        <v>43698.350694444445</v>
      </c>
      <c r="G19" s="53">
        <v>43698.350694444445</v>
      </c>
      <c r="H19" s="34">
        <v>43700.989583333336</v>
      </c>
      <c r="I19" s="53">
        <v>43700.989583333336</v>
      </c>
      <c r="J19" s="56">
        <v>3</v>
      </c>
      <c r="K19" s="58">
        <v>2175</v>
      </c>
      <c r="L19" s="54">
        <v>0.5</v>
      </c>
      <c r="M19" s="59">
        <v>362.5</v>
      </c>
    </row>
    <row r="20" spans="1:13" ht="180">
      <c r="A20" s="31">
        <v>178</v>
      </c>
      <c r="B20" s="32" t="s">
        <v>450</v>
      </c>
      <c r="C20" s="32" t="s">
        <v>465</v>
      </c>
      <c r="D20" s="32" t="s">
        <v>489</v>
      </c>
      <c r="E20" s="34" t="s">
        <v>420</v>
      </c>
      <c r="F20" s="34">
        <v>43698.350694444445</v>
      </c>
      <c r="G20" s="53">
        <v>43698.350694444445</v>
      </c>
      <c r="H20" s="34">
        <v>43700.989583333336</v>
      </c>
      <c r="I20" s="53">
        <v>43700.989583333336</v>
      </c>
      <c r="J20" s="54">
        <v>3</v>
      </c>
      <c r="K20" s="58">
        <v>2175</v>
      </c>
      <c r="L20" s="54">
        <v>0.5</v>
      </c>
      <c r="M20" s="58">
        <v>362.5</v>
      </c>
    </row>
    <row r="21" spans="1:13" ht="90">
      <c r="A21" s="31">
        <v>181</v>
      </c>
      <c r="B21" s="32" t="s">
        <v>174</v>
      </c>
      <c r="C21" s="32" t="s">
        <v>466</v>
      </c>
      <c r="D21" s="32" t="s">
        <v>258</v>
      </c>
      <c r="E21" s="34" t="s">
        <v>418</v>
      </c>
      <c r="F21" s="34">
        <v>43704.215277777781</v>
      </c>
      <c r="G21" s="53">
        <v>43704.215277777781</v>
      </c>
      <c r="H21" s="34">
        <v>43707.024305555555</v>
      </c>
      <c r="I21" s="53">
        <v>43707.024305555555</v>
      </c>
      <c r="J21" s="56">
        <v>3</v>
      </c>
      <c r="K21" s="58">
        <v>2175</v>
      </c>
      <c r="L21" s="54">
        <v>0.5</v>
      </c>
      <c r="M21" s="59">
        <v>362.5</v>
      </c>
    </row>
    <row r="22" spans="1:13" ht="90">
      <c r="A22" s="31">
        <v>181</v>
      </c>
      <c r="B22" s="32" t="s">
        <v>174</v>
      </c>
      <c r="C22" s="32" t="s">
        <v>466</v>
      </c>
      <c r="D22" s="32" t="s">
        <v>408</v>
      </c>
      <c r="E22" s="34" t="s">
        <v>411</v>
      </c>
      <c r="F22" s="34">
        <v>43704.215277777781</v>
      </c>
      <c r="G22" s="53">
        <v>43704.215277777781</v>
      </c>
      <c r="H22" s="34">
        <v>43707.024305555555</v>
      </c>
      <c r="I22" s="53">
        <v>43707.024305555555</v>
      </c>
      <c r="J22" s="54">
        <v>3</v>
      </c>
      <c r="K22" s="58">
        <v>2175</v>
      </c>
      <c r="L22" s="54">
        <v>0.5</v>
      </c>
      <c r="M22" s="58">
        <v>362.5</v>
      </c>
    </row>
    <row r="23" spans="1:13" ht="90">
      <c r="A23" s="31">
        <v>181</v>
      </c>
      <c r="B23" s="32" t="s">
        <v>174</v>
      </c>
      <c r="C23" s="32" t="s">
        <v>466</v>
      </c>
      <c r="D23" s="32" t="s">
        <v>184</v>
      </c>
      <c r="E23" s="34" t="s">
        <v>421</v>
      </c>
      <c r="F23" s="34">
        <v>43704.215277777781</v>
      </c>
      <c r="G23" s="53">
        <v>43704.215277777781</v>
      </c>
      <c r="H23" s="34">
        <v>43707.024305555555</v>
      </c>
      <c r="I23" s="53">
        <v>43707.024305555555</v>
      </c>
      <c r="J23" s="56">
        <v>3</v>
      </c>
      <c r="K23" s="58">
        <v>2175</v>
      </c>
      <c r="L23" s="54">
        <v>0.5</v>
      </c>
      <c r="M23" s="59">
        <v>362.5</v>
      </c>
    </row>
    <row r="24" spans="1:13" ht="75">
      <c r="A24" s="31">
        <v>182</v>
      </c>
      <c r="B24" s="32" t="s">
        <v>451</v>
      </c>
      <c r="C24" s="32" t="s">
        <v>467</v>
      </c>
      <c r="D24" s="32" t="s">
        <v>490</v>
      </c>
      <c r="E24" s="34" t="s">
        <v>409</v>
      </c>
      <c r="F24" s="34">
        <v>43690.461805555555</v>
      </c>
      <c r="G24" s="53">
        <v>43690.461805555555</v>
      </c>
      <c r="H24" s="34">
        <v>43694.75</v>
      </c>
      <c r="I24" s="53">
        <v>43694.75</v>
      </c>
      <c r="J24" s="54">
        <v>4.5</v>
      </c>
      <c r="K24" s="58">
        <v>3262.5</v>
      </c>
      <c r="L24" s="54">
        <v>0.5</v>
      </c>
      <c r="M24" s="58">
        <v>362.5</v>
      </c>
    </row>
    <row r="25" spans="1:13" ht="75">
      <c r="A25" s="31">
        <v>182</v>
      </c>
      <c r="B25" s="32" t="s">
        <v>451</v>
      </c>
      <c r="C25" s="32" t="s">
        <v>467</v>
      </c>
      <c r="D25" s="32" t="s">
        <v>385</v>
      </c>
      <c r="E25" s="34" t="s">
        <v>422</v>
      </c>
      <c r="F25" s="34">
        <v>43690.461805555555</v>
      </c>
      <c r="G25" s="53">
        <v>43690.461805555555</v>
      </c>
      <c r="H25" s="34">
        <v>43694.75</v>
      </c>
      <c r="I25" s="53">
        <v>43694.75</v>
      </c>
      <c r="J25" s="56">
        <v>4.5</v>
      </c>
      <c r="K25" s="58">
        <v>3262.5</v>
      </c>
      <c r="L25" s="54">
        <v>0.5</v>
      </c>
      <c r="M25" s="59">
        <v>362.5</v>
      </c>
    </row>
    <row r="26" spans="1:13">
      <c r="A26" s="31">
        <v>183</v>
      </c>
      <c r="B26" s="32" t="s">
        <v>271</v>
      </c>
      <c r="C26" s="32" t="s">
        <v>468</v>
      </c>
      <c r="D26" s="32" t="s">
        <v>190</v>
      </c>
      <c r="E26" s="34" t="s">
        <v>423</v>
      </c>
      <c r="F26" s="34">
        <v>43690.416666666664</v>
      </c>
      <c r="G26" s="53">
        <v>43690.416666666664</v>
      </c>
      <c r="H26" s="34">
        <v>43690.791666666664</v>
      </c>
      <c r="I26" s="53">
        <v>43690.791666666664</v>
      </c>
      <c r="J26" s="54">
        <v>0.5</v>
      </c>
      <c r="K26" s="58">
        <v>202.5</v>
      </c>
      <c r="L26" s="54">
        <v>0</v>
      </c>
      <c r="M26" s="58">
        <v>0</v>
      </c>
    </row>
    <row r="27" spans="1:13" ht="30">
      <c r="A27" s="31">
        <v>183</v>
      </c>
      <c r="B27" s="32" t="s">
        <v>271</v>
      </c>
      <c r="C27" s="32" t="s">
        <v>468</v>
      </c>
      <c r="D27" s="32" t="s">
        <v>491</v>
      </c>
      <c r="E27" s="34" t="s">
        <v>412</v>
      </c>
      <c r="F27" s="34">
        <v>43690.416666666664</v>
      </c>
      <c r="G27" s="53">
        <v>43690.416666666664</v>
      </c>
      <c r="H27" s="34">
        <v>43690.791666666664</v>
      </c>
      <c r="I27" s="53">
        <v>43690.791666666664</v>
      </c>
      <c r="J27" s="54">
        <v>0.5</v>
      </c>
      <c r="K27" s="58">
        <v>202.5</v>
      </c>
      <c r="L27" s="54">
        <v>0</v>
      </c>
      <c r="M27" s="58">
        <v>0</v>
      </c>
    </row>
    <row r="28" spans="1:13" ht="30">
      <c r="A28" s="31">
        <v>183</v>
      </c>
      <c r="B28" s="32" t="s">
        <v>271</v>
      </c>
      <c r="C28" s="32" t="s">
        <v>468</v>
      </c>
      <c r="D28" s="32" t="s">
        <v>492</v>
      </c>
      <c r="E28" s="34" t="s">
        <v>415</v>
      </c>
      <c r="F28" s="34">
        <v>43690.416666666664</v>
      </c>
      <c r="G28" s="53">
        <v>43690.416666666664</v>
      </c>
      <c r="H28" s="34">
        <v>43690.791666666664</v>
      </c>
      <c r="I28" s="53">
        <v>43690.791666666664</v>
      </c>
      <c r="J28" s="56">
        <v>0.5</v>
      </c>
      <c r="K28" s="58">
        <v>202.5</v>
      </c>
      <c r="L28" s="54">
        <v>0</v>
      </c>
      <c r="M28" s="59">
        <v>0</v>
      </c>
    </row>
    <row r="29" spans="1:13" ht="105">
      <c r="A29" s="31">
        <v>184</v>
      </c>
      <c r="B29" s="32" t="s">
        <v>164</v>
      </c>
      <c r="C29" s="32" t="s">
        <v>469</v>
      </c>
      <c r="D29" s="32" t="s">
        <v>199</v>
      </c>
      <c r="E29" s="34" t="s">
        <v>415</v>
      </c>
      <c r="F29" s="34">
        <v>43691.583333333336</v>
      </c>
      <c r="G29" s="53">
        <v>43691.583333333336</v>
      </c>
      <c r="H29" s="34">
        <v>43693.989583333336</v>
      </c>
      <c r="I29" s="53">
        <v>43693.989583333336</v>
      </c>
      <c r="J29" s="54">
        <v>2.5</v>
      </c>
      <c r="K29" s="58">
        <v>1812.5</v>
      </c>
      <c r="L29" s="54">
        <v>0.5</v>
      </c>
      <c r="M29" s="58">
        <v>362.5</v>
      </c>
    </row>
    <row r="30" spans="1:13" ht="45">
      <c r="A30" s="31">
        <v>186</v>
      </c>
      <c r="B30" s="32" t="s">
        <v>452</v>
      </c>
      <c r="C30" s="32" t="s">
        <v>470</v>
      </c>
      <c r="D30" s="32" t="s">
        <v>194</v>
      </c>
      <c r="E30" s="34" t="s">
        <v>416</v>
      </c>
      <c r="F30" s="34">
        <v>43702.708333333336</v>
      </c>
      <c r="G30" s="53">
        <v>43702.708333333336</v>
      </c>
      <c r="H30" s="34">
        <v>43705.795138888891</v>
      </c>
      <c r="I30" s="53">
        <v>43705.795138888891</v>
      </c>
      <c r="J30" s="56">
        <v>3</v>
      </c>
      <c r="K30" s="58">
        <v>2979</v>
      </c>
      <c r="L30" s="54">
        <v>0.5</v>
      </c>
      <c r="M30" s="59">
        <v>496.5</v>
      </c>
    </row>
    <row r="31" spans="1:13" ht="30">
      <c r="A31" s="31">
        <v>189</v>
      </c>
      <c r="B31" s="32" t="s">
        <v>453</v>
      </c>
      <c r="C31" s="32" t="s">
        <v>471</v>
      </c>
      <c r="D31" s="32" t="s">
        <v>216</v>
      </c>
      <c r="E31" s="34" t="s">
        <v>424</v>
      </c>
      <c r="F31" s="34">
        <v>43697.291666666664</v>
      </c>
      <c r="G31" s="53">
        <v>43697.291666666664</v>
      </c>
      <c r="H31" s="34">
        <v>43699.791666666664</v>
      </c>
      <c r="I31" s="53">
        <v>43699.791666666664</v>
      </c>
      <c r="J31" s="54">
        <v>3</v>
      </c>
      <c r="K31" s="58">
        <v>1215</v>
      </c>
      <c r="L31" s="54">
        <v>0</v>
      </c>
      <c r="M31" s="58">
        <v>0</v>
      </c>
    </row>
    <row r="32" spans="1:13" ht="30">
      <c r="A32" s="31">
        <v>189</v>
      </c>
      <c r="B32" s="32" t="s">
        <v>453</v>
      </c>
      <c r="C32" s="32" t="s">
        <v>471</v>
      </c>
      <c r="D32" s="32" t="s">
        <v>391</v>
      </c>
      <c r="E32" s="34" t="s">
        <v>425</v>
      </c>
      <c r="F32" s="34">
        <v>43697.291666666664</v>
      </c>
      <c r="G32" s="53">
        <v>43697.291666666664</v>
      </c>
      <c r="H32" s="34">
        <v>43699.791666666664</v>
      </c>
      <c r="I32" s="53">
        <v>43699.791666666664</v>
      </c>
      <c r="J32" s="56">
        <v>3</v>
      </c>
      <c r="K32" s="58">
        <v>1215</v>
      </c>
      <c r="L32" s="54">
        <v>0</v>
      </c>
      <c r="M32" s="59">
        <v>0</v>
      </c>
    </row>
    <row r="33" spans="1:13" ht="30">
      <c r="A33" s="31">
        <v>189</v>
      </c>
      <c r="B33" s="32" t="s">
        <v>453</v>
      </c>
      <c r="C33" s="32" t="s">
        <v>471</v>
      </c>
      <c r="D33" s="32" t="s">
        <v>210</v>
      </c>
      <c r="E33" s="34" t="s">
        <v>417</v>
      </c>
      <c r="F33" s="34">
        <v>43697.291666666664</v>
      </c>
      <c r="G33" s="53">
        <v>43697.291666666664</v>
      </c>
      <c r="H33" s="34">
        <v>43699.791666666664</v>
      </c>
      <c r="I33" s="53">
        <v>43699.791666666664</v>
      </c>
      <c r="J33" s="54">
        <v>3</v>
      </c>
      <c r="K33" s="58">
        <v>1215</v>
      </c>
      <c r="L33" s="54">
        <v>0</v>
      </c>
      <c r="M33" s="58">
        <v>0</v>
      </c>
    </row>
    <row r="34" spans="1:13" ht="30">
      <c r="A34" s="31">
        <v>190</v>
      </c>
      <c r="B34" s="32" t="s">
        <v>454</v>
      </c>
      <c r="C34" s="32" t="s">
        <v>472</v>
      </c>
      <c r="D34" s="32" t="s">
        <v>391</v>
      </c>
      <c r="E34" s="34" t="s">
        <v>418</v>
      </c>
      <c r="F34" s="34">
        <v>43703.291666666664</v>
      </c>
      <c r="G34" s="53">
        <v>43703.291666666664</v>
      </c>
      <c r="H34" s="34">
        <v>43707.791666666664</v>
      </c>
      <c r="I34" s="53">
        <v>43707.791666666664</v>
      </c>
      <c r="J34" s="54">
        <v>5</v>
      </c>
      <c r="K34" s="58">
        <v>2025</v>
      </c>
      <c r="L34" s="54">
        <v>0</v>
      </c>
      <c r="M34" s="58">
        <v>0</v>
      </c>
    </row>
    <row r="35" spans="1:13" ht="30">
      <c r="A35" s="31">
        <v>190</v>
      </c>
      <c r="B35" s="32" t="s">
        <v>454</v>
      </c>
      <c r="C35" s="32" t="s">
        <v>472</v>
      </c>
      <c r="D35" s="32" t="s">
        <v>210</v>
      </c>
      <c r="E35" s="34" t="s">
        <v>411</v>
      </c>
      <c r="F35" s="34">
        <v>43703.291666666664</v>
      </c>
      <c r="G35" s="53">
        <v>43703.291666666664</v>
      </c>
      <c r="H35" s="34">
        <v>43707.791666666664</v>
      </c>
      <c r="I35" s="53">
        <v>43707.791666666664</v>
      </c>
      <c r="J35" s="56">
        <v>5</v>
      </c>
      <c r="K35" s="58">
        <v>2025</v>
      </c>
      <c r="L35" s="54">
        <v>0</v>
      </c>
      <c r="M35" s="59">
        <v>0</v>
      </c>
    </row>
    <row r="36" spans="1:13" ht="120">
      <c r="A36" s="31">
        <v>192</v>
      </c>
      <c r="B36" s="32" t="s">
        <v>455</v>
      </c>
      <c r="C36" s="32" t="s">
        <v>473</v>
      </c>
      <c r="D36" s="32" t="s">
        <v>493</v>
      </c>
      <c r="E36" s="34" t="s">
        <v>420</v>
      </c>
      <c r="F36" s="34">
        <v>43704.496527777781</v>
      </c>
      <c r="G36" s="53">
        <v>43704.496527777781</v>
      </c>
      <c r="H36" s="34">
        <v>43708.795138888891</v>
      </c>
      <c r="I36" s="53">
        <v>43708.795138888891</v>
      </c>
      <c r="J36" s="56">
        <v>4.5</v>
      </c>
      <c r="K36" s="58">
        <v>3262.5</v>
      </c>
      <c r="L36" s="54">
        <v>0.5</v>
      </c>
      <c r="M36" s="59">
        <v>362.5</v>
      </c>
    </row>
    <row r="37" spans="1:13" ht="210">
      <c r="A37" s="31">
        <v>193</v>
      </c>
      <c r="B37" s="32" t="s">
        <v>174</v>
      </c>
      <c r="C37" s="32" t="s">
        <v>474</v>
      </c>
      <c r="D37" s="32" t="s">
        <v>494</v>
      </c>
      <c r="E37" s="34" t="s">
        <v>412</v>
      </c>
      <c r="F37" s="34">
        <v>43704.215277777781</v>
      </c>
      <c r="G37" s="53">
        <v>43704.215277777781</v>
      </c>
      <c r="H37" s="34">
        <v>43707.024305555555</v>
      </c>
      <c r="I37" s="53">
        <v>43707.024305555555</v>
      </c>
      <c r="J37" s="56">
        <v>3</v>
      </c>
      <c r="K37" s="58">
        <v>2175</v>
      </c>
      <c r="L37" s="54">
        <v>0.5</v>
      </c>
      <c r="M37" s="59">
        <v>362.5</v>
      </c>
    </row>
    <row r="38" spans="1:13" ht="60">
      <c r="A38" s="31">
        <v>195</v>
      </c>
      <c r="B38" s="32" t="s">
        <v>162</v>
      </c>
      <c r="C38" s="32" t="s">
        <v>475</v>
      </c>
      <c r="D38" s="32" t="s">
        <v>306</v>
      </c>
      <c r="E38" s="34" t="s">
        <v>414</v>
      </c>
      <c r="F38" s="34">
        <v>43702.760416666664</v>
      </c>
      <c r="G38" s="53">
        <v>43702.760416666664</v>
      </c>
      <c r="H38" s="34">
        <v>43706.635416666664</v>
      </c>
      <c r="I38" s="53">
        <v>43706.635416666664</v>
      </c>
      <c r="J38" s="56">
        <v>4</v>
      </c>
      <c r="K38" s="58">
        <v>3972</v>
      </c>
      <c r="L38" s="54">
        <v>0.5</v>
      </c>
      <c r="M38" s="59">
        <v>496.5</v>
      </c>
    </row>
    <row r="39" spans="1:13" ht="60">
      <c r="A39" s="31">
        <v>196</v>
      </c>
      <c r="B39" s="32" t="s">
        <v>162</v>
      </c>
      <c r="C39" s="32" t="s">
        <v>476</v>
      </c>
      <c r="D39" s="32" t="s">
        <v>176</v>
      </c>
      <c r="E39" s="34" t="s">
        <v>415</v>
      </c>
      <c r="F39" s="34">
        <v>43703.194444444445</v>
      </c>
      <c r="G39" s="53">
        <v>43703.194444444445</v>
      </c>
      <c r="H39" s="34">
        <v>43703.729166666664</v>
      </c>
      <c r="I39" s="53">
        <v>43703.729166666664</v>
      </c>
      <c r="J39" s="54">
        <v>1</v>
      </c>
      <c r="K39" s="58">
        <v>993</v>
      </c>
      <c r="L39" s="54">
        <v>0.5</v>
      </c>
      <c r="M39" s="58">
        <v>496.5</v>
      </c>
    </row>
    <row r="40" spans="1:13" ht="30">
      <c r="A40" s="31">
        <v>198</v>
      </c>
      <c r="B40" s="32" t="s">
        <v>174</v>
      </c>
      <c r="C40" s="32" t="s">
        <v>477</v>
      </c>
      <c r="D40" s="32" t="s">
        <v>225</v>
      </c>
      <c r="E40" s="34" t="s">
        <v>415</v>
      </c>
      <c r="F40" s="34">
        <v>43704.583333333336</v>
      </c>
      <c r="G40" s="53">
        <v>43704.583333333336</v>
      </c>
      <c r="H40" s="34">
        <v>43706.486111111109</v>
      </c>
      <c r="I40" s="53">
        <v>43706.486111111109</v>
      </c>
      <c r="J40" s="56">
        <v>2</v>
      </c>
      <c r="K40" s="58">
        <v>1986</v>
      </c>
      <c r="L40" s="54">
        <v>0.5</v>
      </c>
      <c r="M40" s="59">
        <v>496.5</v>
      </c>
    </row>
    <row r="41" spans="1:13" ht="30">
      <c r="A41" s="31">
        <v>199</v>
      </c>
      <c r="B41" s="32" t="s">
        <v>456</v>
      </c>
      <c r="C41" s="32" t="s">
        <v>478</v>
      </c>
      <c r="D41" s="32" t="s">
        <v>203</v>
      </c>
      <c r="E41" s="34" t="s">
        <v>416</v>
      </c>
      <c r="F41" s="34">
        <v>43710.3125</v>
      </c>
      <c r="G41" s="53">
        <v>43710.3125</v>
      </c>
      <c r="H41" s="34">
        <v>43714.833333333336</v>
      </c>
      <c r="I41" s="53">
        <v>43714.833333333336</v>
      </c>
      <c r="J41" s="54">
        <v>5</v>
      </c>
      <c r="K41" s="58">
        <v>2025</v>
      </c>
      <c r="L41" s="54">
        <v>0</v>
      </c>
      <c r="M41" s="58">
        <v>0</v>
      </c>
    </row>
    <row r="42" spans="1:13" ht="30">
      <c r="A42" s="31">
        <v>199</v>
      </c>
      <c r="B42" s="32" t="s">
        <v>456</v>
      </c>
      <c r="C42" s="32" t="s">
        <v>478</v>
      </c>
      <c r="D42" s="32" t="s">
        <v>495</v>
      </c>
      <c r="E42" s="34" t="s">
        <v>426</v>
      </c>
      <c r="F42" s="34">
        <v>43710.3125</v>
      </c>
      <c r="G42" s="53">
        <v>43710.3125</v>
      </c>
      <c r="H42" s="34">
        <v>43714.833333333336</v>
      </c>
      <c r="I42" s="53">
        <v>43714.833333333336</v>
      </c>
      <c r="J42" s="56">
        <v>5</v>
      </c>
      <c r="K42" s="58">
        <v>2430</v>
      </c>
      <c r="L42" s="54">
        <v>0</v>
      </c>
      <c r="M42" s="59">
        <v>0</v>
      </c>
    </row>
    <row r="43" spans="1:13">
      <c r="A43" s="31">
        <v>199</v>
      </c>
      <c r="B43" s="32" t="s">
        <v>456</v>
      </c>
      <c r="C43" s="32" t="s">
        <v>478</v>
      </c>
      <c r="D43" s="32" t="s">
        <v>496</v>
      </c>
      <c r="E43" s="34" t="s">
        <v>424</v>
      </c>
      <c r="F43" s="34">
        <v>43710.3125</v>
      </c>
      <c r="G43" s="53">
        <v>43710.3125</v>
      </c>
      <c r="H43" s="34">
        <v>43714.833333333336</v>
      </c>
      <c r="I43" s="53">
        <v>43714.833333333336</v>
      </c>
      <c r="J43" s="54">
        <v>5</v>
      </c>
      <c r="K43" s="58">
        <v>2430</v>
      </c>
      <c r="L43" s="54">
        <v>0</v>
      </c>
      <c r="M43" s="58">
        <v>0</v>
      </c>
    </row>
    <row r="44" spans="1:13" ht="30">
      <c r="A44" s="31">
        <v>199</v>
      </c>
      <c r="B44" s="32" t="s">
        <v>456</v>
      </c>
      <c r="C44" s="32" t="s">
        <v>478</v>
      </c>
      <c r="D44" s="32" t="s">
        <v>401</v>
      </c>
      <c r="E44" s="34" t="s">
        <v>427</v>
      </c>
      <c r="F44" s="34">
        <v>43710.3125</v>
      </c>
      <c r="G44" s="53">
        <v>43710.3125</v>
      </c>
      <c r="H44" s="34">
        <v>43714.833333333336</v>
      </c>
      <c r="I44" s="53">
        <v>43714.833333333336</v>
      </c>
      <c r="J44" s="54">
        <v>5</v>
      </c>
      <c r="K44" s="58">
        <v>2430</v>
      </c>
      <c r="L44" s="54">
        <v>0</v>
      </c>
      <c r="M44" s="58">
        <v>0</v>
      </c>
    </row>
    <row r="45" spans="1:13" ht="105">
      <c r="A45" s="31">
        <v>200</v>
      </c>
      <c r="B45" s="32" t="s">
        <v>174</v>
      </c>
      <c r="C45" s="32" t="s">
        <v>479</v>
      </c>
      <c r="D45" s="32" t="s">
        <v>497</v>
      </c>
      <c r="E45" s="34" t="s">
        <v>428</v>
      </c>
      <c r="F45" s="34">
        <v>43710.649305555555</v>
      </c>
      <c r="G45" s="53">
        <v>43710.649305555555</v>
      </c>
      <c r="H45" s="34">
        <v>43712.024305555555</v>
      </c>
      <c r="I45" s="53">
        <v>43712.024305555555</v>
      </c>
      <c r="J45" s="56">
        <v>1.5</v>
      </c>
      <c r="K45" s="58">
        <v>1087.5</v>
      </c>
      <c r="L45" s="54">
        <v>0.5</v>
      </c>
      <c r="M45" s="59">
        <v>362.5</v>
      </c>
    </row>
    <row r="46" spans="1:13" ht="120">
      <c r="A46" s="31">
        <v>201</v>
      </c>
      <c r="B46" s="32" t="s">
        <v>174</v>
      </c>
      <c r="C46" s="32" t="s">
        <v>480</v>
      </c>
      <c r="D46" s="32" t="s">
        <v>244</v>
      </c>
      <c r="E46" s="34" t="s">
        <v>411</v>
      </c>
      <c r="F46" s="34">
        <v>43710.649305555555</v>
      </c>
      <c r="G46" s="53">
        <v>43710.649305555555</v>
      </c>
      <c r="H46" s="34">
        <v>43712.024305555555</v>
      </c>
      <c r="I46" s="53">
        <v>43712.024305555555</v>
      </c>
      <c r="J46" s="56">
        <v>1.5</v>
      </c>
      <c r="K46" s="58">
        <v>1087.5</v>
      </c>
      <c r="L46" s="54">
        <v>0.5</v>
      </c>
      <c r="M46" s="59">
        <v>362.5</v>
      </c>
    </row>
    <row r="47" spans="1:13" ht="90">
      <c r="A47" s="31">
        <v>202</v>
      </c>
      <c r="B47" s="32" t="s">
        <v>457</v>
      </c>
      <c r="C47" s="32" t="s">
        <v>481</v>
      </c>
      <c r="D47" s="32" t="s">
        <v>216</v>
      </c>
      <c r="E47" s="34" t="s">
        <v>426</v>
      </c>
      <c r="F47" s="34">
        <v>43710.291666666664</v>
      </c>
      <c r="G47" s="53">
        <v>43710.291666666664</v>
      </c>
      <c r="H47" s="34">
        <v>43714.791666666664</v>
      </c>
      <c r="I47" s="53">
        <v>43714.791666666664</v>
      </c>
      <c r="J47" s="56">
        <v>5</v>
      </c>
      <c r="K47" s="58">
        <v>2025</v>
      </c>
      <c r="L47" s="54">
        <v>0</v>
      </c>
      <c r="M47" s="59">
        <v>0</v>
      </c>
    </row>
    <row r="48" spans="1:13" ht="90">
      <c r="A48" s="31">
        <v>202</v>
      </c>
      <c r="B48" s="32" t="s">
        <v>457</v>
      </c>
      <c r="C48" s="32" t="s">
        <v>481</v>
      </c>
      <c r="D48" s="32" t="s">
        <v>498</v>
      </c>
      <c r="E48" s="34" t="s">
        <v>412</v>
      </c>
      <c r="F48" s="34">
        <v>43710.291666666664</v>
      </c>
      <c r="G48" s="53">
        <v>43710.291666666664</v>
      </c>
      <c r="H48" s="34">
        <v>43714.791666666664</v>
      </c>
      <c r="I48" s="53">
        <v>43714.791666666664</v>
      </c>
      <c r="J48" s="54">
        <v>5</v>
      </c>
      <c r="K48" s="58">
        <v>2430</v>
      </c>
      <c r="L48" s="54">
        <v>0</v>
      </c>
      <c r="M48" s="58">
        <v>0</v>
      </c>
    </row>
    <row r="49" spans="1:13" ht="90">
      <c r="A49" s="31">
        <v>202</v>
      </c>
      <c r="B49" s="32" t="s">
        <v>457</v>
      </c>
      <c r="C49" s="32" t="s">
        <v>481</v>
      </c>
      <c r="D49" s="32" t="s">
        <v>499</v>
      </c>
      <c r="E49" s="34" t="s">
        <v>427</v>
      </c>
      <c r="F49" s="34">
        <v>43710.291666666664</v>
      </c>
      <c r="G49" s="53">
        <v>43710.291666666664</v>
      </c>
      <c r="H49" s="34">
        <v>43714.791666666664</v>
      </c>
      <c r="I49" s="53">
        <v>43714.791666666664</v>
      </c>
      <c r="J49" s="54">
        <v>5</v>
      </c>
      <c r="K49" s="58">
        <v>2430</v>
      </c>
      <c r="L49" s="54">
        <v>0</v>
      </c>
      <c r="M49" s="58">
        <v>0</v>
      </c>
    </row>
    <row r="51" spans="1:13">
      <c r="C51" s="65"/>
      <c r="D51" s="65"/>
    </row>
    <row r="52" spans="1:13" ht="21">
      <c r="A52" s="40"/>
      <c r="B52" s="40"/>
      <c r="C52" s="46" t="s">
        <v>501</v>
      </c>
      <c r="D52" s="47"/>
    </row>
    <row r="53" spans="1:13">
      <c r="A53" s="40"/>
      <c r="B53" s="40"/>
      <c r="C53" s="51" t="s">
        <v>600</v>
      </c>
      <c r="D53" s="72">
        <f>SUM(J4:J49)</f>
        <v>160.5</v>
      </c>
    </row>
    <row r="54" spans="1:13">
      <c r="C54" s="51" t="s">
        <v>601</v>
      </c>
      <c r="D54" s="49">
        <f>SUM(L4:L49)*2</f>
        <v>21</v>
      </c>
    </row>
    <row r="55" spans="1:13">
      <c r="C55" s="48" t="s">
        <v>3</v>
      </c>
      <c r="D55" s="50">
        <v>40</v>
      </c>
    </row>
    <row r="56" spans="1:13">
      <c r="C56" s="48" t="s">
        <v>4</v>
      </c>
      <c r="D56" s="50">
        <v>24</v>
      </c>
    </row>
    <row r="57" spans="1:13">
      <c r="C57" s="51" t="s">
        <v>9</v>
      </c>
      <c r="D57" s="60">
        <f>SUM(K4:K49)</f>
        <v>92297.5</v>
      </c>
    </row>
    <row r="58" spans="1:13">
      <c r="C58" s="51" t="s">
        <v>598</v>
      </c>
      <c r="D58" s="60">
        <f>SUM(M4:M49)</f>
        <v>8148.5</v>
      </c>
    </row>
    <row r="59" spans="1:13">
      <c r="C59" s="51" t="s">
        <v>599</v>
      </c>
      <c r="D59" s="60">
        <f>SUM(D57:D58)</f>
        <v>100446</v>
      </c>
    </row>
  </sheetData>
  <autoFilter ref="A3:O49"/>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xl/worksheets/sheet9.xml><?xml version="1.0" encoding="utf-8"?>
<worksheet xmlns="http://schemas.openxmlformats.org/spreadsheetml/2006/main" xmlns:r="http://schemas.openxmlformats.org/officeDocument/2006/relationships">
  <dimension ref="A1:O96"/>
  <sheetViews>
    <sheetView topLeftCell="A41" zoomScale="60" zoomScaleNormal="60" workbookViewId="0">
      <selection activeCell="K48" sqref="K48"/>
    </sheetView>
  </sheetViews>
  <sheetFormatPr defaultRowHeight="15"/>
  <cols>
    <col min="1" max="1" width="8.140625" style="40" customWidth="1"/>
    <col min="2" max="2" width="14.7109375" style="40" customWidth="1"/>
    <col min="3" max="3" width="83.28515625" style="40" bestFit="1" customWidth="1"/>
    <col min="4" max="4" width="26" style="40" customWidth="1"/>
    <col min="5" max="5" width="11.5703125" style="40" hidden="1" customWidth="1"/>
    <col min="6" max="6" width="15.85546875" style="40" bestFit="1" customWidth="1"/>
    <col min="7" max="7" width="11.5703125" style="40" bestFit="1" customWidth="1"/>
    <col min="8" max="8" width="13.42578125" style="40" customWidth="1"/>
    <col min="9" max="9" width="13" style="40" customWidth="1"/>
    <col min="10" max="10" width="15.42578125" style="40" customWidth="1"/>
    <col min="11" max="11" width="15.5703125" style="40" customWidth="1"/>
    <col min="12" max="12" width="19.85546875" style="40" customWidth="1"/>
    <col min="13" max="13" width="15.28515625" style="40" bestFit="1" customWidth="1"/>
    <col min="14" max="14" width="15" style="40" bestFit="1" customWidth="1"/>
    <col min="15" max="16384" width="9.140625" style="40"/>
  </cols>
  <sheetData>
    <row r="1" spans="1:15" ht="27" customHeight="1">
      <c r="A1" s="130" t="s">
        <v>10</v>
      </c>
      <c r="B1" s="131"/>
      <c r="C1" s="131"/>
      <c r="D1" s="131"/>
      <c r="E1" s="57"/>
      <c r="F1" s="132" t="s">
        <v>590</v>
      </c>
      <c r="G1" s="133"/>
      <c r="H1" s="133"/>
      <c r="I1" s="134"/>
      <c r="J1" s="135" t="s">
        <v>592</v>
      </c>
      <c r="K1" s="135"/>
      <c r="L1" s="135" t="s">
        <v>593</v>
      </c>
      <c r="M1" s="135"/>
    </row>
    <row r="2" spans="1:15" s="41" customFormat="1" ht="27" customHeight="1">
      <c r="A2" s="136" t="s">
        <v>595</v>
      </c>
      <c r="B2" s="137"/>
      <c r="C2" s="137"/>
      <c r="D2" s="138"/>
      <c r="E2" s="57"/>
      <c r="F2" s="135" t="s">
        <v>246</v>
      </c>
      <c r="G2" s="135"/>
      <c r="H2" s="135" t="s">
        <v>247</v>
      </c>
      <c r="I2" s="135"/>
      <c r="J2" s="135"/>
      <c r="K2" s="135"/>
      <c r="L2" s="135"/>
      <c r="M2" s="135"/>
    </row>
    <row r="3" spans="1:15">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5" ht="105">
      <c r="A4" s="31">
        <v>57</v>
      </c>
      <c r="B4" s="32" t="s">
        <v>164</v>
      </c>
      <c r="C4" s="32" t="s">
        <v>524</v>
      </c>
      <c r="D4" s="32" t="s">
        <v>539</v>
      </c>
      <c r="E4" s="34" t="s">
        <v>416</v>
      </c>
      <c r="F4" s="34">
        <v>43738.583333333336</v>
      </c>
      <c r="G4" s="53">
        <v>43738.583333333336</v>
      </c>
      <c r="H4" s="34">
        <v>43743.638888888891</v>
      </c>
      <c r="I4" s="53">
        <v>43743.638888888891</v>
      </c>
      <c r="J4" s="54">
        <v>5</v>
      </c>
      <c r="K4" s="58">
        <v>3625</v>
      </c>
      <c r="L4" s="54">
        <f>IF(M4&lt;&gt;0, 0.5, 0)</f>
        <v>0.5</v>
      </c>
      <c r="M4" s="58">
        <v>362.5</v>
      </c>
      <c r="N4" s="62"/>
      <c r="O4"/>
    </row>
    <row r="5" spans="1:15" ht="75">
      <c r="A5" s="31">
        <v>174</v>
      </c>
      <c r="B5" s="32" t="s">
        <v>182</v>
      </c>
      <c r="C5" s="32" t="s">
        <v>521</v>
      </c>
      <c r="D5" s="32" t="s">
        <v>312</v>
      </c>
      <c r="E5" s="34" t="s">
        <v>420</v>
      </c>
      <c r="F5" s="34">
        <v>43716.746527777781</v>
      </c>
      <c r="G5" s="53">
        <v>43716.746527777781</v>
      </c>
      <c r="H5" s="34">
        <v>43718.979166666664</v>
      </c>
      <c r="I5" s="53">
        <v>43718.979166666664</v>
      </c>
      <c r="J5" s="56">
        <v>2.5</v>
      </c>
      <c r="K5" s="58">
        <v>1812.5</v>
      </c>
      <c r="L5" s="54">
        <f t="shared" ref="L5:L44" si="0">IF(M5&lt;&gt;0, 0.5, 0)</f>
        <v>0.5</v>
      </c>
      <c r="M5" s="59">
        <v>362.5</v>
      </c>
      <c r="N5" s="62"/>
      <c r="O5"/>
    </row>
    <row r="6" spans="1:15" ht="90">
      <c r="A6" s="31">
        <v>187</v>
      </c>
      <c r="B6" s="32" t="s">
        <v>164</v>
      </c>
      <c r="C6" s="32" t="s">
        <v>525</v>
      </c>
      <c r="D6" s="32" t="s">
        <v>403</v>
      </c>
      <c r="E6" s="34" t="s">
        <v>426</v>
      </c>
      <c r="F6" s="34">
        <v>43718.590277777781</v>
      </c>
      <c r="G6" s="53">
        <v>43718.590277777781</v>
      </c>
      <c r="H6" s="34">
        <v>43721.892361111109</v>
      </c>
      <c r="I6" s="53">
        <v>43721.892361111109</v>
      </c>
      <c r="J6" s="56">
        <v>3.5</v>
      </c>
      <c r="K6" s="58">
        <v>2537.5</v>
      </c>
      <c r="L6" s="54">
        <f t="shared" si="0"/>
        <v>0.5</v>
      </c>
      <c r="M6" s="59">
        <v>362.5</v>
      </c>
      <c r="N6" s="62"/>
      <c r="O6"/>
    </row>
    <row r="7" spans="1:15" ht="90">
      <c r="A7" s="31">
        <v>187</v>
      </c>
      <c r="B7" s="32" t="s">
        <v>164</v>
      </c>
      <c r="C7" s="32" t="s">
        <v>525</v>
      </c>
      <c r="D7" s="32" t="s">
        <v>404</v>
      </c>
      <c r="E7" s="34" t="s">
        <v>424</v>
      </c>
      <c r="F7" s="34">
        <v>43718.590277777781</v>
      </c>
      <c r="G7" s="53">
        <v>43718.590277777781</v>
      </c>
      <c r="H7" s="34">
        <v>43721.892361111109</v>
      </c>
      <c r="I7" s="53">
        <v>43721.892361111109</v>
      </c>
      <c r="J7" s="54">
        <v>3.5</v>
      </c>
      <c r="K7" s="58">
        <v>2537.5</v>
      </c>
      <c r="L7" s="54">
        <f t="shared" si="0"/>
        <v>0.5</v>
      </c>
      <c r="M7" s="58">
        <v>362.5</v>
      </c>
      <c r="N7" s="62"/>
      <c r="O7"/>
    </row>
    <row r="8" spans="1:15" ht="90">
      <c r="A8" s="31">
        <v>187</v>
      </c>
      <c r="B8" s="32" t="s">
        <v>164</v>
      </c>
      <c r="C8" s="32" t="s">
        <v>525</v>
      </c>
      <c r="D8" s="32" t="s">
        <v>217</v>
      </c>
      <c r="E8" s="34" t="s">
        <v>427</v>
      </c>
      <c r="F8" s="34">
        <v>43718.590277777781</v>
      </c>
      <c r="G8" s="53">
        <v>43718.590277777781</v>
      </c>
      <c r="H8" s="34">
        <v>43721.892361111109</v>
      </c>
      <c r="I8" s="53">
        <v>43721.892361111109</v>
      </c>
      <c r="J8" s="56">
        <v>3.5</v>
      </c>
      <c r="K8" s="58">
        <v>2537.5</v>
      </c>
      <c r="L8" s="54">
        <f t="shared" si="0"/>
        <v>0.5</v>
      </c>
      <c r="M8" s="59">
        <v>362.5</v>
      </c>
      <c r="N8" s="62"/>
      <c r="O8"/>
    </row>
    <row r="9" spans="1:15" ht="75">
      <c r="A9" s="31">
        <v>191</v>
      </c>
      <c r="B9" s="32" t="s">
        <v>255</v>
      </c>
      <c r="C9" s="32" t="s">
        <v>508</v>
      </c>
      <c r="D9" s="32" t="s">
        <v>315</v>
      </c>
      <c r="E9" s="34" t="s">
        <v>411</v>
      </c>
      <c r="F9" s="34">
        <v>43712.555555555555</v>
      </c>
      <c r="G9" s="53">
        <v>43712.555555555555</v>
      </c>
      <c r="H9" s="34">
        <v>43714.010416666664</v>
      </c>
      <c r="I9" s="53">
        <v>43714.010416666664</v>
      </c>
      <c r="J9" s="56">
        <v>1.5</v>
      </c>
      <c r="K9" s="58">
        <v>607.5</v>
      </c>
      <c r="L9" s="54">
        <f t="shared" si="0"/>
        <v>0.5</v>
      </c>
      <c r="M9" s="59">
        <v>202.5</v>
      </c>
      <c r="N9" s="62"/>
      <c r="O9"/>
    </row>
    <row r="10" spans="1:15" ht="75">
      <c r="A10" s="31">
        <v>191</v>
      </c>
      <c r="B10" s="32" t="s">
        <v>255</v>
      </c>
      <c r="C10" s="32" t="s">
        <v>508</v>
      </c>
      <c r="D10" s="32" t="s">
        <v>228</v>
      </c>
      <c r="E10" s="34" t="s">
        <v>411</v>
      </c>
      <c r="F10" s="34">
        <v>43712.555555555555</v>
      </c>
      <c r="G10" s="53">
        <v>43712.555555555555</v>
      </c>
      <c r="H10" s="34">
        <v>43714.010416666664</v>
      </c>
      <c r="I10" s="53">
        <v>43714.010416666664</v>
      </c>
      <c r="J10" s="54">
        <v>1.5</v>
      </c>
      <c r="K10" s="58">
        <v>607.5</v>
      </c>
      <c r="L10" s="54">
        <f t="shared" si="0"/>
        <v>0.5</v>
      </c>
      <c r="M10" s="58">
        <v>202.5</v>
      </c>
      <c r="N10" s="62"/>
      <c r="O10"/>
    </row>
    <row r="11" spans="1:15" ht="75">
      <c r="A11" s="31">
        <v>197</v>
      </c>
      <c r="B11" s="32" t="s">
        <v>167</v>
      </c>
      <c r="C11" s="32" t="s">
        <v>511</v>
      </c>
      <c r="D11" s="32" t="s">
        <v>532</v>
      </c>
      <c r="E11" s="34" t="s">
        <v>409</v>
      </c>
      <c r="F11" s="34">
        <v>43712.5625</v>
      </c>
      <c r="G11" s="53">
        <v>43712.5625</v>
      </c>
      <c r="H11" s="34">
        <v>43714.895833333336</v>
      </c>
      <c r="I11" s="53">
        <v>43714.895833333336</v>
      </c>
      <c r="J11" s="56">
        <v>2.5</v>
      </c>
      <c r="K11" s="58">
        <v>1812.5</v>
      </c>
      <c r="L11" s="54">
        <f t="shared" si="0"/>
        <v>0</v>
      </c>
      <c r="M11" s="59">
        <v>0</v>
      </c>
      <c r="N11" s="62"/>
      <c r="O11"/>
    </row>
    <row r="12" spans="1:15" ht="75">
      <c r="A12" s="31">
        <v>197</v>
      </c>
      <c r="B12" s="32" t="s">
        <v>167</v>
      </c>
      <c r="C12" s="32" t="s">
        <v>511</v>
      </c>
      <c r="D12" s="32" t="s">
        <v>533</v>
      </c>
      <c r="E12" s="34" t="s">
        <v>414</v>
      </c>
      <c r="F12" s="34">
        <v>43712.5625</v>
      </c>
      <c r="G12" s="53">
        <v>43712.5625</v>
      </c>
      <c r="H12" s="34">
        <v>43714.895833333336</v>
      </c>
      <c r="I12" s="53">
        <v>43714.895833333336</v>
      </c>
      <c r="J12" s="54">
        <v>2.5</v>
      </c>
      <c r="K12" s="58">
        <v>1812.5</v>
      </c>
      <c r="L12" s="54">
        <f t="shared" si="0"/>
        <v>0</v>
      </c>
      <c r="M12" s="58">
        <v>0</v>
      </c>
      <c r="N12" s="62"/>
      <c r="O12"/>
    </row>
    <row r="13" spans="1:15" ht="75">
      <c r="A13" s="31">
        <v>197</v>
      </c>
      <c r="B13" s="32" t="s">
        <v>167</v>
      </c>
      <c r="C13" s="32" t="s">
        <v>511</v>
      </c>
      <c r="D13" s="32" t="s">
        <v>534</v>
      </c>
      <c r="E13" s="34" t="s">
        <v>415</v>
      </c>
      <c r="F13" s="34">
        <v>43712.5625</v>
      </c>
      <c r="G13" s="53">
        <v>43712.5625</v>
      </c>
      <c r="H13" s="34">
        <v>43714.895833333336</v>
      </c>
      <c r="I13" s="53">
        <v>43714.895833333336</v>
      </c>
      <c r="J13" s="56">
        <v>2.5</v>
      </c>
      <c r="K13" s="58">
        <v>1812.5</v>
      </c>
      <c r="L13" s="54">
        <f t="shared" si="0"/>
        <v>0</v>
      </c>
      <c r="M13" s="59">
        <v>0</v>
      </c>
      <c r="N13" s="62"/>
      <c r="O13"/>
    </row>
    <row r="14" spans="1:15" ht="75">
      <c r="A14" s="31">
        <v>197</v>
      </c>
      <c r="B14" s="32" t="s">
        <v>167</v>
      </c>
      <c r="C14" s="32" t="s">
        <v>511</v>
      </c>
      <c r="D14" s="32" t="s">
        <v>535</v>
      </c>
      <c r="E14" s="34" t="s">
        <v>415</v>
      </c>
      <c r="F14" s="34">
        <v>43712.5625</v>
      </c>
      <c r="G14" s="53">
        <v>43712.5625</v>
      </c>
      <c r="H14" s="34">
        <v>43714.895833333336</v>
      </c>
      <c r="I14" s="53">
        <v>43714.895833333336</v>
      </c>
      <c r="J14" s="54">
        <v>2.5</v>
      </c>
      <c r="K14" s="58">
        <v>1812.5</v>
      </c>
      <c r="L14" s="54">
        <f t="shared" si="0"/>
        <v>0</v>
      </c>
      <c r="M14" s="58">
        <v>0</v>
      </c>
      <c r="N14" s="62"/>
      <c r="O14"/>
    </row>
    <row r="15" spans="1:15" ht="60">
      <c r="A15" s="31">
        <v>203</v>
      </c>
      <c r="B15" s="32" t="s">
        <v>503</v>
      </c>
      <c r="C15" s="32" t="s">
        <v>509</v>
      </c>
      <c r="D15" s="32" t="s">
        <v>528</v>
      </c>
      <c r="E15" s="34" t="s">
        <v>412</v>
      </c>
      <c r="F15" s="34">
        <v>43739.555555555555</v>
      </c>
      <c r="G15" s="53">
        <v>43739.555555555555</v>
      </c>
      <c r="H15" s="34">
        <v>43742.958333333336</v>
      </c>
      <c r="I15" s="53">
        <v>43742.958333333336</v>
      </c>
      <c r="J15" s="56">
        <v>3.5</v>
      </c>
      <c r="K15" s="58">
        <v>2537.5</v>
      </c>
      <c r="L15" s="54">
        <f t="shared" si="0"/>
        <v>0.5</v>
      </c>
      <c r="M15" s="59">
        <v>362.5</v>
      </c>
      <c r="N15" s="62"/>
      <c r="O15"/>
    </row>
    <row r="16" spans="1:15" ht="60">
      <c r="A16" s="31">
        <v>203</v>
      </c>
      <c r="B16" s="32" t="s">
        <v>503</v>
      </c>
      <c r="C16" s="32" t="s">
        <v>509</v>
      </c>
      <c r="D16" s="32" t="s">
        <v>529</v>
      </c>
      <c r="E16" s="34" t="s">
        <v>410</v>
      </c>
      <c r="F16" s="34">
        <v>43739.555555555555</v>
      </c>
      <c r="G16" s="53">
        <v>43739.555555555555</v>
      </c>
      <c r="H16" s="34">
        <v>43742.958333333336</v>
      </c>
      <c r="I16" s="53">
        <v>43742.958333333336</v>
      </c>
      <c r="J16" s="56">
        <v>3.5</v>
      </c>
      <c r="K16" s="58">
        <v>2537.5</v>
      </c>
      <c r="L16" s="54">
        <f t="shared" si="0"/>
        <v>0.5</v>
      </c>
      <c r="M16" s="59">
        <v>362.5</v>
      </c>
      <c r="N16" s="62"/>
      <c r="O16"/>
    </row>
    <row r="17" spans="1:15" ht="150">
      <c r="A17" s="31">
        <v>204</v>
      </c>
      <c r="B17" s="32" t="s">
        <v>505</v>
      </c>
      <c r="C17" s="32" t="s">
        <v>522</v>
      </c>
      <c r="D17" s="32" t="s">
        <v>171</v>
      </c>
      <c r="E17" s="34" t="s">
        <v>412</v>
      </c>
      <c r="F17" s="34">
        <v>43718.569444444445</v>
      </c>
      <c r="G17" s="53">
        <v>43718.569444444445</v>
      </c>
      <c r="H17" s="34">
        <v>43722.59375</v>
      </c>
      <c r="I17" s="53">
        <v>43722.59375</v>
      </c>
      <c r="J17" s="54">
        <v>4</v>
      </c>
      <c r="K17" s="58">
        <v>2900</v>
      </c>
      <c r="L17" s="54">
        <f t="shared" si="0"/>
        <v>0.5</v>
      </c>
      <c r="M17" s="58">
        <v>362.5</v>
      </c>
      <c r="N17" s="62"/>
      <c r="O17"/>
    </row>
    <row r="18" spans="1:15" ht="30">
      <c r="A18" s="31">
        <v>205</v>
      </c>
      <c r="B18" s="32" t="s">
        <v>174</v>
      </c>
      <c r="C18" s="32" t="s">
        <v>512</v>
      </c>
      <c r="D18" s="32" t="s">
        <v>170</v>
      </c>
      <c r="E18" s="34" t="s">
        <v>416</v>
      </c>
      <c r="F18" s="34">
        <v>43735.166666666664</v>
      </c>
      <c r="G18" s="53">
        <v>43735.166666666664</v>
      </c>
      <c r="H18" s="34">
        <v>43736.024305555555</v>
      </c>
      <c r="I18" s="53">
        <v>43736.024305555555</v>
      </c>
      <c r="J18" s="54">
        <v>1</v>
      </c>
      <c r="K18" s="58">
        <v>725</v>
      </c>
      <c r="L18" s="54">
        <f t="shared" si="0"/>
        <v>0.5</v>
      </c>
      <c r="M18" s="58">
        <v>362.5</v>
      </c>
      <c r="N18" s="62"/>
      <c r="O18"/>
    </row>
    <row r="19" spans="1:15" ht="30">
      <c r="A19" s="31">
        <v>206</v>
      </c>
      <c r="B19" s="32" t="s">
        <v>504</v>
      </c>
      <c r="C19" s="32" t="s">
        <v>520</v>
      </c>
      <c r="D19" s="32" t="s">
        <v>173</v>
      </c>
      <c r="E19" s="34" t="s">
        <v>411</v>
      </c>
      <c r="F19" s="34">
        <v>43718.618055555555</v>
      </c>
      <c r="G19" s="53">
        <v>43718.618055555555</v>
      </c>
      <c r="H19" s="34">
        <v>43722.572916666664</v>
      </c>
      <c r="I19" s="53">
        <v>43722.572916666664</v>
      </c>
      <c r="J19" s="56">
        <v>4</v>
      </c>
      <c r="K19" s="58">
        <v>2900</v>
      </c>
      <c r="L19" s="54">
        <f t="shared" si="0"/>
        <v>0.5</v>
      </c>
      <c r="M19" s="59">
        <v>362.5</v>
      </c>
      <c r="N19" s="62"/>
      <c r="O19"/>
    </row>
    <row r="20" spans="1:15" ht="90">
      <c r="A20" s="31">
        <v>207</v>
      </c>
      <c r="B20" s="32" t="s">
        <v>503</v>
      </c>
      <c r="C20" s="32" t="s">
        <v>510</v>
      </c>
      <c r="D20" s="32" t="s">
        <v>530</v>
      </c>
      <c r="E20" s="34" t="s">
        <v>410</v>
      </c>
      <c r="F20" s="34">
        <v>43739.555555555555</v>
      </c>
      <c r="G20" s="53">
        <v>43739.555555555555</v>
      </c>
      <c r="H20" s="34">
        <v>43742.958333333336</v>
      </c>
      <c r="I20" s="53">
        <v>43742.958333333336</v>
      </c>
      <c r="J20" s="54">
        <v>3.5</v>
      </c>
      <c r="K20" s="58">
        <v>2537.5</v>
      </c>
      <c r="L20" s="54">
        <f t="shared" si="0"/>
        <v>0.5</v>
      </c>
      <c r="M20" s="58">
        <v>362.5</v>
      </c>
      <c r="N20" s="62"/>
      <c r="O20"/>
    </row>
    <row r="21" spans="1:15" ht="90">
      <c r="A21" s="31">
        <v>207</v>
      </c>
      <c r="B21" s="32" t="s">
        <v>503</v>
      </c>
      <c r="C21" s="32" t="s">
        <v>510</v>
      </c>
      <c r="D21" s="32" t="s">
        <v>531</v>
      </c>
      <c r="E21" s="34" t="s">
        <v>413</v>
      </c>
      <c r="F21" s="34">
        <v>43739.555555555555</v>
      </c>
      <c r="G21" s="53">
        <v>43739.555555555555</v>
      </c>
      <c r="H21" s="34">
        <v>43742.958333333336</v>
      </c>
      <c r="I21" s="53">
        <v>43742.958333333336</v>
      </c>
      <c r="J21" s="56">
        <v>3.5</v>
      </c>
      <c r="K21" s="58">
        <v>2537.5</v>
      </c>
      <c r="L21" s="54">
        <f t="shared" si="0"/>
        <v>0.5</v>
      </c>
      <c r="M21" s="59">
        <v>362.5</v>
      </c>
      <c r="N21" s="62"/>
      <c r="O21"/>
    </row>
    <row r="22" spans="1:15" ht="30">
      <c r="A22" s="31">
        <v>209</v>
      </c>
      <c r="B22" s="32" t="s">
        <v>271</v>
      </c>
      <c r="C22" s="32" t="s">
        <v>516</v>
      </c>
      <c r="D22" s="32" t="s">
        <v>384</v>
      </c>
      <c r="E22" s="34" t="s">
        <v>409</v>
      </c>
      <c r="F22" s="34">
        <v>43727.333333333336</v>
      </c>
      <c r="G22" s="53">
        <v>43727.333333333336</v>
      </c>
      <c r="H22" s="34">
        <v>43727.833333333336</v>
      </c>
      <c r="I22" s="53">
        <v>43727.833333333336</v>
      </c>
      <c r="J22" s="54">
        <v>1</v>
      </c>
      <c r="K22" s="58">
        <v>486</v>
      </c>
      <c r="L22" s="54">
        <f t="shared" si="0"/>
        <v>0</v>
      </c>
      <c r="M22" s="58">
        <v>0</v>
      </c>
      <c r="N22" s="62"/>
      <c r="O22"/>
    </row>
    <row r="23" spans="1:15" ht="30">
      <c r="A23" s="31">
        <v>209</v>
      </c>
      <c r="B23" s="32" t="s">
        <v>271</v>
      </c>
      <c r="C23" s="32" t="s">
        <v>516</v>
      </c>
      <c r="D23" s="32" t="s">
        <v>536</v>
      </c>
      <c r="E23" s="34" t="s">
        <v>422</v>
      </c>
      <c r="F23" s="34">
        <v>43727.333333333336</v>
      </c>
      <c r="G23" s="53">
        <v>43727.333333333336</v>
      </c>
      <c r="H23" s="34">
        <v>43727.833333333336</v>
      </c>
      <c r="I23" s="53">
        <v>43727.833333333336</v>
      </c>
      <c r="J23" s="56">
        <v>1</v>
      </c>
      <c r="K23" s="58">
        <v>486</v>
      </c>
      <c r="L23" s="54">
        <f t="shared" si="0"/>
        <v>0</v>
      </c>
      <c r="M23" s="59">
        <v>0</v>
      </c>
      <c r="N23" s="62"/>
      <c r="O23"/>
    </row>
    <row r="24" spans="1:15">
      <c r="A24" s="31">
        <v>209</v>
      </c>
      <c r="B24" s="32" t="s">
        <v>271</v>
      </c>
      <c r="C24" s="32" t="s">
        <v>516</v>
      </c>
      <c r="D24" s="32" t="s">
        <v>537</v>
      </c>
      <c r="E24" s="34" t="s">
        <v>423</v>
      </c>
      <c r="F24" s="34">
        <v>43727.333333333336</v>
      </c>
      <c r="G24" s="53">
        <v>43727.333333333336</v>
      </c>
      <c r="H24" s="34">
        <v>43727.833333333336</v>
      </c>
      <c r="I24" s="53">
        <v>43727.833333333336</v>
      </c>
      <c r="J24" s="54">
        <v>1</v>
      </c>
      <c r="K24" s="58">
        <v>486</v>
      </c>
      <c r="L24" s="54">
        <f t="shared" si="0"/>
        <v>0</v>
      </c>
      <c r="M24" s="58">
        <v>0</v>
      </c>
      <c r="N24" s="62"/>
      <c r="O24"/>
    </row>
    <row r="25" spans="1:15" ht="30">
      <c r="A25" s="31">
        <v>210</v>
      </c>
      <c r="B25" s="32" t="s">
        <v>265</v>
      </c>
      <c r="C25" s="32" t="s">
        <v>507</v>
      </c>
      <c r="D25" s="32" t="s">
        <v>526</v>
      </c>
      <c r="E25" s="34" t="s">
        <v>409</v>
      </c>
      <c r="F25" s="34">
        <v>43724.333333333336</v>
      </c>
      <c r="G25" s="53">
        <v>43724.333333333336</v>
      </c>
      <c r="H25" s="34">
        <v>43728.854166666664</v>
      </c>
      <c r="I25" s="53">
        <v>43728.854166666664</v>
      </c>
      <c r="J25" s="56">
        <v>5</v>
      </c>
      <c r="K25" s="58">
        <v>2430</v>
      </c>
      <c r="L25" s="54">
        <f t="shared" si="0"/>
        <v>0</v>
      </c>
      <c r="M25" s="59">
        <v>0</v>
      </c>
      <c r="N25" s="62"/>
      <c r="O25"/>
    </row>
    <row r="26" spans="1:15" ht="30">
      <c r="A26" s="31">
        <v>210</v>
      </c>
      <c r="B26" s="32" t="s">
        <v>265</v>
      </c>
      <c r="C26" s="32" t="s">
        <v>507</v>
      </c>
      <c r="D26" s="32" t="s">
        <v>527</v>
      </c>
      <c r="E26" s="34" t="s">
        <v>410</v>
      </c>
      <c r="F26" s="34">
        <v>43724.333333333336</v>
      </c>
      <c r="G26" s="53">
        <v>43724.333333333336</v>
      </c>
      <c r="H26" s="34">
        <v>43728.854166666664</v>
      </c>
      <c r="I26" s="53">
        <v>43728.854166666664</v>
      </c>
      <c r="J26" s="54">
        <v>5</v>
      </c>
      <c r="K26" s="58">
        <v>2430</v>
      </c>
      <c r="L26" s="54">
        <f t="shared" si="0"/>
        <v>0</v>
      </c>
      <c r="M26" s="58">
        <v>0</v>
      </c>
      <c r="N26" s="62"/>
      <c r="O26"/>
    </row>
    <row r="27" spans="1:15" ht="45">
      <c r="A27" s="31">
        <v>212</v>
      </c>
      <c r="B27" s="32" t="s">
        <v>350</v>
      </c>
      <c r="C27" s="32" t="s">
        <v>517</v>
      </c>
      <c r="D27" s="32" t="s">
        <v>403</v>
      </c>
      <c r="E27" s="34" t="s">
        <v>412</v>
      </c>
      <c r="F27" s="34">
        <v>43724.291666666664</v>
      </c>
      <c r="G27" s="53">
        <v>43724.291666666664</v>
      </c>
      <c r="H27" s="34">
        <v>43728.833333333336</v>
      </c>
      <c r="I27" s="53">
        <v>43728.833333333336</v>
      </c>
      <c r="J27" s="54">
        <v>5</v>
      </c>
      <c r="K27" s="58">
        <v>2430</v>
      </c>
      <c r="L27" s="54">
        <f t="shared" si="0"/>
        <v>0</v>
      </c>
      <c r="M27" s="58">
        <v>0</v>
      </c>
      <c r="N27" s="62"/>
      <c r="O27"/>
    </row>
    <row r="28" spans="1:15" ht="45">
      <c r="A28" s="31">
        <v>212</v>
      </c>
      <c r="B28" s="32" t="s">
        <v>350</v>
      </c>
      <c r="C28" s="32" t="s">
        <v>517</v>
      </c>
      <c r="D28" s="32" t="s">
        <v>404</v>
      </c>
      <c r="E28" s="34" t="s">
        <v>415</v>
      </c>
      <c r="F28" s="34">
        <v>43724.291666666664</v>
      </c>
      <c r="G28" s="53">
        <v>43724.291666666664</v>
      </c>
      <c r="H28" s="34">
        <v>43728.833333333336</v>
      </c>
      <c r="I28" s="53">
        <v>43728.833333333336</v>
      </c>
      <c r="J28" s="56">
        <v>5</v>
      </c>
      <c r="K28" s="58">
        <v>2430</v>
      </c>
      <c r="L28" s="54">
        <f t="shared" si="0"/>
        <v>0</v>
      </c>
      <c r="M28" s="59">
        <v>0</v>
      </c>
      <c r="N28" s="62"/>
      <c r="O28"/>
    </row>
    <row r="29" spans="1:15" ht="45">
      <c r="A29" s="31">
        <v>212</v>
      </c>
      <c r="B29" s="32" t="s">
        <v>350</v>
      </c>
      <c r="C29" s="32" t="s">
        <v>517</v>
      </c>
      <c r="D29" s="32" t="s">
        <v>395</v>
      </c>
      <c r="E29" s="34" t="s">
        <v>415</v>
      </c>
      <c r="F29" s="34">
        <v>43724.291666666664</v>
      </c>
      <c r="G29" s="53">
        <v>43724.291666666664</v>
      </c>
      <c r="H29" s="34">
        <v>43728.833333333336</v>
      </c>
      <c r="I29" s="53">
        <v>43728.833333333336</v>
      </c>
      <c r="J29" s="54">
        <v>5</v>
      </c>
      <c r="K29" s="58">
        <v>2430</v>
      </c>
      <c r="L29" s="54">
        <f t="shared" si="0"/>
        <v>0</v>
      </c>
      <c r="M29" s="58">
        <v>0</v>
      </c>
      <c r="N29" s="62"/>
      <c r="O29"/>
    </row>
    <row r="30" spans="1:15" ht="45">
      <c r="A30" s="31">
        <v>212</v>
      </c>
      <c r="B30" s="32" t="s">
        <v>350</v>
      </c>
      <c r="C30" s="32" t="s">
        <v>517</v>
      </c>
      <c r="D30" s="32" t="s">
        <v>396</v>
      </c>
      <c r="E30" s="34" t="s">
        <v>416</v>
      </c>
      <c r="F30" s="34">
        <v>43724.291666666664</v>
      </c>
      <c r="G30" s="53">
        <v>43724.291666666664</v>
      </c>
      <c r="H30" s="34">
        <v>43728.833333333336</v>
      </c>
      <c r="I30" s="53">
        <v>43728.833333333336</v>
      </c>
      <c r="J30" s="56">
        <v>5</v>
      </c>
      <c r="K30" s="58">
        <v>2430</v>
      </c>
      <c r="L30" s="54">
        <f t="shared" si="0"/>
        <v>0</v>
      </c>
      <c r="M30" s="59">
        <v>0</v>
      </c>
      <c r="N30" s="62"/>
      <c r="O30"/>
    </row>
    <row r="31" spans="1:15" ht="45">
      <c r="A31" s="31">
        <v>212</v>
      </c>
      <c r="B31" s="32" t="s">
        <v>350</v>
      </c>
      <c r="C31" s="32" t="s">
        <v>517</v>
      </c>
      <c r="D31" s="32" t="s">
        <v>538</v>
      </c>
      <c r="E31" s="34" t="s">
        <v>424</v>
      </c>
      <c r="F31" s="34">
        <v>43724.291666666664</v>
      </c>
      <c r="G31" s="53">
        <v>43724.291666666664</v>
      </c>
      <c r="H31" s="34">
        <v>43728.833333333336</v>
      </c>
      <c r="I31" s="53">
        <v>43728.833333333336</v>
      </c>
      <c r="J31" s="54">
        <v>5</v>
      </c>
      <c r="K31" s="58">
        <v>2430</v>
      </c>
      <c r="L31" s="54">
        <f t="shared" si="0"/>
        <v>0</v>
      </c>
      <c r="M31" s="58">
        <v>0</v>
      </c>
      <c r="N31" s="62"/>
      <c r="O31"/>
    </row>
    <row r="32" spans="1:15" ht="45">
      <c r="A32" s="31">
        <v>214</v>
      </c>
      <c r="B32" s="32" t="s">
        <v>350</v>
      </c>
      <c r="C32" s="32" t="s">
        <v>518</v>
      </c>
      <c r="D32" s="32" t="s">
        <v>169</v>
      </c>
      <c r="E32" s="34" t="s">
        <v>425</v>
      </c>
      <c r="F32" s="34">
        <v>43724.291666666664</v>
      </c>
      <c r="G32" s="53">
        <v>43724.291666666664</v>
      </c>
      <c r="H32" s="34">
        <v>43728.833333333336</v>
      </c>
      <c r="I32" s="53">
        <v>43728.833333333336</v>
      </c>
      <c r="J32" s="56">
        <v>5</v>
      </c>
      <c r="K32" s="58">
        <v>2025</v>
      </c>
      <c r="L32" s="54">
        <f t="shared" si="0"/>
        <v>0</v>
      </c>
      <c r="M32" s="59">
        <v>0</v>
      </c>
      <c r="N32" s="62"/>
      <c r="O32"/>
    </row>
    <row r="33" spans="1:15" ht="45">
      <c r="A33" s="31">
        <v>215</v>
      </c>
      <c r="B33" s="32" t="s">
        <v>350</v>
      </c>
      <c r="C33" s="32" t="s">
        <v>518</v>
      </c>
      <c r="D33" s="32" t="s">
        <v>190</v>
      </c>
      <c r="E33" s="34" t="s">
        <v>417</v>
      </c>
      <c r="F33" s="34">
        <v>43724.291666666664</v>
      </c>
      <c r="G33" s="53">
        <v>43724.291666666664</v>
      </c>
      <c r="H33" s="34">
        <v>43728.833333333336</v>
      </c>
      <c r="I33" s="53">
        <v>43728.833333333336</v>
      </c>
      <c r="J33" s="54">
        <v>5</v>
      </c>
      <c r="K33" s="58">
        <v>2025</v>
      </c>
      <c r="L33" s="54">
        <f t="shared" si="0"/>
        <v>0</v>
      </c>
      <c r="M33" s="58">
        <v>0</v>
      </c>
      <c r="N33" s="62"/>
      <c r="O33"/>
    </row>
    <row r="34" spans="1:15" ht="45">
      <c r="A34" s="31">
        <v>217</v>
      </c>
      <c r="B34" s="32" t="s">
        <v>450</v>
      </c>
      <c r="C34" s="32" t="s">
        <v>519</v>
      </c>
      <c r="D34" s="32" t="s">
        <v>194</v>
      </c>
      <c r="E34" s="34" t="s">
        <v>418</v>
      </c>
      <c r="F34" s="34">
        <v>43716.746527777781</v>
      </c>
      <c r="G34" s="53">
        <v>43716.746527777781</v>
      </c>
      <c r="H34" s="34">
        <v>43722.298611111109</v>
      </c>
      <c r="I34" s="53">
        <v>43722.298611111109</v>
      </c>
      <c r="J34" s="54">
        <v>6</v>
      </c>
      <c r="K34" s="58">
        <v>5958</v>
      </c>
      <c r="L34" s="54">
        <f t="shared" si="0"/>
        <v>0.5</v>
      </c>
      <c r="M34" s="58">
        <v>496.5</v>
      </c>
      <c r="N34" s="62"/>
      <c r="O34"/>
    </row>
    <row r="35" spans="1:15" ht="30">
      <c r="A35" s="31">
        <v>222</v>
      </c>
      <c r="B35" s="32" t="s">
        <v>259</v>
      </c>
      <c r="C35" s="32" t="s">
        <v>515</v>
      </c>
      <c r="D35" s="32" t="s">
        <v>211</v>
      </c>
      <c r="E35" s="34" t="s">
        <v>411</v>
      </c>
      <c r="F35" s="34">
        <v>43732.541666666664</v>
      </c>
      <c r="G35" s="53">
        <v>43732.541666666664</v>
      </c>
      <c r="H35" s="34">
        <v>43736.875</v>
      </c>
      <c r="I35" s="53">
        <v>43736.875</v>
      </c>
      <c r="J35" s="56">
        <v>4.5</v>
      </c>
      <c r="K35" s="58">
        <v>3262.5</v>
      </c>
      <c r="L35" s="54">
        <f t="shared" si="0"/>
        <v>0</v>
      </c>
      <c r="M35" s="59">
        <v>0</v>
      </c>
      <c r="N35" s="62"/>
      <c r="O35"/>
    </row>
    <row r="36" spans="1:15" ht="30">
      <c r="A36" s="31">
        <v>222</v>
      </c>
      <c r="B36" s="32" t="s">
        <v>259</v>
      </c>
      <c r="C36" s="32" t="s">
        <v>515</v>
      </c>
      <c r="D36" s="32" t="s">
        <v>187</v>
      </c>
      <c r="E36" s="34" t="s">
        <v>421</v>
      </c>
      <c r="F36" s="34">
        <v>43732.541666666664</v>
      </c>
      <c r="G36" s="53">
        <v>43732.541666666664</v>
      </c>
      <c r="H36" s="34">
        <v>43736.875</v>
      </c>
      <c r="I36" s="53">
        <v>43736.875</v>
      </c>
      <c r="J36" s="56">
        <v>4.5</v>
      </c>
      <c r="K36" s="58">
        <v>4468.5</v>
      </c>
      <c r="L36" s="54">
        <f t="shared" si="0"/>
        <v>0</v>
      </c>
      <c r="M36" s="59">
        <v>0</v>
      </c>
      <c r="N36" s="62"/>
      <c r="O36"/>
    </row>
    <row r="37" spans="1:15" ht="45">
      <c r="A37" s="31">
        <v>225</v>
      </c>
      <c r="B37" s="32" t="s">
        <v>506</v>
      </c>
      <c r="C37" s="32" t="s">
        <v>523</v>
      </c>
      <c r="D37" s="32" t="s">
        <v>216</v>
      </c>
      <c r="E37" s="34" t="s">
        <v>414</v>
      </c>
      <c r="F37" s="34">
        <v>43731.291666666664</v>
      </c>
      <c r="G37" s="53">
        <v>43731.291666666664</v>
      </c>
      <c r="H37" s="34">
        <v>43735.791666666664</v>
      </c>
      <c r="I37" s="53">
        <v>43735.791666666664</v>
      </c>
      <c r="J37" s="56">
        <v>5</v>
      </c>
      <c r="K37" s="58">
        <v>2025</v>
      </c>
      <c r="L37" s="54">
        <f t="shared" si="0"/>
        <v>0</v>
      </c>
      <c r="M37" s="59">
        <v>0</v>
      </c>
      <c r="N37" s="62"/>
      <c r="O37"/>
    </row>
    <row r="38" spans="1:15" ht="45">
      <c r="A38" s="31">
        <v>225</v>
      </c>
      <c r="B38" s="32" t="s">
        <v>506</v>
      </c>
      <c r="C38" s="32" t="s">
        <v>523</v>
      </c>
      <c r="D38" s="32" t="s">
        <v>486</v>
      </c>
      <c r="E38" s="34" t="s">
        <v>415</v>
      </c>
      <c r="F38" s="34">
        <v>43731.291666666664</v>
      </c>
      <c r="G38" s="53">
        <v>43731.291666666664</v>
      </c>
      <c r="H38" s="34">
        <v>43735.791666666664</v>
      </c>
      <c r="I38" s="53">
        <v>43735.791666666664</v>
      </c>
      <c r="J38" s="56">
        <v>5</v>
      </c>
      <c r="K38" s="58">
        <v>2430</v>
      </c>
      <c r="L38" s="54">
        <f t="shared" si="0"/>
        <v>0</v>
      </c>
      <c r="M38" s="59">
        <v>0</v>
      </c>
      <c r="N38" s="62"/>
      <c r="O38"/>
    </row>
    <row r="39" spans="1:15" ht="45">
      <c r="A39" s="31">
        <v>225</v>
      </c>
      <c r="B39" s="32" t="s">
        <v>506</v>
      </c>
      <c r="C39" s="32" t="s">
        <v>523</v>
      </c>
      <c r="D39" s="32" t="s">
        <v>307</v>
      </c>
      <c r="E39" s="34" t="s">
        <v>415</v>
      </c>
      <c r="F39" s="34">
        <v>43731.291666666664</v>
      </c>
      <c r="G39" s="53">
        <v>43731.291666666664</v>
      </c>
      <c r="H39" s="34">
        <v>43735.791666666664</v>
      </c>
      <c r="I39" s="53">
        <v>43735.791666666664</v>
      </c>
      <c r="J39" s="54">
        <v>5</v>
      </c>
      <c r="K39" s="58">
        <v>2430</v>
      </c>
      <c r="L39" s="54">
        <f t="shared" si="0"/>
        <v>0</v>
      </c>
      <c r="M39" s="58">
        <v>0</v>
      </c>
      <c r="N39" s="62"/>
      <c r="O39"/>
    </row>
    <row r="40" spans="1:15" ht="90">
      <c r="A40" s="31">
        <v>226</v>
      </c>
      <c r="B40" s="32" t="s">
        <v>174</v>
      </c>
      <c r="C40" s="32" t="s">
        <v>513</v>
      </c>
      <c r="D40" s="32" t="s">
        <v>257</v>
      </c>
      <c r="E40" s="34" t="s">
        <v>417</v>
      </c>
      <c r="F40" s="34">
        <v>43733.166666666664</v>
      </c>
      <c r="G40" s="53">
        <v>43733.166666666664</v>
      </c>
      <c r="H40" s="34">
        <v>43736.024305555555</v>
      </c>
      <c r="I40" s="53">
        <v>43736.024305555555</v>
      </c>
      <c r="J40" s="56">
        <v>3</v>
      </c>
      <c r="K40" s="58">
        <v>2175</v>
      </c>
      <c r="L40" s="54">
        <f t="shared" si="0"/>
        <v>0.5</v>
      </c>
      <c r="M40" s="59">
        <v>362.5</v>
      </c>
      <c r="N40" s="62"/>
      <c r="O40"/>
    </row>
    <row r="41" spans="1:15" ht="90">
      <c r="A41" s="31">
        <v>226</v>
      </c>
      <c r="B41" s="32" t="s">
        <v>174</v>
      </c>
      <c r="C41" s="32" t="s">
        <v>513</v>
      </c>
      <c r="D41" s="32" t="s">
        <v>258</v>
      </c>
      <c r="E41" s="34" t="s">
        <v>418</v>
      </c>
      <c r="F41" s="34">
        <v>43733.166666666664</v>
      </c>
      <c r="G41" s="53">
        <v>43733.166666666664</v>
      </c>
      <c r="H41" s="34">
        <v>43736.024305555555</v>
      </c>
      <c r="I41" s="53">
        <v>43736.024305555555</v>
      </c>
      <c r="J41" s="54">
        <v>3</v>
      </c>
      <c r="K41" s="58">
        <v>2175</v>
      </c>
      <c r="L41" s="54">
        <f t="shared" si="0"/>
        <v>0.5</v>
      </c>
      <c r="M41" s="58">
        <v>362.5</v>
      </c>
      <c r="N41" s="62"/>
      <c r="O41"/>
    </row>
    <row r="42" spans="1:15" ht="90">
      <c r="A42" s="31">
        <v>226</v>
      </c>
      <c r="B42" s="32" t="s">
        <v>174</v>
      </c>
      <c r="C42" s="32" t="s">
        <v>513</v>
      </c>
      <c r="D42" s="32" t="s">
        <v>226</v>
      </c>
      <c r="E42" s="34" t="s">
        <v>419</v>
      </c>
      <c r="F42" s="34">
        <v>43733.166666666664</v>
      </c>
      <c r="G42" s="53">
        <v>43733.166666666664</v>
      </c>
      <c r="H42" s="34">
        <v>43736.024305555555</v>
      </c>
      <c r="I42" s="53">
        <v>43736.024305555555</v>
      </c>
      <c r="J42" s="56">
        <v>3</v>
      </c>
      <c r="K42" s="58">
        <v>2175</v>
      </c>
      <c r="L42" s="54">
        <f t="shared" si="0"/>
        <v>0.5</v>
      </c>
      <c r="M42" s="59">
        <v>362.5</v>
      </c>
      <c r="N42" s="62"/>
      <c r="O42"/>
    </row>
    <row r="43" spans="1:15" ht="90">
      <c r="A43" s="31">
        <v>226</v>
      </c>
      <c r="B43" s="32" t="s">
        <v>174</v>
      </c>
      <c r="C43" s="32" t="s">
        <v>513</v>
      </c>
      <c r="D43" s="32" t="s">
        <v>235</v>
      </c>
      <c r="E43" s="34" t="s">
        <v>420</v>
      </c>
      <c r="F43" s="34">
        <v>43733.166666666664</v>
      </c>
      <c r="G43" s="53">
        <v>43733.166666666664</v>
      </c>
      <c r="H43" s="34">
        <v>43736.024305555555</v>
      </c>
      <c r="I43" s="53">
        <v>43736.024305555555</v>
      </c>
      <c r="J43" s="54">
        <v>3</v>
      </c>
      <c r="K43" s="58">
        <v>2175</v>
      </c>
      <c r="L43" s="54">
        <f t="shared" si="0"/>
        <v>0.5</v>
      </c>
      <c r="M43" s="58">
        <v>362.5</v>
      </c>
      <c r="N43" s="62"/>
      <c r="O43"/>
    </row>
    <row r="44" spans="1:15" ht="30">
      <c r="A44" s="31">
        <v>228</v>
      </c>
      <c r="B44" s="32" t="s">
        <v>174</v>
      </c>
      <c r="C44" s="32" t="s">
        <v>514</v>
      </c>
      <c r="D44" s="32" t="s">
        <v>171</v>
      </c>
      <c r="E44" s="34" t="s">
        <v>418</v>
      </c>
      <c r="F44" s="34">
        <v>43733.166666666664</v>
      </c>
      <c r="G44" s="53">
        <v>43733.166666666664</v>
      </c>
      <c r="H44" s="34">
        <v>43734.024305555555</v>
      </c>
      <c r="I44" s="53">
        <v>43734.024305555555</v>
      </c>
      <c r="J44" s="54">
        <v>1</v>
      </c>
      <c r="K44" s="58">
        <v>725</v>
      </c>
      <c r="L44" s="54">
        <f t="shared" si="0"/>
        <v>0.5</v>
      </c>
      <c r="M44" s="58">
        <v>362.5</v>
      </c>
      <c r="N44" s="62"/>
      <c r="O44"/>
    </row>
    <row r="45" spans="1:15">
      <c r="A45" s="41"/>
      <c r="B45" s="41"/>
      <c r="C45" s="41"/>
      <c r="D45" s="41"/>
      <c r="E45" s="41"/>
      <c r="F45" s="41"/>
      <c r="G45" s="41"/>
      <c r="H45" s="41"/>
      <c r="I45" s="41"/>
      <c r="J45" s="41"/>
      <c r="K45" s="41"/>
    </row>
    <row r="46" spans="1:15" ht="21">
      <c r="A46" s="41"/>
      <c r="B46" s="41"/>
      <c r="C46" s="46" t="s">
        <v>502</v>
      </c>
      <c r="D46" s="47"/>
      <c r="E46" s="41"/>
      <c r="F46" s="41"/>
      <c r="G46" s="41"/>
      <c r="H46" s="41"/>
      <c r="I46" s="41"/>
      <c r="J46" s="41"/>
      <c r="K46" s="41"/>
    </row>
    <row r="47" spans="1:15">
      <c r="A47" s="41"/>
      <c r="B47" s="41"/>
      <c r="C47" s="51" t="s">
        <v>600</v>
      </c>
      <c r="D47" s="73">
        <f>SUM(J4:J44)</f>
        <v>145</v>
      </c>
      <c r="E47" s="41"/>
      <c r="F47" s="41"/>
      <c r="G47" s="41"/>
      <c r="H47" s="41"/>
      <c r="I47" s="41"/>
      <c r="J47" s="41"/>
      <c r="K47" s="41"/>
    </row>
    <row r="48" spans="1:15" s="61" customFormat="1">
      <c r="C48" s="51" t="s">
        <v>602</v>
      </c>
      <c r="D48" s="50">
        <f>SUM(L4:L44)*2</f>
        <v>20</v>
      </c>
    </row>
    <row r="49" spans="3:4" customFormat="1" ht="15" customHeight="1">
      <c r="C49" s="48" t="s">
        <v>3</v>
      </c>
      <c r="D49" s="50">
        <v>38</v>
      </c>
    </row>
    <row r="50" spans="3:4" customFormat="1" ht="15" customHeight="1">
      <c r="C50" s="48" t="s">
        <v>4</v>
      </c>
      <c r="D50" s="50">
        <v>20</v>
      </c>
    </row>
    <row r="51" spans="3:4" customFormat="1" ht="15" customHeight="1">
      <c r="C51" s="51" t="s">
        <v>9</v>
      </c>
      <c r="D51" s="63">
        <f>SUM(K4:K44)</f>
        <v>90707</v>
      </c>
    </row>
    <row r="52" spans="3:4" customFormat="1" ht="15" customHeight="1">
      <c r="C52" s="51" t="s">
        <v>598</v>
      </c>
      <c r="D52" s="64">
        <f>SUM(M4:M44)</f>
        <v>7064</v>
      </c>
    </row>
    <row r="53" spans="3:4">
      <c r="C53" s="51" t="s">
        <v>599</v>
      </c>
      <c r="D53" s="64">
        <f>SUM(D51:D52)</f>
        <v>97771</v>
      </c>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sheetData>
  <autoFilter ref="A3:M44">
    <sortState ref="A4:M45">
      <sortCondition ref="A3"/>
    </sortState>
  </autoFilter>
  <mergeCells count="7">
    <mergeCell ref="A1:D1"/>
    <mergeCell ref="F1:I1"/>
    <mergeCell ref="J1:K2"/>
    <mergeCell ref="L1:M2"/>
    <mergeCell ref="A2:D2"/>
    <mergeCell ref="F2:G2"/>
    <mergeCell ref="H2:I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9</vt:i4>
      </vt:variant>
    </vt:vector>
  </HeadingPairs>
  <TitlesOfParts>
    <vt:vector size="21" baseType="lpstr">
      <vt:lpstr>JANEIRO</vt:lpstr>
      <vt:lpstr>FEVEREIRO</vt:lpstr>
      <vt:lpstr>MARÇO</vt:lpstr>
      <vt:lpstr>ABRIL</vt:lpstr>
      <vt:lpstr>MAIO</vt:lpstr>
      <vt:lpstr>JUNHO</vt:lpstr>
      <vt:lpstr>JULHO</vt:lpstr>
      <vt:lpstr>AGOSTO</vt:lpstr>
      <vt:lpstr>SETEMBRO</vt:lpstr>
      <vt:lpstr>OUTUBRO</vt:lpstr>
      <vt:lpstr>NOVEMBRO</vt:lpstr>
      <vt:lpstr>DEZEMBRO</vt:lpstr>
      <vt:lpstr>DEZEMBRO!Area_de_impressao</vt:lpstr>
      <vt:lpstr>MAIO!Area_de_impressao</vt:lpstr>
      <vt:lpstr>NOVEMBRO!Area_de_impressao</vt:lpstr>
      <vt:lpstr>OUTUBRO!Area_de_impressao</vt:lpstr>
      <vt:lpstr>SETEMBRO!Area_de_impressao</vt:lpstr>
      <vt:lpstr>DEZEMBRO!Titulos_de_impressao</vt:lpstr>
      <vt:lpstr>NOVEMBRO!Titulos_de_impressao</vt:lpstr>
      <vt:lpstr>OUTUBRO!Titulos_de_impressao</vt:lpstr>
      <vt:lpstr>viagem</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2019-12-11T18:14:04Z</cp:lastPrinted>
  <dcterms:created xsi:type="dcterms:W3CDTF">2010-04-20T21:02:47Z</dcterms:created>
  <dcterms:modified xsi:type="dcterms:W3CDTF">2020-01-27T17:33:48Z</dcterms:modified>
</cp:coreProperties>
</file>